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rdenas\Desktop\"/>
    </mc:Choice>
  </mc:AlternateContent>
  <bookViews>
    <workbookView xWindow="480" yWindow="150" windowWidth="22110" windowHeight="9525"/>
  </bookViews>
  <sheets>
    <sheet name="Plazas a Licitar" sheetId="1" r:id="rId1"/>
  </sheets>
  <definedNames>
    <definedName name="_xlnm._FilterDatabase" localSheetId="0" hidden="1">'Plazas a Licitar'!$A$4:$O$8</definedName>
  </definedNames>
  <calcPr calcId="162913"/>
</workbook>
</file>

<file path=xl/calcChain.xml><?xml version="1.0" encoding="utf-8"?>
<calcChain xmlns="http://schemas.openxmlformats.org/spreadsheetml/2006/main">
  <c r="K8" i="1" l="1"/>
  <c r="L8" i="1" s="1"/>
  <c r="N8" i="1" s="1"/>
  <c r="K14" i="1"/>
  <c r="L14" i="1" s="1"/>
  <c r="N14" i="1" l="1"/>
  <c r="K17" i="1"/>
  <c r="L17" i="1" s="1"/>
  <c r="N17" i="1" s="1"/>
  <c r="K13" i="1"/>
  <c r="L13" i="1" s="1"/>
  <c r="N13" i="1" s="1"/>
  <c r="K12" i="1"/>
  <c r="L12" i="1" s="1"/>
  <c r="N12" i="1" s="1"/>
  <c r="K11" i="1"/>
  <c r="L11" i="1" s="1"/>
  <c r="N11" i="1" s="1"/>
  <c r="K10" i="1"/>
  <c r="L10" i="1" s="1"/>
  <c r="N10" i="1" s="1"/>
  <c r="K9" i="1"/>
  <c r="L9" i="1" s="1"/>
  <c r="N9" i="1" s="1"/>
  <c r="K16" i="1" l="1"/>
  <c r="L16" i="1" l="1"/>
  <c r="M16" i="1" s="1"/>
  <c r="N16" i="1" s="1"/>
  <c r="K5" i="1"/>
  <c r="L5" i="1" s="1"/>
  <c r="K6" i="1"/>
  <c r="L6" i="1" s="1"/>
  <c r="K7" i="1"/>
  <c r="L7" i="1" s="1"/>
  <c r="K15" i="1"/>
  <c r="L15" i="1" s="1"/>
  <c r="L20" i="1" l="1"/>
  <c r="M6" i="1"/>
  <c r="N6" i="1" s="1"/>
  <c r="M5" i="1"/>
  <c r="N5" i="1" s="1"/>
  <c r="M15" i="1"/>
  <c r="N15" i="1" s="1"/>
  <c r="M7" i="1"/>
  <c r="N7" i="1" s="1"/>
</calcChain>
</file>

<file path=xl/sharedStrings.xml><?xml version="1.0" encoding="utf-8"?>
<sst xmlns="http://schemas.openxmlformats.org/spreadsheetml/2006/main" count="90" uniqueCount="53">
  <si>
    <t>REGION</t>
  </si>
  <si>
    <t>MODALIDAD</t>
  </si>
  <si>
    <t>COBERTURA TERRITORIAL</t>
  </si>
  <si>
    <t>SEXO</t>
  </si>
  <si>
    <t>MONTO FIJO USS</t>
  </si>
  <si>
    <t>ZONA</t>
  </si>
  <si>
    <t>USS</t>
  </si>
  <si>
    <t>COSTO MENSUAL</t>
  </si>
  <si>
    <t>DURACION PROYECTO</t>
  </si>
  <si>
    <t>A</t>
  </si>
  <si>
    <t>Plazas a Licitar y Cobertura Territorial</t>
  </si>
  <si>
    <t>TOCOPILLA</t>
  </si>
  <si>
    <t>CÓDIGO VIGENTE</t>
  </si>
  <si>
    <t>Provincia de Antofagasta: Mejillones y Provincia de Tocopilla: Tocopilla y Maria Elena.</t>
  </si>
  <si>
    <t>COMUNA SEDE</t>
  </si>
  <si>
    <t>Provincia El Loa: Calama, San Pedro de Atacama y Ollague.</t>
  </si>
  <si>
    <t>Provincia de Antofagasta: Antofagasta, Taltal y Sierra Gorda.</t>
  </si>
  <si>
    <t>Provincia de Magallanes: Punta Arenas, Río Verde, Laguna Blanca, San Gregorio. Provincia de Tierra del Fuego: Porvenir, Primavera y Timaukel. Provincia de Última Esperanza: Natales y Torres del Paine. Provincia Antártica Chilena.</t>
  </si>
  <si>
    <t>CALAMA</t>
  </si>
  <si>
    <t>ANTOFAGASTA</t>
  </si>
  <si>
    <t>PUNTA ARENAS</t>
  </si>
  <si>
    <t>MONTO ANUAL</t>
  </si>
  <si>
    <t>MONTO DOS AÑOS</t>
  </si>
  <si>
    <t>2 AÑOS</t>
  </si>
  <si>
    <t>MCA</t>
  </si>
  <si>
    <t>CÓDIGO LICITACIÓN</t>
  </si>
  <si>
    <t>PLAZAS</t>
  </si>
  <si>
    <t>MONTO TOTAL CONVENIO</t>
  </si>
  <si>
    <t>PLA</t>
  </si>
  <si>
    <t>Provincia de Antártica Chilena: Puerto Williams, Antártica, Cabo de Hornos; Provincia de Magallanes: Punta Arenas, Laguna Blanca, Río Verde, San Gregorio; Provincia de Tierra del Fuego: Porvenir, Primavera, Timaukel; Provincia de Última Esperanza: Puerto Natales, Torres del Paine.</t>
  </si>
  <si>
    <t>ASE</t>
  </si>
  <si>
    <t>CIP CRC COPIAPO;  Provincia Copiapó: Copiapó, Caldera y Tierra Amarilla; Provincia de Chañaral: Chañaral y Diego de Almagro; Provincia de Huasco: Huasco, Vallenar, Alto del Carmen y Freirina.</t>
  </si>
  <si>
    <t>COPIAPÓ</t>
  </si>
  <si>
    <t>1 AÑO</t>
  </si>
  <si>
    <t>VALPARAÍSO</t>
  </si>
  <si>
    <t>Provincia de Quillota: Quillota, Nogales, La Calera, La Cruz, Hijuelas; Provincia de Petorca: La Ligua, Cabildo, Petorca, Papudo y Zapallar. Provincia de San Felipe de Aconcagua: San Felipe, Santa María, Panquehue, Putaendo, Llay-Llay y Catemu; y Provincia de Los Andes: Los Andes, Calle Larga, Rinconada y San Esteban</t>
  </si>
  <si>
    <t>QUILLOTA</t>
  </si>
  <si>
    <t>Provincia de Valparaíso: Valparaíso, Casablanca, Con Con,  Puchuncavi, Quintero, Viña del Mar y Villa Alemana; Provincia de Marga Marga: Villa Alemana, Quilpué, Olmué y Limache. Provincia de San Antonio: Santo Domingo, San Antonio, Cartagena, El Tabo, El Quisco y Algarrobo.</t>
  </si>
  <si>
    <t>CIP CRC GRANEROS</t>
  </si>
  <si>
    <t>GRANEROS</t>
  </si>
  <si>
    <t>Provincia de Malleco: Angol, Purén, Collipulli, Victoria, Los Sauces, Renaico, Ercilla, Traiguén,  Curacautín, Lumaco y Lonquimay.</t>
  </si>
  <si>
    <t>ANGOL</t>
  </si>
  <si>
    <t>B</t>
  </si>
  <si>
    <t>CIP CRC Punta Arenas;  Provincia de Antártica Chilena: Puerto Williams, Antártica, Cabo de Hornos; Provincia de Magallanes: Punta Arenas, Laguna Blanca, Río Verde, San Gregorio; Provincia de Tierra del Fuego: Porvenir, Primavera, Timaukel; Provincia de Última Esperanza: Puerto Natales, Torres del Paine.</t>
  </si>
  <si>
    <t>PSA</t>
  </si>
  <si>
    <t xml:space="preserve">CIP CRC Coyhaique                                                                     Provincia de Coyhaique: Coyhaique y Lago Verde. Provincia de Aysén: Aysén, Cisnes y Guaitecas. Provincia de Capitán Prat: Cochrane, O'Higgins y Tortel. Provincia del General Carrera: Chile Chico y Río Ibáñez. </t>
  </si>
  <si>
    <t>COYHAIQUE</t>
  </si>
  <si>
    <t>Provincia de Antofagasta: Antofagasta, Taltal, Sierra Gorda, Mejillones y Provincia de Tocopilla: Tocopilla y María Elena Provincia El Loa: Calama, San Pedro de Atacama y Ollague.</t>
  </si>
  <si>
    <t>1020162/ 1020163</t>
  </si>
  <si>
    <t>Proyecto nuevo</t>
  </si>
  <si>
    <t>1110140/1110114</t>
  </si>
  <si>
    <t>Programas Medidas Cautelares Ambulatorias  (MCA), Programas de Libertad Asistida (PLA), Programa Salida Alternativa (PSA) y Línea de Atención Socioeducativa ASE</t>
  </si>
  <si>
    <t>TOTAL LICITACIÓN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</si>
</sst>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[$-C0A]General"/>
    <numFmt numFmtId="166" formatCode="_-* #,##0_-;\-* #,##0_-;_-* &quot;-&quot;??_-;_-@_-"/>
  </numFmts>
  <fonts count="9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1"/>
    </font>
    <font>
      <b/>
      <sz val="14"/>
      <color rgb="FF000000"/>
      <name val="Calibri"/>
      <family val="2"/>
      <scheme val="minor"/>
    </font>
    <font>
      <b/>
      <sz val="7.5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165" fontId="2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9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9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166" fontId="1" fillId="0" borderId="0" xfId="2" applyNumberFormat="1" applyFont="1"/>
    <xf numFmtId="166" fontId="0" fillId="0" borderId="0" xfId="2" applyNumberFormat="1" applyFont="1"/>
    <xf numFmtId="0" fontId="3" fillId="0" borderId="0" xfId="0" applyFont="1" applyFill="1" applyAlignment="1">
      <alignment horizontal="center"/>
    </xf>
    <xf numFmtId="0" fontId="6" fillId="0" borderId="0" xfId="0" applyFont="1" applyFill="1"/>
    <xf numFmtId="3" fontId="7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3" fontId="7" fillId="3" borderId="0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8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9" fontId="1" fillId="0" borderId="1" xfId="3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vertical="center"/>
    </xf>
    <xf numFmtId="9" fontId="1" fillId="0" borderId="1" xfId="3" applyFont="1" applyFill="1" applyBorder="1" applyAlignment="1">
      <alignment horizontal="center" vertical="center"/>
    </xf>
    <xf numFmtId="9" fontId="1" fillId="4" borderId="1" xfId="3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2" borderId="1" xfId="0" applyNumberFormat="1" applyFill="1" applyBorder="1"/>
    <xf numFmtId="0" fontId="3" fillId="0" borderId="0" xfId="0" applyFont="1" applyAlignment="1">
      <alignment horizontal="center" wrapText="1"/>
    </xf>
    <xf numFmtId="0" fontId="6" fillId="2" borderId="1" xfId="0" applyFont="1" applyFill="1" applyBorder="1" applyAlignment="1">
      <alignment horizontal="center"/>
    </xf>
  </cellXfs>
  <cellStyles count="4">
    <cellStyle name="Excel Built-in Normal" xfId="1"/>
    <cellStyle name="Millares" xfId="2" builtinId="3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zoomScaleNormal="100" workbookViewId="0">
      <selection activeCell="C15" sqref="C15"/>
    </sheetView>
  </sheetViews>
  <sheetFormatPr baseColWidth="10" defaultRowHeight="15"/>
  <cols>
    <col min="1" max="1" width="8.140625" style="10" customWidth="1"/>
    <col min="2" max="2" width="10.28515625" customWidth="1"/>
    <col min="3" max="3" width="11.28515625" customWidth="1"/>
    <col min="4" max="4" width="50.7109375" customWidth="1"/>
    <col min="5" max="5" width="11.28515625" style="45" customWidth="1"/>
    <col min="6" max="6" width="8.140625" customWidth="1"/>
    <col min="7" max="7" width="7.42578125" customWidth="1"/>
    <col min="8" max="8" width="7.42578125" style="10" customWidth="1"/>
    <col min="9" max="9" width="7.5703125" style="45" customWidth="1"/>
    <col min="10" max="10" width="8.7109375" customWidth="1"/>
    <col min="11" max="11" width="9.5703125" customWidth="1"/>
    <col min="12" max="12" width="12.7109375" style="12" bestFit="1" customWidth="1"/>
    <col min="14" max="14" width="12.85546875" style="17" customWidth="1"/>
    <col min="15" max="15" width="11.42578125" customWidth="1"/>
    <col min="16" max="16" width="10.5703125" style="41" customWidth="1"/>
    <col min="17" max="17" width="15.140625" bestFit="1" customWidth="1"/>
    <col min="19" max="19" width="14.7109375" customWidth="1"/>
  </cols>
  <sheetData>
    <row r="1" spans="1:19" ht="18.75">
      <c r="A1" s="47" t="s">
        <v>10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14"/>
    </row>
    <row r="2" spans="1:19" ht="18.75">
      <c r="A2" s="47" t="s">
        <v>51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15"/>
      <c r="R2" s="15"/>
      <c r="S2" s="15"/>
    </row>
    <row r="3" spans="1:19" ht="18.75">
      <c r="A3" s="31"/>
      <c r="B3" s="7"/>
      <c r="C3" s="5"/>
      <c r="D3" s="5"/>
      <c r="E3" s="42"/>
      <c r="F3" s="5"/>
      <c r="G3" s="5"/>
      <c r="H3" s="7"/>
      <c r="I3" s="42"/>
      <c r="J3" s="5"/>
      <c r="K3" s="5"/>
      <c r="L3" s="16"/>
      <c r="M3" s="7"/>
      <c r="N3" s="16"/>
      <c r="O3" s="5"/>
      <c r="P3" s="36"/>
    </row>
    <row r="4" spans="1:19" ht="29.25">
      <c r="A4" s="38" t="s">
        <v>0</v>
      </c>
      <c r="B4" s="3" t="s">
        <v>25</v>
      </c>
      <c r="C4" s="3" t="s">
        <v>1</v>
      </c>
      <c r="D4" s="3" t="s">
        <v>2</v>
      </c>
      <c r="E4" s="3" t="s">
        <v>14</v>
      </c>
      <c r="F4" s="3" t="s">
        <v>26</v>
      </c>
      <c r="G4" s="3" t="s">
        <v>3</v>
      </c>
      <c r="H4" s="3" t="s">
        <v>4</v>
      </c>
      <c r="I4" s="3" t="s">
        <v>5</v>
      </c>
      <c r="J4" s="3" t="s">
        <v>6</v>
      </c>
      <c r="K4" s="3" t="s">
        <v>7</v>
      </c>
      <c r="L4" s="3" t="s">
        <v>21</v>
      </c>
      <c r="M4" s="3" t="s">
        <v>22</v>
      </c>
      <c r="N4" s="3" t="s">
        <v>27</v>
      </c>
      <c r="O4" s="3" t="s">
        <v>8</v>
      </c>
      <c r="P4" s="3" t="s">
        <v>12</v>
      </c>
    </row>
    <row r="5" spans="1:19" ht="23.25">
      <c r="A5" s="9">
        <v>2</v>
      </c>
      <c r="B5" s="13">
        <v>10</v>
      </c>
      <c r="C5" s="2" t="s">
        <v>24</v>
      </c>
      <c r="D5" s="8" t="s">
        <v>13</v>
      </c>
      <c r="E5" s="1" t="s">
        <v>11</v>
      </c>
      <c r="F5" s="11">
        <v>5</v>
      </c>
      <c r="G5" s="1" t="s">
        <v>9</v>
      </c>
      <c r="H5" s="9">
        <v>5.9</v>
      </c>
      <c r="I5" s="6">
        <v>0.28000000000000003</v>
      </c>
      <c r="J5" s="4">
        <v>15840</v>
      </c>
      <c r="K5" s="4">
        <f t="shared" ref="K5:K17" si="0">J5*H5*(1+I5)*F5</f>
        <v>598118.40000000002</v>
      </c>
      <c r="L5" s="4">
        <f t="shared" ref="L5:L17" si="1">K5*12</f>
        <v>7177420.8000000007</v>
      </c>
      <c r="M5" s="4">
        <f>L5*2</f>
        <v>14354841.600000001</v>
      </c>
      <c r="N5" s="18">
        <f>M5</f>
        <v>14354841.600000001</v>
      </c>
      <c r="O5" s="4" t="s">
        <v>23</v>
      </c>
      <c r="P5" s="23">
        <v>1020172</v>
      </c>
    </row>
    <row r="6" spans="1:19">
      <c r="A6" s="9">
        <v>2</v>
      </c>
      <c r="B6" s="13">
        <v>11</v>
      </c>
      <c r="C6" s="2" t="s">
        <v>24</v>
      </c>
      <c r="D6" s="8" t="s">
        <v>15</v>
      </c>
      <c r="E6" s="1" t="s">
        <v>18</v>
      </c>
      <c r="F6" s="11">
        <v>25</v>
      </c>
      <c r="G6" s="1" t="s">
        <v>9</v>
      </c>
      <c r="H6" s="9">
        <v>5.9</v>
      </c>
      <c r="I6" s="6">
        <v>0.28000000000000003</v>
      </c>
      <c r="J6" s="4">
        <v>15840</v>
      </c>
      <c r="K6" s="4">
        <f t="shared" si="0"/>
        <v>2990592</v>
      </c>
      <c r="L6" s="4">
        <f t="shared" si="1"/>
        <v>35887104</v>
      </c>
      <c r="M6" s="4">
        <f>L6*2</f>
        <v>71774208</v>
      </c>
      <c r="N6" s="18">
        <f>M6</f>
        <v>71774208</v>
      </c>
      <c r="O6" s="4" t="s">
        <v>23</v>
      </c>
      <c r="P6" s="23">
        <v>1020176</v>
      </c>
    </row>
    <row r="7" spans="1:19">
      <c r="A7" s="9">
        <v>2</v>
      </c>
      <c r="B7" s="13">
        <v>12</v>
      </c>
      <c r="C7" s="2" t="s">
        <v>24</v>
      </c>
      <c r="D7" s="8" t="s">
        <v>16</v>
      </c>
      <c r="E7" s="1" t="s">
        <v>19</v>
      </c>
      <c r="F7" s="11">
        <v>60</v>
      </c>
      <c r="G7" s="1" t="s">
        <v>9</v>
      </c>
      <c r="H7" s="9">
        <v>5.9</v>
      </c>
      <c r="I7" s="6">
        <v>0.28000000000000003</v>
      </c>
      <c r="J7" s="4">
        <v>15840</v>
      </c>
      <c r="K7" s="4">
        <f t="shared" si="0"/>
        <v>7177420.8000000007</v>
      </c>
      <c r="L7" s="4">
        <f t="shared" si="1"/>
        <v>86129049.600000009</v>
      </c>
      <c r="M7" s="4">
        <f>L7*2</f>
        <v>172258099.20000002</v>
      </c>
      <c r="N7" s="18">
        <f>M7</f>
        <v>172258099.20000002</v>
      </c>
      <c r="O7" s="4" t="s">
        <v>23</v>
      </c>
      <c r="P7" s="23">
        <v>1020177</v>
      </c>
    </row>
    <row r="8" spans="1:19" s="12" customFormat="1" ht="33.75">
      <c r="A8" s="9">
        <v>2</v>
      </c>
      <c r="B8" s="13">
        <v>13</v>
      </c>
      <c r="C8" s="34" t="s">
        <v>44</v>
      </c>
      <c r="D8" s="32" t="s">
        <v>47</v>
      </c>
      <c r="E8" s="34" t="s">
        <v>19</v>
      </c>
      <c r="F8" s="1">
        <v>20</v>
      </c>
      <c r="G8" s="1" t="s">
        <v>9</v>
      </c>
      <c r="H8" s="34">
        <v>7.7</v>
      </c>
      <c r="I8" s="35">
        <v>0.28000000000000003</v>
      </c>
      <c r="J8" s="4">
        <v>15840</v>
      </c>
      <c r="K8" s="4">
        <f t="shared" si="0"/>
        <v>3122380.8000000003</v>
      </c>
      <c r="L8" s="4">
        <f t="shared" si="1"/>
        <v>37468569.600000001</v>
      </c>
      <c r="M8" s="37"/>
      <c r="N8" s="18">
        <f>L8</f>
        <v>37468569.600000001</v>
      </c>
      <c r="O8" s="4" t="s">
        <v>33</v>
      </c>
      <c r="P8" s="23" t="s">
        <v>48</v>
      </c>
    </row>
    <row r="9" spans="1:19" s="12" customFormat="1" ht="34.5">
      <c r="A9" s="2">
        <v>3</v>
      </c>
      <c r="B9" s="13">
        <v>14</v>
      </c>
      <c r="C9" s="2" t="s">
        <v>30</v>
      </c>
      <c r="D9" s="8" t="s">
        <v>31</v>
      </c>
      <c r="E9" s="1" t="s">
        <v>32</v>
      </c>
      <c r="F9" s="2">
        <v>50</v>
      </c>
      <c r="G9" s="1" t="s">
        <v>9</v>
      </c>
      <c r="H9" s="20">
        <v>7.99</v>
      </c>
      <c r="I9" s="43">
        <v>0.14000000000000001</v>
      </c>
      <c r="J9" s="4">
        <v>15840</v>
      </c>
      <c r="K9" s="4">
        <f t="shared" si="0"/>
        <v>7214011.2000000011</v>
      </c>
      <c r="L9" s="4">
        <f t="shared" si="1"/>
        <v>86568134.400000006</v>
      </c>
      <c r="M9" s="37"/>
      <c r="N9" s="18">
        <f t="shared" ref="N9:N14" si="2">L9</f>
        <v>86568134.400000006</v>
      </c>
      <c r="O9" s="4" t="s">
        <v>33</v>
      </c>
      <c r="P9" s="23" t="s">
        <v>49</v>
      </c>
    </row>
    <row r="10" spans="1:19" s="12" customFormat="1" ht="57">
      <c r="A10" s="23">
        <v>5</v>
      </c>
      <c r="B10" s="13">
        <v>15</v>
      </c>
      <c r="C10" s="23" t="s">
        <v>30</v>
      </c>
      <c r="D10" s="8" t="s">
        <v>35</v>
      </c>
      <c r="E10" s="25" t="s">
        <v>36</v>
      </c>
      <c r="F10" s="23">
        <v>50</v>
      </c>
      <c r="G10" s="1" t="s">
        <v>9</v>
      </c>
      <c r="H10" s="20">
        <v>7.99</v>
      </c>
      <c r="I10" s="35">
        <v>0</v>
      </c>
      <c r="J10" s="4">
        <v>15840</v>
      </c>
      <c r="K10" s="4">
        <f t="shared" si="0"/>
        <v>6328080</v>
      </c>
      <c r="L10" s="4">
        <f t="shared" si="1"/>
        <v>75936960</v>
      </c>
      <c r="M10" s="37"/>
      <c r="N10" s="18">
        <f t="shared" si="2"/>
        <v>75936960</v>
      </c>
      <c r="O10" s="4" t="s">
        <v>33</v>
      </c>
      <c r="P10" s="23" t="s">
        <v>49</v>
      </c>
    </row>
    <row r="11" spans="1:19" s="12" customFormat="1" ht="45">
      <c r="A11" s="23">
        <v>5</v>
      </c>
      <c r="B11" s="13">
        <v>16</v>
      </c>
      <c r="C11" s="23" t="s">
        <v>30</v>
      </c>
      <c r="D11" s="24" t="s">
        <v>37</v>
      </c>
      <c r="E11" s="25" t="s">
        <v>34</v>
      </c>
      <c r="F11" s="25">
        <v>50</v>
      </c>
      <c r="G11" s="1" t="s">
        <v>9</v>
      </c>
      <c r="H11" s="20">
        <v>7.99</v>
      </c>
      <c r="I11" s="35">
        <v>0</v>
      </c>
      <c r="J11" s="4">
        <v>15840</v>
      </c>
      <c r="K11" s="4">
        <f t="shared" si="0"/>
        <v>6328080</v>
      </c>
      <c r="L11" s="4">
        <f t="shared" si="1"/>
        <v>75936960</v>
      </c>
      <c r="M11" s="37"/>
      <c r="N11" s="18">
        <f t="shared" si="2"/>
        <v>75936960</v>
      </c>
      <c r="O11" s="4" t="s">
        <v>33</v>
      </c>
      <c r="P11" s="23" t="s">
        <v>49</v>
      </c>
    </row>
    <row r="12" spans="1:19" s="12" customFormat="1">
      <c r="A12" s="23">
        <v>6</v>
      </c>
      <c r="B12" s="13">
        <v>17</v>
      </c>
      <c r="C12" s="23" t="s">
        <v>30</v>
      </c>
      <c r="D12" s="22" t="s">
        <v>38</v>
      </c>
      <c r="E12" s="25" t="s">
        <v>39</v>
      </c>
      <c r="F12" s="23">
        <v>40</v>
      </c>
      <c r="G12" s="1" t="s">
        <v>9</v>
      </c>
      <c r="H12" s="20">
        <v>7.99</v>
      </c>
      <c r="I12" s="35">
        <v>0</v>
      </c>
      <c r="J12" s="4">
        <v>15840</v>
      </c>
      <c r="K12" s="4">
        <f t="shared" si="0"/>
        <v>5062464</v>
      </c>
      <c r="L12" s="4">
        <f t="shared" si="1"/>
        <v>60749568</v>
      </c>
      <c r="M12" s="37"/>
      <c r="N12" s="18">
        <f t="shared" si="2"/>
        <v>60749568</v>
      </c>
      <c r="O12" s="4" t="s">
        <v>33</v>
      </c>
      <c r="P12" s="23">
        <v>1060147</v>
      </c>
    </row>
    <row r="13" spans="1:19" s="12" customFormat="1" ht="23.25">
      <c r="A13" s="27">
        <v>9</v>
      </c>
      <c r="B13" s="13">
        <v>18</v>
      </c>
      <c r="C13" s="27" t="s">
        <v>30</v>
      </c>
      <c r="D13" s="26" t="s">
        <v>40</v>
      </c>
      <c r="E13" s="28" t="s">
        <v>41</v>
      </c>
      <c r="F13" s="27">
        <v>30</v>
      </c>
      <c r="G13" s="28" t="s">
        <v>42</v>
      </c>
      <c r="H13" s="29">
        <v>7.99</v>
      </c>
      <c r="I13" s="44">
        <v>0.14000000000000001</v>
      </c>
      <c r="J13" s="4">
        <v>15840</v>
      </c>
      <c r="K13" s="4">
        <f t="shared" si="0"/>
        <v>4328406.7200000007</v>
      </c>
      <c r="L13" s="4">
        <f t="shared" si="1"/>
        <v>51940880.640000008</v>
      </c>
      <c r="M13" s="37"/>
      <c r="N13" s="18">
        <f t="shared" si="2"/>
        <v>51940880.640000008</v>
      </c>
      <c r="O13" s="4" t="s">
        <v>33</v>
      </c>
      <c r="P13" s="23" t="s">
        <v>49</v>
      </c>
    </row>
    <row r="14" spans="1:19" s="12" customFormat="1" ht="45.75">
      <c r="A14" s="2">
        <v>11</v>
      </c>
      <c r="B14" s="13">
        <v>19</v>
      </c>
      <c r="C14" s="2" t="s">
        <v>30</v>
      </c>
      <c r="D14" s="33" t="s">
        <v>45</v>
      </c>
      <c r="E14" s="1" t="s">
        <v>46</v>
      </c>
      <c r="F14" s="1">
        <v>40</v>
      </c>
      <c r="G14" s="1" t="s">
        <v>9</v>
      </c>
      <c r="H14" s="20">
        <v>7.99</v>
      </c>
      <c r="I14" s="43">
        <v>0.84</v>
      </c>
      <c r="J14" s="4">
        <v>15840</v>
      </c>
      <c r="K14" s="4">
        <f t="shared" si="0"/>
        <v>9314933.7599999998</v>
      </c>
      <c r="L14" s="4">
        <f t="shared" si="1"/>
        <v>111779205.12</v>
      </c>
      <c r="M14" s="37"/>
      <c r="N14" s="18">
        <f t="shared" si="2"/>
        <v>111779205.12</v>
      </c>
      <c r="O14" s="4" t="s">
        <v>33</v>
      </c>
      <c r="P14" s="23" t="s">
        <v>50</v>
      </c>
    </row>
    <row r="15" spans="1:19" s="12" customFormat="1" ht="45.75">
      <c r="A15" s="11">
        <v>12</v>
      </c>
      <c r="B15" s="13">
        <v>20</v>
      </c>
      <c r="C15" s="2" t="s">
        <v>24</v>
      </c>
      <c r="D15" s="8" t="s">
        <v>17</v>
      </c>
      <c r="E15" s="1" t="s">
        <v>20</v>
      </c>
      <c r="F15" s="11">
        <v>25</v>
      </c>
      <c r="G15" s="1" t="s">
        <v>9</v>
      </c>
      <c r="H15" s="11">
        <v>5.9</v>
      </c>
      <c r="I15" s="6">
        <v>0.56000000000000005</v>
      </c>
      <c r="J15" s="4">
        <v>15840</v>
      </c>
      <c r="K15" s="4">
        <f t="shared" si="0"/>
        <v>3644784.0000000005</v>
      </c>
      <c r="L15" s="4">
        <f t="shared" si="1"/>
        <v>43737408.000000007</v>
      </c>
      <c r="M15" s="4">
        <f>L15*2</f>
        <v>87474816.000000015</v>
      </c>
      <c r="N15" s="21">
        <f>M15</f>
        <v>87474816.000000015</v>
      </c>
      <c r="O15" s="4" t="s">
        <v>23</v>
      </c>
      <c r="P15" s="23">
        <v>1120093</v>
      </c>
    </row>
    <row r="16" spans="1:19" ht="57">
      <c r="A16" s="39">
        <v>12</v>
      </c>
      <c r="B16" s="13">
        <v>21</v>
      </c>
      <c r="C16" s="2" t="s">
        <v>28</v>
      </c>
      <c r="D16" s="8" t="s">
        <v>29</v>
      </c>
      <c r="E16" s="19" t="s">
        <v>20</v>
      </c>
      <c r="F16" s="19">
        <v>10</v>
      </c>
      <c r="G16" s="1" t="s">
        <v>9</v>
      </c>
      <c r="H16" s="20">
        <v>8.7100000000000009</v>
      </c>
      <c r="I16" s="35">
        <v>0.56000000000000005</v>
      </c>
      <c r="J16" s="4">
        <v>15840</v>
      </c>
      <c r="K16" s="4">
        <f t="shared" si="0"/>
        <v>2152275.8400000003</v>
      </c>
      <c r="L16" s="4">
        <f t="shared" si="1"/>
        <v>25827310.080000006</v>
      </c>
      <c r="M16" s="4">
        <f>L16*2</f>
        <v>51654620.160000011</v>
      </c>
      <c r="N16" s="21">
        <f>M16</f>
        <v>51654620.160000011</v>
      </c>
      <c r="O16" s="4" t="s">
        <v>23</v>
      </c>
      <c r="P16" s="23">
        <v>1120094</v>
      </c>
    </row>
    <row r="17" spans="1:16" ht="57">
      <c r="A17" s="40">
        <v>12</v>
      </c>
      <c r="B17" s="13">
        <v>22</v>
      </c>
      <c r="C17" s="23" t="s">
        <v>30</v>
      </c>
      <c r="D17" s="8" t="s">
        <v>43</v>
      </c>
      <c r="E17" s="25" t="s">
        <v>20</v>
      </c>
      <c r="F17" s="30">
        <v>30</v>
      </c>
      <c r="G17" s="1" t="s">
        <v>9</v>
      </c>
      <c r="H17" s="20">
        <v>7.99</v>
      </c>
      <c r="I17" s="35">
        <v>0.56000000000000005</v>
      </c>
      <c r="J17" s="4">
        <v>15840</v>
      </c>
      <c r="K17" s="4">
        <f t="shared" si="0"/>
        <v>5923082.8800000008</v>
      </c>
      <c r="L17" s="4">
        <f t="shared" si="1"/>
        <v>71076994.560000002</v>
      </c>
      <c r="M17" s="37"/>
      <c r="N17" s="18">
        <f>L17</f>
        <v>71076994.560000002</v>
      </c>
      <c r="O17" s="4" t="s">
        <v>33</v>
      </c>
      <c r="P17" s="23">
        <v>1120151</v>
      </c>
    </row>
    <row r="20" spans="1:16">
      <c r="H20" s="48" t="s">
        <v>52</v>
      </c>
      <c r="I20" s="48"/>
      <c r="J20" s="48"/>
      <c r="K20" s="48"/>
      <c r="L20" s="46">
        <f>SUM(L5:L17)</f>
        <v>770215564.79999995</v>
      </c>
    </row>
    <row r="23" spans="1:16">
      <c r="L23" s="12">
        <v>985659840</v>
      </c>
    </row>
  </sheetData>
  <autoFilter ref="A4:O8"/>
  <sortState ref="A5:P18">
    <sortCondition ref="A5:A18"/>
  </sortState>
  <mergeCells count="3">
    <mergeCell ref="A1:P1"/>
    <mergeCell ref="A2:P2"/>
    <mergeCell ref="H20:K20"/>
  </mergeCells>
  <printOptions horizontalCentered="1"/>
  <pageMargins left="0.70866141732283472" right="0.70866141732283472" top="0.74803149606299213" bottom="0.74803149606299213" header="0.31496062992125984" footer="0.31496062992125984"/>
  <pageSetup paperSize="14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Plazas a Licitar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tpezoa</dc:creator>
  <cp:lastModifiedBy>Cardenas Golsio, Claudia</cp:lastModifiedBy>
  <cp:lastPrinted>2018-07-11T16:07:46Z</cp:lastPrinted>
  <dcterms:created xsi:type="dcterms:W3CDTF">2016-01-21T23:04:18Z</dcterms:created>
  <dcterms:modified xsi:type="dcterms:W3CDTF">2018-08-03T20:58:49Z</dcterms:modified>
</cp:coreProperties>
</file>