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255" windowWidth="23250" windowHeight="6480" activeTab="0"/>
  </bookViews>
  <sheets>
    <sheet name="Anexo Nº1" sheetId="1" r:id="rId1"/>
    <sheet name="Hoja1" sheetId="2" r:id="rId2"/>
  </sheets>
  <definedNames>
    <definedName name="_xlnm.Print_Area" localSheetId="0">'Anexo Nº1'!$A$1:$Q$19</definedName>
  </definedNames>
  <calcPr fullCalcOnLoad="1"/>
</workbook>
</file>

<file path=xl/sharedStrings.xml><?xml version="1.0" encoding="utf-8"?>
<sst xmlns="http://schemas.openxmlformats.org/spreadsheetml/2006/main" count="103" uniqueCount="54">
  <si>
    <t>TIPO</t>
  </si>
  <si>
    <t>ANEXO Nº1   PLAZAS A LICITAR Y FOCALIZACIÓN TERRITORIAL</t>
  </si>
  <si>
    <t>COMUNA BASE PREFERENTE</t>
  </si>
  <si>
    <t>Santiago</t>
  </si>
  <si>
    <t>XIII</t>
  </si>
  <si>
    <t>ZONA</t>
  </si>
  <si>
    <t>FOCALIZACIÓN TERRITORIAL</t>
  </si>
  <si>
    <t>MODALIDAD</t>
  </si>
  <si>
    <t xml:space="preserve">ÚNICO PROYECTO, QUE SE EJECUTARÁ EN LA SIGUIENTE REGIÓN </t>
  </si>
  <si>
    <t xml:space="preserve">COBERTURA PLAZAS </t>
  </si>
  <si>
    <t>CODIGO</t>
  </si>
  <si>
    <t>COSTO ANUAL</t>
  </si>
  <si>
    <t>Ambulatorio</t>
  </si>
  <si>
    <t>PRI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</si>
  <si>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</si>
  <si>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</si>
  <si>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</si>
  <si>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</si>
  <si>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</si>
  <si>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</si>
  <si>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</si>
  <si>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</si>
  <si>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</si>
  <si>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</si>
  <si>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</si>
  <si>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XIV</t>
  </si>
  <si>
    <t>XV</t>
  </si>
  <si>
    <t>Iquique</t>
  </si>
  <si>
    <t>Antofagasta</t>
  </si>
  <si>
    <t>Copiapó</t>
  </si>
  <si>
    <t>La Serena</t>
  </si>
  <si>
    <t>Viña del Mar/Valparaíso</t>
  </si>
  <si>
    <t>Rancagua</t>
  </si>
  <si>
    <t>Talca</t>
  </si>
  <si>
    <t>Concepción/Chillán</t>
  </si>
  <si>
    <t>Temuco</t>
  </si>
  <si>
    <t>Puerto Montt</t>
  </si>
  <si>
    <t>Punta Arenas</t>
  </si>
  <si>
    <t>Valdivia</t>
  </si>
  <si>
    <t>Arica</t>
  </si>
  <si>
    <t>Regional</t>
  </si>
  <si>
    <t xml:space="preserve">COSTO MENSUAL cobertura </t>
  </si>
  <si>
    <t>Costo mensual plaza PRI con zona</t>
  </si>
  <si>
    <t>3 años</t>
  </si>
  <si>
    <t>3años</t>
  </si>
  <si>
    <t>2 años</t>
  </si>
  <si>
    <t>MONTO VARIABLE USS</t>
  </si>
  <si>
    <t xml:space="preserve">% Zona </t>
  </si>
  <si>
    <t>MONTO TOTAL A LICITAR</t>
  </si>
  <si>
    <t>TIEMPO DE DURACION</t>
  </si>
  <si>
    <t>VALOR USS</t>
  </si>
  <si>
    <t xml:space="preserve">EDAD Y SEXO </t>
  </si>
  <si>
    <t xml:space="preserve">Ambos sexos 
Mayores de 3 años </t>
  </si>
  <si>
    <t xml:space="preserve">2 años 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</si>
</sst>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_-&quot;$&quot;\ * #,##0_-;\-&quot;$&quot;\ * #,##0_-;_-&quot;$&quot;\ 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  <numFmt numFmtId="171" formatCode="_-* #,##0_-;\-* #,##0_-;_-* &quot;-&quot;??_-;_-@_-"/>
    <numFmt numFmtId="172" formatCode="#,##0_ ;\-#,##0\ "/>
    <numFmt numFmtId="173" formatCode="#,##0_ ;[Red]\-#,##0\ "/>
    <numFmt numFmtId="174" formatCode="&quot;$&quot;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2" fontId="3" fillId="0" borderId="0" xfId="53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/>
    </xf>
    <xf numFmtId="42" fontId="44" fillId="0" borderId="0" xfId="0" applyNumberFormat="1" applyFont="1" applyFill="1" applyBorder="1" applyAlignment="1">
      <alignment/>
    </xf>
    <xf numFmtId="3" fontId="4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3" fontId="44" fillId="0" borderId="0" xfId="0" applyNumberFormat="1" applyFont="1" applyFill="1" applyAlignment="1">
      <alignment/>
    </xf>
    <xf numFmtId="174" fontId="44" fillId="0" borderId="0" xfId="0" applyNumberFormat="1" applyFont="1" applyFill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44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="120" zoomScaleSheetLayoutView="120" zoomScalePageLayoutView="0" workbookViewId="0" topLeftCell="C1">
      <selection activeCell="O29" sqref="O29"/>
    </sheetView>
  </sheetViews>
  <sheetFormatPr defaultColWidth="11.421875" defaultRowHeight="15"/>
  <cols>
    <col min="1" max="1" width="5.7109375" style="4" customWidth="1"/>
    <col min="2" max="2" width="10.421875" style="4" customWidth="1"/>
    <col min="3" max="3" width="12.140625" style="4" customWidth="1"/>
    <col min="4" max="4" width="11.00390625" style="4" customWidth="1"/>
    <col min="5" max="5" width="17.00390625" style="4" customWidth="1"/>
    <col min="6" max="6" width="12.8515625" style="4" customWidth="1"/>
    <col min="7" max="7" width="7.421875" style="4" customWidth="1"/>
    <col min="8" max="8" width="9.7109375" style="4" customWidth="1"/>
    <col min="9" max="9" width="6.421875" style="4" customWidth="1"/>
    <col min="10" max="10" width="8.7109375" style="4" hidden="1" customWidth="1"/>
    <col min="11" max="11" width="10.7109375" style="4" customWidth="1"/>
    <col min="12" max="12" width="10.28125" style="4" customWidth="1"/>
    <col min="13" max="13" width="11.7109375" style="4" customWidth="1"/>
    <col min="14" max="14" width="10.00390625" style="4" customWidth="1"/>
    <col min="15" max="15" width="11.00390625" style="4" customWidth="1"/>
    <col min="16" max="16" width="13.8515625" style="4" customWidth="1"/>
    <col min="17" max="17" width="11.421875" style="5" customWidth="1"/>
    <col min="18" max="18" width="15.421875" style="4" customWidth="1"/>
    <col min="19" max="16384" width="11.421875" style="4" customWidth="1"/>
  </cols>
  <sheetData>
    <row r="1" spans="1:12" ht="32.25" customHeight="1" thickBot="1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12"/>
    </row>
    <row r="2" spans="1:14" ht="12.75">
      <c r="A2" s="1"/>
      <c r="B2" s="3"/>
      <c r="C2" s="3"/>
      <c r="D2" s="3"/>
      <c r="E2" s="6"/>
      <c r="F2" s="2"/>
      <c r="G2" s="2"/>
      <c r="H2" s="7"/>
      <c r="I2" s="10"/>
      <c r="J2" s="6"/>
      <c r="K2" s="6"/>
      <c r="L2" s="6"/>
      <c r="M2" s="8"/>
      <c r="N2" s="8"/>
    </row>
    <row r="3" spans="1:14" ht="12">
      <c r="A3" s="1"/>
      <c r="B3" s="3"/>
      <c r="C3" s="6"/>
      <c r="D3" s="6"/>
      <c r="E3" s="6"/>
      <c r="F3" s="6"/>
      <c r="G3" s="6"/>
      <c r="H3" s="7"/>
      <c r="I3" s="7"/>
      <c r="J3" s="6"/>
      <c r="K3" s="6"/>
      <c r="L3" s="6"/>
      <c r="M3" s="8"/>
      <c r="N3" s="8"/>
    </row>
    <row r="4" spans="1:17" ht="109.5" customHeight="1">
      <c r="A4" s="15" t="s">
        <v>10</v>
      </c>
      <c r="B4" s="16" t="s">
        <v>8</v>
      </c>
      <c r="C4" s="16" t="s">
        <v>0</v>
      </c>
      <c r="D4" s="16" t="s">
        <v>7</v>
      </c>
      <c r="E4" s="16" t="s">
        <v>2</v>
      </c>
      <c r="F4" s="16" t="s">
        <v>6</v>
      </c>
      <c r="G4" s="16" t="s">
        <v>50</v>
      </c>
      <c r="H4" s="16" t="s">
        <v>9</v>
      </c>
      <c r="I4" s="16" t="s">
        <v>51</v>
      </c>
      <c r="J4" s="16" t="s">
        <v>5</v>
      </c>
      <c r="K4" s="16" t="s">
        <v>46</v>
      </c>
      <c r="L4" s="16" t="s">
        <v>47</v>
      </c>
      <c r="M4" s="16" t="s">
        <v>42</v>
      </c>
      <c r="N4" s="16" t="s">
        <v>41</v>
      </c>
      <c r="O4" s="16" t="s">
        <v>11</v>
      </c>
      <c r="P4" s="16" t="s">
        <v>48</v>
      </c>
      <c r="Q4" s="16" t="s">
        <v>49</v>
      </c>
    </row>
    <row r="5" spans="1:17" ht="30.75" customHeight="1">
      <c r="A5" s="20">
        <v>2</v>
      </c>
      <c r="B5" s="17" t="s">
        <v>14</v>
      </c>
      <c r="C5" s="17" t="s">
        <v>12</v>
      </c>
      <c r="D5" s="17" t="s">
        <v>13</v>
      </c>
      <c r="E5" s="17" t="s">
        <v>27</v>
      </c>
      <c r="F5" s="17" t="s">
        <v>40</v>
      </c>
      <c r="G5" s="17">
        <v>15840</v>
      </c>
      <c r="H5" s="17">
        <v>17</v>
      </c>
      <c r="I5" s="29" t="s">
        <v>52</v>
      </c>
      <c r="J5" s="14"/>
      <c r="K5" s="13">
        <v>9.3</v>
      </c>
      <c r="L5" s="14">
        <v>0.28</v>
      </c>
      <c r="M5" s="18">
        <v>188559</v>
      </c>
      <c r="N5" s="23">
        <v>3205509</v>
      </c>
      <c r="O5" s="24">
        <v>38466108</v>
      </c>
      <c r="P5" s="24">
        <f>O5*3</f>
        <v>115398324</v>
      </c>
      <c r="Q5" s="13" t="s">
        <v>43</v>
      </c>
    </row>
    <row r="6" spans="1:17" ht="30.75" customHeight="1">
      <c r="A6" s="20">
        <f>1+A5</f>
        <v>3</v>
      </c>
      <c r="B6" s="17" t="s">
        <v>15</v>
      </c>
      <c r="C6" s="17" t="s">
        <v>12</v>
      </c>
      <c r="D6" s="17" t="s">
        <v>13</v>
      </c>
      <c r="E6" s="17" t="s">
        <v>28</v>
      </c>
      <c r="F6" s="17" t="s">
        <v>40</v>
      </c>
      <c r="G6" s="17">
        <v>15840</v>
      </c>
      <c r="H6" s="17">
        <v>23</v>
      </c>
      <c r="I6" s="30"/>
      <c r="J6" s="14"/>
      <c r="K6" s="13">
        <v>9.3</v>
      </c>
      <c r="L6" s="14">
        <v>0.28</v>
      </c>
      <c r="M6" s="18">
        <v>188559</v>
      </c>
      <c r="N6" s="23">
        <v>4148306</v>
      </c>
      <c r="O6" s="24">
        <f>(N6*12)</f>
        <v>49779672</v>
      </c>
      <c r="P6" s="24">
        <f aca="true" t="shared" si="0" ref="P6:P11">O6*3</f>
        <v>149339016</v>
      </c>
      <c r="Q6" s="13" t="s">
        <v>44</v>
      </c>
    </row>
    <row r="7" spans="1:18" s="5" customFormat="1" ht="27.75" customHeight="1">
      <c r="A7" s="20">
        <f aca="true" t="shared" si="1" ref="A7:A18">1+A6</f>
        <v>4</v>
      </c>
      <c r="B7" s="17" t="s">
        <v>16</v>
      </c>
      <c r="C7" s="17" t="s">
        <v>12</v>
      </c>
      <c r="D7" s="17" t="s">
        <v>13</v>
      </c>
      <c r="E7" s="17" t="s">
        <v>29</v>
      </c>
      <c r="F7" s="17" t="s">
        <v>40</v>
      </c>
      <c r="G7" s="17">
        <v>15840</v>
      </c>
      <c r="H7" s="17">
        <v>15</v>
      </c>
      <c r="I7" s="30"/>
      <c r="J7" s="14"/>
      <c r="K7" s="13">
        <v>9.3</v>
      </c>
      <c r="L7" s="14">
        <v>0.14</v>
      </c>
      <c r="M7" s="18">
        <v>167936</v>
      </c>
      <c r="N7" s="23">
        <v>2519035</v>
      </c>
      <c r="O7" s="24">
        <f>(N7*12)</f>
        <v>30228420</v>
      </c>
      <c r="P7" s="24">
        <f t="shared" si="0"/>
        <v>90685260</v>
      </c>
      <c r="Q7" s="13" t="s">
        <v>43</v>
      </c>
      <c r="R7" s="19"/>
    </row>
    <row r="8" spans="1:18" ht="25.5" customHeight="1">
      <c r="A8" s="20">
        <f t="shared" si="1"/>
        <v>5</v>
      </c>
      <c r="B8" s="17" t="s">
        <v>17</v>
      </c>
      <c r="C8" s="17" t="s">
        <v>12</v>
      </c>
      <c r="D8" s="17" t="s">
        <v>13</v>
      </c>
      <c r="E8" s="17" t="s">
        <v>30</v>
      </c>
      <c r="F8" s="17" t="s">
        <v>40</v>
      </c>
      <c r="G8" s="17">
        <v>15840</v>
      </c>
      <c r="H8" s="17">
        <v>18</v>
      </c>
      <c r="I8" s="30"/>
      <c r="J8" s="14"/>
      <c r="K8" s="13">
        <v>9.3</v>
      </c>
      <c r="L8" s="14">
        <v>0.14</v>
      </c>
      <c r="M8" s="18">
        <v>167936</v>
      </c>
      <c r="N8" s="23">
        <v>3022842</v>
      </c>
      <c r="O8" s="24">
        <f aca="true" t="shared" si="2" ref="O8:O17">(N8*12)</f>
        <v>36274104</v>
      </c>
      <c r="P8" s="24">
        <f t="shared" si="0"/>
        <v>108822312</v>
      </c>
      <c r="Q8" s="13" t="s">
        <v>43</v>
      </c>
      <c r="R8" s="21"/>
    </row>
    <row r="9" spans="1:17" s="5" customFormat="1" ht="24.75" customHeight="1">
      <c r="A9" s="20">
        <f t="shared" si="1"/>
        <v>6</v>
      </c>
      <c r="B9" s="17" t="s">
        <v>18</v>
      </c>
      <c r="C9" s="17" t="s">
        <v>12</v>
      </c>
      <c r="D9" s="17" t="s">
        <v>13</v>
      </c>
      <c r="E9" s="17" t="s">
        <v>31</v>
      </c>
      <c r="F9" s="17" t="s">
        <v>40</v>
      </c>
      <c r="G9" s="17">
        <v>15840</v>
      </c>
      <c r="H9" s="17">
        <v>41</v>
      </c>
      <c r="I9" s="30"/>
      <c r="J9" s="14"/>
      <c r="K9" s="13">
        <v>9.3</v>
      </c>
      <c r="L9" s="14">
        <v>0</v>
      </c>
      <c r="M9" s="18">
        <v>147312</v>
      </c>
      <c r="N9" s="23">
        <v>6039792</v>
      </c>
      <c r="O9" s="24">
        <f t="shared" si="2"/>
        <v>72477504</v>
      </c>
      <c r="P9" s="24">
        <f>O9*2</f>
        <v>144955008</v>
      </c>
      <c r="Q9" s="13" t="s">
        <v>45</v>
      </c>
    </row>
    <row r="10" spans="1:17" s="5" customFormat="1" ht="25.5" customHeight="1">
      <c r="A10" s="20">
        <f t="shared" si="1"/>
        <v>7</v>
      </c>
      <c r="B10" s="17" t="s">
        <v>19</v>
      </c>
      <c r="C10" s="17" t="s">
        <v>12</v>
      </c>
      <c r="D10" s="17" t="s">
        <v>13</v>
      </c>
      <c r="E10" s="17" t="s">
        <v>32</v>
      </c>
      <c r="F10" s="17" t="s">
        <v>40</v>
      </c>
      <c r="G10" s="17">
        <v>15840</v>
      </c>
      <c r="H10" s="17">
        <v>19</v>
      </c>
      <c r="I10" s="30"/>
      <c r="J10" s="14"/>
      <c r="K10" s="13">
        <v>9.3</v>
      </c>
      <c r="L10" s="14">
        <v>0</v>
      </c>
      <c r="M10" s="18">
        <v>147312</v>
      </c>
      <c r="N10" s="23">
        <v>2798928</v>
      </c>
      <c r="O10" s="24">
        <f t="shared" si="2"/>
        <v>33587136</v>
      </c>
      <c r="P10" s="24">
        <f t="shared" si="0"/>
        <v>100761408</v>
      </c>
      <c r="Q10" s="13" t="s">
        <v>43</v>
      </c>
    </row>
    <row r="11" spans="1:17" s="5" customFormat="1" ht="28.5" customHeight="1">
      <c r="A11" s="20">
        <f t="shared" si="1"/>
        <v>8</v>
      </c>
      <c r="B11" s="17" t="s">
        <v>20</v>
      </c>
      <c r="C11" s="17" t="s">
        <v>12</v>
      </c>
      <c r="D11" s="17" t="s">
        <v>13</v>
      </c>
      <c r="E11" s="17" t="s">
        <v>33</v>
      </c>
      <c r="F11" s="17" t="s">
        <v>40</v>
      </c>
      <c r="G11" s="17">
        <v>15840</v>
      </c>
      <c r="H11" s="17">
        <v>23</v>
      </c>
      <c r="I11" s="30"/>
      <c r="J11" s="14"/>
      <c r="K11" s="13">
        <v>9.3</v>
      </c>
      <c r="L11" s="14">
        <v>0</v>
      </c>
      <c r="M11" s="18">
        <v>147312</v>
      </c>
      <c r="N11" s="23">
        <v>3388176</v>
      </c>
      <c r="O11" s="24">
        <f t="shared" si="2"/>
        <v>40658112</v>
      </c>
      <c r="P11" s="24">
        <f t="shared" si="0"/>
        <v>121974336</v>
      </c>
      <c r="Q11" s="13" t="s">
        <v>43</v>
      </c>
    </row>
    <row r="12" spans="1:17" s="5" customFormat="1" ht="35.25" customHeight="1">
      <c r="A12" s="20">
        <f t="shared" si="1"/>
        <v>9</v>
      </c>
      <c r="B12" s="17" t="s">
        <v>21</v>
      </c>
      <c r="C12" s="17" t="s">
        <v>12</v>
      </c>
      <c r="D12" s="17" t="s">
        <v>13</v>
      </c>
      <c r="E12" s="17" t="s">
        <v>34</v>
      </c>
      <c r="F12" s="17" t="s">
        <v>40</v>
      </c>
      <c r="G12" s="17">
        <v>15840</v>
      </c>
      <c r="H12" s="17">
        <v>45</v>
      </c>
      <c r="I12" s="30"/>
      <c r="J12" s="14"/>
      <c r="K12" s="13">
        <v>9.3</v>
      </c>
      <c r="L12" s="14">
        <v>0.14</v>
      </c>
      <c r="M12" s="18">
        <v>167936</v>
      </c>
      <c r="N12" s="23">
        <v>7557106</v>
      </c>
      <c r="O12" s="25">
        <f t="shared" si="2"/>
        <v>90685272</v>
      </c>
      <c r="P12" s="25">
        <f>O12*2</f>
        <v>181370544</v>
      </c>
      <c r="Q12" s="13" t="s">
        <v>53</v>
      </c>
    </row>
    <row r="13" spans="1:17" ht="27" customHeight="1">
      <c r="A13" s="20">
        <f t="shared" si="1"/>
        <v>10</v>
      </c>
      <c r="B13" s="17" t="s">
        <v>22</v>
      </c>
      <c r="C13" s="17" t="s">
        <v>12</v>
      </c>
      <c r="D13" s="17" t="s">
        <v>13</v>
      </c>
      <c r="E13" s="17" t="s">
        <v>35</v>
      </c>
      <c r="F13" s="17" t="s">
        <v>40</v>
      </c>
      <c r="G13" s="17">
        <v>15840</v>
      </c>
      <c r="H13" s="17">
        <v>23</v>
      </c>
      <c r="I13" s="30"/>
      <c r="J13" s="14"/>
      <c r="K13" s="13">
        <v>9.3</v>
      </c>
      <c r="L13" s="14">
        <v>0.14</v>
      </c>
      <c r="M13" s="18">
        <v>167936</v>
      </c>
      <c r="N13" s="23">
        <v>3862521</v>
      </c>
      <c r="O13" s="24">
        <f t="shared" si="2"/>
        <v>46350252</v>
      </c>
      <c r="P13" s="24">
        <f>O13*3</f>
        <v>139050756</v>
      </c>
      <c r="Q13" s="13" t="s">
        <v>43</v>
      </c>
    </row>
    <row r="14" spans="1:17" ht="27" customHeight="1">
      <c r="A14" s="20">
        <f t="shared" si="1"/>
        <v>11</v>
      </c>
      <c r="B14" s="17" t="s">
        <v>23</v>
      </c>
      <c r="C14" s="17" t="s">
        <v>12</v>
      </c>
      <c r="D14" s="17" t="s">
        <v>13</v>
      </c>
      <c r="E14" s="17" t="s">
        <v>36</v>
      </c>
      <c r="F14" s="17" t="s">
        <v>40</v>
      </c>
      <c r="G14" s="17">
        <v>15840</v>
      </c>
      <c r="H14" s="17">
        <v>24</v>
      </c>
      <c r="I14" s="30"/>
      <c r="J14" s="14"/>
      <c r="K14" s="13">
        <v>9.3</v>
      </c>
      <c r="L14" s="14">
        <v>0.14</v>
      </c>
      <c r="M14" s="18">
        <v>167936</v>
      </c>
      <c r="N14" s="23">
        <v>4030456</v>
      </c>
      <c r="O14" s="24">
        <f t="shared" si="2"/>
        <v>48365472</v>
      </c>
      <c r="P14" s="24">
        <f>O14*3</f>
        <v>145096416</v>
      </c>
      <c r="Q14" s="13" t="s">
        <v>43</v>
      </c>
    </row>
    <row r="15" spans="1:17" ht="29.25" customHeight="1">
      <c r="A15" s="20">
        <f t="shared" si="1"/>
        <v>12</v>
      </c>
      <c r="B15" s="17" t="s">
        <v>24</v>
      </c>
      <c r="C15" s="17" t="s">
        <v>12</v>
      </c>
      <c r="D15" s="17" t="s">
        <v>13</v>
      </c>
      <c r="E15" s="17" t="s">
        <v>37</v>
      </c>
      <c r="F15" s="17" t="s">
        <v>40</v>
      </c>
      <c r="G15" s="17">
        <v>15840</v>
      </c>
      <c r="H15" s="17">
        <v>15</v>
      </c>
      <c r="I15" s="30"/>
      <c r="J15" s="14"/>
      <c r="K15" s="13">
        <v>9.3</v>
      </c>
      <c r="L15" s="14">
        <v>0.56</v>
      </c>
      <c r="M15" s="18">
        <v>229807</v>
      </c>
      <c r="N15" s="23">
        <v>3447101</v>
      </c>
      <c r="O15" s="24">
        <f t="shared" si="2"/>
        <v>41365212</v>
      </c>
      <c r="P15" s="24">
        <f>O15*3</f>
        <v>124095636</v>
      </c>
      <c r="Q15" s="13" t="s">
        <v>43</v>
      </c>
    </row>
    <row r="16" spans="1:17" ht="27" customHeight="1">
      <c r="A16" s="20">
        <f t="shared" si="1"/>
        <v>13</v>
      </c>
      <c r="B16" s="17" t="s">
        <v>4</v>
      </c>
      <c r="C16" s="17" t="s">
        <v>12</v>
      </c>
      <c r="D16" s="17" t="s">
        <v>13</v>
      </c>
      <c r="E16" s="17" t="s">
        <v>3</v>
      </c>
      <c r="F16" s="17" t="s">
        <v>40</v>
      </c>
      <c r="G16" s="17">
        <v>15840</v>
      </c>
      <c r="H16" s="17">
        <v>59</v>
      </c>
      <c r="I16" s="30"/>
      <c r="J16" s="14"/>
      <c r="K16" s="13">
        <v>9.3</v>
      </c>
      <c r="L16" s="14">
        <v>0</v>
      </c>
      <c r="M16" s="18">
        <v>147312</v>
      </c>
      <c r="N16" s="23">
        <v>8691408</v>
      </c>
      <c r="O16" s="24">
        <f t="shared" si="2"/>
        <v>104296896</v>
      </c>
      <c r="P16" s="24">
        <f>O16*2</f>
        <v>208593792</v>
      </c>
      <c r="Q16" s="13" t="s">
        <v>45</v>
      </c>
    </row>
    <row r="17" spans="1:17" ht="26.25" customHeight="1">
      <c r="A17" s="20">
        <f t="shared" si="1"/>
        <v>14</v>
      </c>
      <c r="B17" s="17" t="s">
        <v>25</v>
      </c>
      <c r="C17" s="17" t="s">
        <v>12</v>
      </c>
      <c r="D17" s="17" t="s">
        <v>13</v>
      </c>
      <c r="E17" s="17" t="s">
        <v>38</v>
      </c>
      <c r="F17" s="17" t="s">
        <v>40</v>
      </c>
      <c r="G17" s="17">
        <v>15840</v>
      </c>
      <c r="H17" s="17">
        <v>15</v>
      </c>
      <c r="I17" s="30"/>
      <c r="J17" s="14"/>
      <c r="K17" s="13">
        <v>9.3</v>
      </c>
      <c r="L17" s="14">
        <v>0.14</v>
      </c>
      <c r="M17" s="18">
        <v>167936</v>
      </c>
      <c r="N17" s="23">
        <v>2519035</v>
      </c>
      <c r="O17" s="24">
        <f t="shared" si="2"/>
        <v>30228420</v>
      </c>
      <c r="P17" s="24">
        <f>O17*3</f>
        <v>90685260</v>
      </c>
      <c r="Q17" s="13" t="s">
        <v>43</v>
      </c>
    </row>
    <row r="18" spans="1:17" ht="33" customHeight="1">
      <c r="A18" s="20">
        <f t="shared" si="1"/>
        <v>15</v>
      </c>
      <c r="B18" s="17" t="s">
        <v>26</v>
      </c>
      <c r="C18" s="17" t="s">
        <v>12</v>
      </c>
      <c r="D18" s="17" t="s">
        <v>13</v>
      </c>
      <c r="E18" s="17" t="s">
        <v>39</v>
      </c>
      <c r="F18" s="17" t="s">
        <v>40</v>
      </c>
      <c r="G18" s="17">
        <v>15840</v>
      </c>
      <c r="H18" s="17">
        <v>17</v>
      </c>
      <c r="I18" s="31"/>
      <c r="J18" s="14"/>
      <c r="K18" s="13">
        <v>9.3</v>
      </c>
      <c r="L18" s="14">
        <v>0.28</v>
      </c>
      <c r="M18" s="18">
        <v>188559</v>
      </c>
      <c r="N18" s="23">
        <v>3205509</v>
      </c>
      <c r="O18" s="24">
        <v>38466108</v>
      </c>
      <c r="P18" s="24">
        <f>O18*3</f>
        <v>115398324</v>
      </c>
      <c r="Q18" s="13" t="s">
        <v>43</v>
      </c>
    </row>
    <row r="19" spans="1:14" ht="15">
      <c r="A19" s="8"/>
      <c r="B19" s="8"/>
      <c r="C19" s="8"/>
      <c r="D19" s="8"/>
      <c r="E19" s="8"/>
      <c r="F19" s="8"/>
      <c r="G19" s="8"/>
      <c r="H19" s="9"/>
      <c r="I19" s="8"/>
      <c r="J19" s="8"/>
      <c r="K19" s="8"/>
      <c r="L19"/>
      <c r="M19" s="8"/>
      <c r="N19" s="8"/>
    </row>
    <row r="20" ht="15">
      <c r="L20"/>
    </row>
    <row r="21" spans="12:16" ht="15">
      <c r="L21"/>
      <c r="O21" s="22">
        <f>SUM(O5:O18)</f>
        <v>701228688</v>
      </c>
      <c r="P21" s="22">
        <f>SUM(P5:P18)</f>
        <v>1836226392</v>
      </c>
    </row>
    <row r="25" ht="12">
      <c r="P25" s="22"/>
    </row>
    <row r="26" ht="12">
      <c r="P26" s="22"/>
    </row>
    <row r="27" ht="12">
      <c r="P27" s="22"/>
    </row>
  </sheetData>
  <sheetProtection/>
  <mergeCells count="2">
    <mergeCell ref="A1:K1"/>
    <mergeCell ref="I5:I18"/>
  </mergeCells>
  <printOptions/>
  <pageMargins left="0.7" right="0.7" top="0.75" bottom="0.75" header="0.3" footer="0.3"/>
  <pageSetup fitToHeight="0" fitToWidth="1" horizontalDpi="600" verticalDpi="600" orientation="landscape" paperSize="14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11.421875" defaultRowHeight="15"/>
  <cols>
    <col min="14" max="14" width="11.57421875" style="1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dsantis</dc:creator>
  <cp:keywords/>
  <dc:description/>
  <cp:lastModifiedBy>Jaque Zurita Noemi</cp:lastModifiedBy>
  <cp:lastPrinted>2018-02-12T13:12:54Z</cp:lastPrinted>
  <dcterms:created xsi:type="dcterms:W3CDTF">2014-10-13T15:03:03Z</dcterms:created>
  <dcterms:modified xsi:type="dcterms:W3CDTF">2018-02-12T13:14:27Z</dcterms:modified>
  <cp:category/>
  <cp:version/>
  <cp:contentType/>
  <cp:contentStatus/>
</cp:coreProperties>
</file>