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65386" windowWidth="12120" windowHeight="5760" activeTab="0"/>
  </bookViews>
  <sheets>
    <sheet name="Pauta de Evaluación" sheetId="1" r:id="rId1"/>
  </sheets>
  <definedNames>
    <definedName name="_ftn1" localSheetId="0">'Pauta de Evaluación'!#REF!</definedName>
    <definedName name="_ftn2" localSheetId="0">'Pauta de Evaluación'!#REF!</definedName>
    <definedName name="_ftnref1" localSheetId="0">'Pauta de Evaluación'!$A$24</definedName>
    <definedName name="_ftnref2" localSheetId="0">'Pauta de Evaluación'!$A$27</definedName>
    <definedName name="_xlnm.Print_Area" localSheetId="0">'Pauta de Evaluación'!$A:$E</definedName>
  </definedNames>
  <calcPr fullCalcOnLoad="1"/>
</workbook>
</file>

<file path=xl/sharedStrings.xml><?xml version="1.0" encoding="utf-8"?>
<sst xmlns="http://schemas.openxmlformats.org/spreadsheetml/2006/main" count="174" uniqueCount="119">
  <si>
    <t>1.-</t>
  </si>
  <si>
    <t>Ponderador %  (A)</t>
  </si>
  <si>
    <t>Puntaje   (B)</t>
  </si>
  <si>
    <t>a</t>
  </si>
  <si>
    <t>b</t>
  </si>
  <si>
    <t xml:space="preserve">(% puntaje)/100 (C) </t>
  </si>
  <si>
    <t>c</t>
  </si>
  <si>
    <t>SUMA DE LA COLUMNA C = CRITERIO 1</t>
  </si>
  <si>
    <t>2.-</t>
  </si>
  <si>
    <t>SUMA DE LA COLUMNA C = CRITERIO 2</t>
  </si>
  <si>
    <t>3.-</t>
  </si>
  <si>
    <t>SUMA DE LA COLUMNA C = CRITERIO 3</t>
  </si>
  <si>
    <t>4.-</t>
  </si>
  <si>
    <t>SUMA DE LA COLUMNA C = CRITERIO 4</t>
  </si>
  <si>
    <t>5.-</t>
  </si>
  <si>
    <t>SUMA DE LA COLUMNA C = CRITERIO 5</t>
  </si>
  <si>
    <t>6.-</t>
  </si>
  <si>
    <t>7.-</t>
  </si>
  <si>
    <t>SUMA DE LA COLUMNA C = CRITERIO 7</t>
  </si>
  <si>
    <t>SUMA DE LA COLUMNA C = CRITERIO 6</t>
  </si>
  <si>
    <t>RESUMEN PORCENTAJES</t>
  </si>
  <si>
    <t>CRITERIOS</t>
  </si>
  <si>
    <t>Ponderación</t>
  </si>
  <si>
    <t xml:space="preserve">Puntaje  </t>
  </si>
  <si>
    <t>DIMENSION II</t>
  </si>
  <si>
    <t>TOTAL DIMENSION II</t>
  </si>
  <si>
    <t>Recursos Humanos</t>
  </si>
  <si>
    <t>Recursos Materiales</t>
  </si>
  <si>
    <t xml:space="preserve">TOTAL </t>
  </si>
  <si>
    <t>Puntaje Final</t>
  </si>
  <si>
    <t>I.   DATOS GENERALES</t>
  </si>
  <si>
    <t>(% puntaje)/100</t>
  </si>
  <si>
    <t>OBSERVACIONES :</t>
  </si>
  <si>
    <t>PUNTAJE</t>
  </si>
  <si>
    <t>CATEGORÍA</t>
  </si>
  <si>
    <t>Deficiente</t>
  </si>
  <si>
    <t>Insuficiente</t>
  </si>
  <si>
    <t>Bueno</t>
  </si>
  <si>
    <t>Excelente</t>
  </si>
  <si>
    <t>DIMENSION I</t>
  </si>
  <si>
    <t>TOTAL DIMENSION I</t>
  </si>
  <si>
    <t xml:space="preserve">PUNTAJE FINAL  </t>
  </si>
  <si>
    <t>MODALIDAD DE INTERVENCION:</t>
  </si>
  <si>
    <t>CODIGO</t>
  </si>
  <si>
    <t>INSTITUCION</t>
  </si>
  <si>
    <t>Sigla y Nombre de fantasía</t>
  </si>
  <si>
    <t xml:space="preserve">NOMBRE DEL PROYECTO </t>
  </si>
  <si>
    <t>Cada evaluador/a deberá efectuar el siguiente procedimiento :</t>
  </si>
  <si>
    <t>2º Cada descriptor tiene asignada una ponderación porcentual cuya suma es igual a 100 % (columna A).</t>
  </si>
  <si>
    <t>El puntaje asignado por el/la evaluador/a se multiplica automáticamente por la columna A, y se obtiene el valor de evaluación para cada descriptor. La suma de ellos dará el valor de cada criterio.</t>
  </si>
  <si>
    <t xml:space="preserve">4º Con estos resultados, la Pauta de Evaluación entregará de manera automática los niveles de cumplimiento que servirán como referencia para establecer los parámetros para la aprobación y su priorización, siguiendo lo señalado en el cuadro CATEGORIAS DE EVALUACIÓN. Los proyectos considerados "satisfactorios", es decir evaluados con puntajes entre 80 y 100 serán posibles de adjudicar. Cabe precisar que los proyectos que obtengan puntaje de 79,55 se aproximarán a 80. La tabla para este análisis se adjunta a continuación: </t>
  </si>
  <si>
    <t>Puntaje de Logro</t>
  </si>
  <si>
    <t>CATEGORÍAS DE EVALUACIÓN</t>
  </si>
  <si>
    <t>80 a 100</t>
  </si>
  <si>
    <t>Evaluación Satisfactoria. El proyecto es posible de ser adjudicado.</t>
  </si>
  <si>
    <t>0 a 79</t>
  </si>
  <si>
    <t>Evaluación Insatisfactoria, el proyecto no es posible de ser adjudicado.</t>
  </si>
  <si>
    <t>La escala para la asignación de puntajes en cada criterio a evaluar irá de 1 a 5 con las siguientes consideraciones:</t>
  </si>
  <si>
    <t>ESCALA DE PUNTAJES DE EVALUACION</t>
  </si>
  <si>
    <t>DEFINICIÓN</t>
  </si>
  <si>
    <t>Regular</t>
  </si>
  <si>
    <t>Observaciones: Fundamente breve pero consistentemente la nota asignada.</t>
  </si>
  <si>
    <t xml:space="preserve">Fortalezas   </t>
  </si>
  <si>
    <t>Debilidades</t>
  </si>
  <si>
    <t>CONSOLIDADO PUNTAJES POR DIMENSIÓN</t>
  </si>
  <si>
    <t>FECHA DE EVALUACION</t>
  </si>
  <si>
    <r>
      <t xml:space="preserve">1º Calificar cada uno de los criterios, estableciendo </t>
    </r>
    <r>
      <rPr>
        <b/>
        <sz val="9"/>
        <rFont val="Calibri"/>
        <family val="2"/>
      </rPr>
      <t>un máximo de 5 puntos y un mínimo de 1 punto</t>
    </r>
    <r>
      <rPr>
        <sz val="9"/>
        <rFont val="Calibri"/>
        <family val="2"/>
      </rPr>
      <t xml:space="preserve"> (sólo deberá trabajarse con números enteros) para cada criterio (columna B).</t>
    </r>
  </si>
  <si>
    <r>
      <t xml:space="preserve">REGION                                                                                                  </t>
    </r>
    <r>
      <rPr>
        <sz val="8"/>
        <rFont val="Calibri"/>
        <family val="2"/>
      </rPr>
      <t xml:space="preserve">                (Poner nombre de la región no el número)</t>
    </r>
  </si>
  <si>
    <t>Nombre, rut y firma Evaluador (a)</t>
  </si>
  <si>
    <t>Nombre, rut y firma Presidente (a) Comisión</t>
  </si>
  <si>
    <t>COMUNA (S)</t>
  </si>
  <si>
    <t xml:space="preserve">ANEXO 3 : PAUTA DE EVALUACION EX ANTE </t>
  </si>
  <si>
    <r>
      <t xml:space="preserve">El proyecto </t>
    </r>
    <r>
      <rPr>
        <b/>
        <sz val="8"/>
        <color indexed="8"/>
        <rFont val="Calibri"/>
        <family val="2"/>
      </rPr>
      <t>no se ajusta</t>
    </r>
    <r>
      <rPr>
        <sz val="8"/>
        <color indexed="8"/>
        <rFont val="Calibri"/>
        <family val="2"/>
      </rPr>
      <t xml:space="preserve"> a las exigencias del programa.</t>
    </r>
  </si>
  <si>
    <r>
      <t xml:space="preserve">El proyecto </t>
    </r>
    <r>
      <rPr>
        <b/>
        <sz val="8"/>
        <color indexed="8"/>
        <rFont val="Calibri"/>
        <family val="2"/>
      </rPr>
      <t>presenta debilidades significativas</t>
    </r>
    <r>
      <rPr>
        <sz val="8"/>
        <color indexed="8"/>
        <rFont val="Calibri"/>
        <family val="2"/>
      </rPr>
      <t xml:space="preserve"> respecto de las exigencias del programa.</t>
    </r>
  </si>
  <si>
    <r>
      <t xml:space="preserve">El presente instrumento tiene como objetivo evaluar la pertinencia y la atingencia de la formulación de las propuestas que se presentan a la licitación de programas de Justicia Juvenil del Servicio Nacional de Menores.  Se evalúan dos  dimensiones, la dimensión técnica, la dimensión de recursos humanos y materiales. </t>
    </r>
    <r>
      <rPr>
        <sz val="9"/>
        <color indexed="10"/>
        <rFont val="Calibri"/>
        <family val="2"/>
      </rPr>
      <t xml:space="preserve"> </t>
    </r>
  </si>
  <si>
    <t xml:space="preserve">Experiencia institucional </t>
  </si>
  <si>
    <t>Objetivos</t>
  </si>
  <si>
    <r>
      <t xml:space="preserve">El proyecto </t>
    </r>
    <r>
      <rPr>
        <b/>
        <sz val="8"/>
        <color indexed="8"/>
        <rFont val="Calibri"/>
        <family val="2"/>
      </rPr>
      <t>se ajusta a lo convenido pero presenta debilidades</t>
    </r>
  </si>
  <si>
    <r>
      <t xml:space="preserve">El proyecto </t>
    </r>
    <r>
      <rPr>
        <b/>
        <sz val="8"/>
        <color indexed="8"/>
        <rFont val="Calibri"/>
        <family val="2"/>
      </rPr>
      <t>se ajusta satisfactoriamente a lo convenido.</t>
    </r>
  </si>
  <si>
    <r>
      <t xml:space="preserve">El proyecto </t>
    </r>
    <r>
      <rPr>
        <b/>
        <sz val="8"/>
        <color indexed="8"/>
        <rFont val="Calibri"/>
        <family val="2"/>
      </rPr>
      <t>supera  las exigencias del programa (innovación)</t>
    </r>
  </si>
  <si>
    <t>Se presentan aportes innovadores  de experiencias de reinserción educativa o educacional anteriores.</t>
  </si>
  <si>
    <t>Dimensión I (60%)</t>
  </si>
  <si>
    <t>Dimensión II (40%)</t>
  </si>
  <si>
    <r>
      <t>I. DIMENSION TECNICA (</t>
    </r>
    <r>
      <rPr>
        <b/>
        <i/>
        <sz val="12"/>
        <rFont val="Calibri"/>
        <family val="2"/>
      </rPr>
      <t>60 %</t>
    </r>
    <r>
      <rPr>
        <b/>
        <i/>
        <sz val="12"/>
        <color indexed="8"/>
        <rFont val="Calibri"/>
        <family val="2"/>
      </rPr>
      <t>)</t>
    </r>
  </si>
  <si>
    <t>II. RECURSOS HUMANOS Y MATERIALES (40 %)</t>
  </si>
  <si>
    <t>SUMA DE LA COLUMNA C = CRITERIO 8</t>
  </si>
  <si>
    <t>Programas de Atención Socioeducativa para para adolescentes privados de Libertad y Medio Libre</t>
  </si>
  <si>
    <t>Se señalan experiencias anteriores y resultados o logros  antgeriores.</t>
  </si>
  <si>
    <t xml:space="preserve">Se incorporan antecedentes de diagnóstico de escolaridad y otros que permitan identificar el problema en el territorio </t>
  </si>
  <si>
    <t>El Proyecto señala claramente que puede abordar las situaciones de escolaridad señaladas (cobertura pedagógica)</t>
  </si>
  <si>
    <t xml:space="preserve">Criterio :    Sujeto de Atención   (10 %)  Respecto del sujeto, se deben destacar  las situaciones específicas de escolaridad que cubrirá. Debe ser coherente con el diagnóstico y el enfoque terórico presentado o utilizado. Para instituciones que ya vienen ejecutando proyectos en esta linea, es deseable que incorporen datos de su experiencia en este ámbito. Plantera el problema e importancia e este frente como oferta especializada.                                                    </t>
  </si>
  <si>
    <t>Se identifican  las necesidades del sujeto de atención abordables de manera focalizada y las que requerirán apoyo de redes. por el proyecto y otras por la Red. El proyecto señala fuentes, argumentos teóricos o teorías a la base. En caso de programas para CIP y para CRC presenta estrategias diferenciadas, en términos generales.</t>
  </si>
  <si>
    <t>Se describe el problema que se abordará y éste es coherente con lo requerido en las Orientaciones Técnicas; señala la necesidad de esta ogerta especializada explicita "cómo sería la situación sin proyecto" sobre la base de escenarios posibles.</t>
  </si>
  <si>
    <t xml:space="preserve">Criterio:  Diagnóstico  (20%).  Diagnóstico (10%). Considerar que el diagnóstico debe ser actualizado, dando cuenta de la situación de educación y/o escolaridad de la comuna o región que cubrirá el programa (enfoque territorial por sobre información nacional general; y debe considerar considerar  además variables de género y multuculturidad.  </t>
  </si>
  <si>
    <t>Se incorpora información sobre género y multuculturidad  utilizable  para posteriores análisis y uso de estrategias especificas.</t>
  </si>
  <si>
    <t>Se formula  objetivo de propósito  coherente con lo solicitado en las Orientaciones Técnicas</t>
  </si>
  <si>
    <r>
      <t xml:space="preserve">Criterio : </t>
    </r>
    <r>
      <rPr>
        <b/>
        <sz val="9"/>
        <rFont val="Calibri"/>
        <family val="2"/>
      </rPr>
      <t xml:space="preserve">Objetivos (10%)         </t>
    </r>
    <r>
      <rPr>
        <b/>
        <sz val="9"/>
        <color indexed="10"/>
        <rFont val="Calibri"/>
        <family val="2"/>
      </rPr>
      <t xml:space="preserve">   </t>
    </r>
    <r>
      <rPr>
        <b/>
        <sz val="9"/>
        <color indexed="8"/>
        <rFont val="Calibri"/>
        <family val="2"/>
      </rPr>
      <t xml:space="preserve">                                                             </t>
    </r>
  </si>
  <si>
    <t>Se presentan objetivos específicos coherentes con el objetivo general del proyecto y OOTT . Se formula (n) otro (s) objetivos que le proyecto pueda alcanzar.</t>
  </si>
  <si>
    <t>Criterio : Estrategia/ propuesta de intervención metodología (20 %)                                                                DESCRIPTORES</t>
  </si>
  <si>
    <t>La estrategia y metodologías de intervención  intervención se proyecta y presenta en tabla de estrategias operacionalizadas en sus cinco (5) columnas (matriz numeral 5.2) de manera clara y coherente con los  ámbitos de intervención.</t>
  </si>
  <si>
    <t>Se describe clara y concisamente enfoque teórico a la base de la propuesta metodológica</t>
  </si>
  <si>
    <t>Se presenta propuesta de Coordinaciones territoriales con los diversos actores y/o redes, relevando la permanencia del trabajo con el circuito potencialmente derivador: PLA,PLE,CSC,CIP  y CRC.</t>
  </si>
  <si>
    <t xml:space="preserve">Se presenta  un Plan que ordena en tiempos dentro de un  período de 12 meses los indicadores de Gestión y Resultados </t>
  </si>
  <si>
    <t xml:space="preserve">Criterio : Experiencia institucional (20%)   Para instituciones que están actualmente ejecutando proyectos de apoyo a la reinserción educativa (ex ASR)  se considerará evaluaciones anteriores de dichos proyectos e información levantada a través de la supervisión técnica. Para nuevas instituciones se considerará experiencia en adolescencia y jóvenes, asociada al apoyo educativo en el ámbito de la  educación formal y/o informal. Se valorará la innovación desde la ejecución de proyectos resultados generales presentados.                                                                               </t>
  </si>
  <si>
    <t>Se propone una sistematización desde el 9° mes de funcionamiento, señalando modelo, responsables, incorporación de usuarios al proceso.</t>
  </si>
  <si>
    <t>Criterio : Planificación Indicadores /Evaluabilidad (20%)        Sistematización                                                    DESCRIPTORES</t>
  </si>
  <si>
    <t xml:space="preserve">Criterio : Equipo, RRHH (60%)                                                                 </t>
  </si>
  <si>
    <t>Se da cuenta de una propuesta organizacional que distribuye tareas, señala su funcionamiento (Ej: reuniones técnicas), iniciativas de capacitación o autocuidado)</t>
  </si>
  <si>
    <t>Al menos un profesional del equipo está capacitado, tiene experiencia y/o conocimiento en la aplicación de instyrumentos (o Test) psicopedagógicos y de evaluación del potencial de aprendizaje.</t>
  </si>
  <si>
    <t>La conformación curricular del equipo  y el número de profesionales demuestra competencias experiencia en lo socioeducativo y (psico)pedagógico siendo coherente con lo solicitado en las Orientaciones Técnicas (OOTT) y con el problema que se abordará, se señalan profesion, experiencia, cargo, jornada de trabajo  y se adjuntan Currículos Vitaes.</t>
  </si>
  <si>
    <t xml:space="preserve">Criterio : Recursos Materiales (40 %)                                                         </t>
  </si>
  <si>
    <t xml:space="preserve"> La institución especifica los aportes propios de aportes propios en materia de equipamiento de oficina instrumentos de medición psicopedagógicos, test para evaluar potenciales de aprendizaje, material didáctico apropiado al potencial educando, otro material de apoyo relevante para reforzar metodologías.</t>
  </si>
  <si>
    <t>La institución cumple explicitando los puntos 1) y 2) del Formulario de Presentación de Proyectos (condiciones del inmueble, distribución de espacios, tipo de sede, documentos de respaldo, etc.)</t>
  </si>
  <si>
    <t xml:space="preserve">Diagnóstico. </t>
  </si>
  <si>
    <t>Sujeto de Atención</t>
  </si>
  <si>
    <t>Estrategia/ Propuestas de intervención / metodología</t>
  </si>
  <si>
    <t>Planificación / Indicadores /Evaluavilidad. Sistematización</t>
  </si>
  <si>
    <t xml:space="preserve"> PROGRAMA DE ATENCIÓN SOCIOEDUCATIVA  PARA ADOLESCENTES PRIVADOS DE LIBERTAD Y EN EL MEDIO LIBRE </t>
  </si>
  <si>
    <t>3º Los resultados totales de los puntajes de cada criterio registrados en la fila "Suma de la Columna" son traspasados al cuadro RESUMEN DE LOGRO EVALUACION POR DIMENSIÓN, en donde éstos se consolidan, se múltiplican por el factor ponderación y luego para lograr una suma en números enteros, la cifra resultante de "ponderación" * "puntaje" se multiplica por 20. A continuación se adicionan, entregando el resultado de evaluación de cada Dimensión (con valores entre 0 y 100). Finalmente, los resultados totales de cada dimensión son ponderados en el cuadro PUNTAJE FINAL (60% Dimensión Técnica; 40% Dimensión Rcs. Humanos, Materiales)</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</si>
</sst>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_);_(* \(#,##0\);_(* &quot;-&quot;??_);_(@_)"/>
  </numFmts>
  <fonts count="70">
    <font>
      <sz val="10"/>
      <name val="Arial"/>
      <family val="0"/>
    </font>
    <font>
      <sz val="11"/>
      <color indexed="8"/>
      <name val="Calibri"/>
      <family val="2"/>
    </font>
    <font>
      <sz val="9"/>
      <name val="Calibri"/>
      <family val="2"/>
    </font>
    <font>
      <b/>
      <sz val="9"/>
      <name val="Calibri"/>
      <family val="2"/>
    </font>
    <font>
      <sz val="8"/>
      <name val="Calibri"/>
      <family val="2"/>
    </font>
    <font>
      <sz val="10"/>
      <name val="Calibri"/>
      <family val="2"/>
    </font>
    <font>
      <b/>
      <sz val="10"/>
      <name val="Calibri"/>
      <family val="2"/>
    </font>
    <font>
      <b/>
      <sz val="8"/>
      <name val="Calibri"/>
      <family val="2"/>
    </font>
    <font>
      <b/>
      <sz val="16"/>
      <color indexed="9"/>
      <name val="Calibri"/>
      <family val="2"/>
    </font>
    <font>
      <b/>
      <sz val="8"/>
      <color indexed="9"/>
      <name val="Calibri"/>
      <family val="2"/>
    </font>
    <font>
      <b/>
      <sz val="9"/>
      <color indexed="8"/>
      <name val="Calibri"/>
      <family val="2"/>
    </font>
    <font>
      <b/>
      <sz val="16"/>
      <color indexed="8"/>
      <name val="Calibri"/>
      <family val="2"/>
    </font>
    <font>
      <b/>
      <sz val="12"/>
      <color indexed="8"/>
      <name val="Calibri"/>
      <family val="2"/>
    </font>
    <font>
      <b/>
      <sz val="14"/>
      <color indexed="8"/>
      <name val="Calibri"/>
      <family val="2"/>
    </font>
    <font>
      <sz val="9"/>
      <color indexed="8"/>
      <name val="Calibri"/>
      <family val="2"/>
    </font>
    <font>
      <i/>
      <sz val="9"/>
      <color indexed="10"/>
      <name val="Calibri"/>
      <family val="2"/>
    </font>
    <font>
      <b/>
      <i/>
      <sz val="11"/>
      <name val="Calibri"/>
      <family val="2"/>
    </font>
    <font>
      <b/>
      <sz val="18"/>
      <name val="Calibri"/>
      <family val="2"/>
    </font>
    <font>
      <b/>
      <i/>
      <sz val="12"/>
      <color indexed="8"/>
      <name val="Calibri"/>
      <family val="2"/>
    </font>
    <font>
      <sz val="8"/>
      <color indexed="8"/>
      <name val="Calibri"/>
      <family val="2"/>
    </font>
    <font>
      <b/>
      <sz val="8"/>
      <color indexed="8"/>
      <name val="Calibri"/>
      <family val="2"/>
    </font>
    <font>
      <sz val="9"/>
      <color indexed="10"/>
      <name val="Calibri"/>
      <family val="2"/>
    </font>
    <font>
      <b/>
      <sz val="12"/>
      <color indexed="10"/>
      <name val="Calibri"/>
      <family val="2"/>
    </font>
    <font>
      <b/>
      <sz val="12"/>
      <name val="Calibri"/>
      <family val="2"/>
    </font>
    <font>
      <b/>
      <i/>
      <sz val="12"/>
      <name val="Calibri"/>
      <family val="2"/>
    </font>
    <font>
      <b/>
      <sz val="9"/>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Calibri"/>
      <family val="2"/>
    </font>
    <font>
      <b/>
      <sz val="8"/>
      <color theme="0"/>
      <name val="Calibri"/>
      <family val="2"/>
    </font>
    <font>
      <b/>
      <sz val="9"/>
      <color theme="1"/>
      <name val="Calibri"/>
      <family val="2"/>
    </font>
    <font>
      <b/>
      <sz val="16"/>
      <color theme="1"/>
      <name val="Calibri"/>
      <family val="2"/>
    </font>
    <font>
      <sz val="9"/>
      <color theme="1"/>
      <name val="Calibri"/>
      <family val="2"/>
    </font>
    <font>
      <b/>
      <i/>
      <sz val="12"/>
      <color theme="1"/>
      <name val="Calibri"/>
      <family val="2"/>
    </font>
    <font>
      <b/>
      <sz val="12"/>
      <color rgb="FFFF0000"/>
      <name val="Calibri"/>
      <family val="2"/>
    </font>
    <font>
      <b/>
      <sz val="14"/>
      <color theme="1"/>
      <name val="Calibri"/>
      <family val="2"/>
    </font>
    <font>
      <sz val="8"/>
      <color rgb="FF000000"/>
      <name val="Calibri"/>
      <family val="2"/>
    </font>
    <font>
      <i/>
      <sz val="9"/>
      <color rgb="FFFF0000"/>
      <name val="Calibri"/>
      <family val="2"/>
    </font>
    <font>
      <b/>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
      <patternFill patternType="solid">
        <fgColor rgb="FF00B050"/>
        <bgColor indexed="64"/>
      </patternFill>
    </fill>
    <fill>
      <patternFill patternType="solid">
        <fgColor rgb="FFFF3300"/>
        <bgColor indexed="64"/>
      </patternFill>
    </fill>
    <fill>
      <patternFill patternType="solid">
        <fgColor rgb="FFFFFFFF"/>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bottom style="thin"/>
    </border>
    <border>
      <left style="medium"/>
      <right style="thin"/>
      <top style="thin"/>
      <bottom style="thin"/>
    </border>
    <border>
      <left style="thin"/>
      <right style="medium"/>
      <top style="thin"/>
      <bottom style="thin"/>
    </border>
    <border>
      <left style="thin"/>
      <right style="thin"/>
      <top style="thin"/>
      <bottom style="thin"/>
    </border>
    <border>
      <left style="medium"/>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thin"/>
      <right style="thin"/>
      <top/>
      <bottom style="thin"/>
    </border>
    <border>
      <left style="thin"/>
      <right style="medium"/>
      <top/>
      <bottom style="thin"/>
    </border>
    <border>
      <left style="medium"/>
      <right/>
      <top/>
      <bottom/>
    </border>
    <border>
      <left style="thin"/>
      <right style="thin"/>
      <top style="thin"/>
      <bottom style="medium"/>
    </border>
    <border>
      <left style="thin"/>
      <right style="medium"/>
      <top style="thin"/>
      <bottom style="medium"/>
    </border>
    <border>
      <left style="medium"/>
      <right style="medium"/>
      <top style="medium"/>
      <bottom style="medium"/>
    </border>
    <border>
      <left/>
      <right/>
      <top style="medium"/>
      <bottom/>
    </border>
    <border>
      <left style="medium"/>
      <right style="thin"/>
      <top style="thin"/>
      <bottom style="medium"/>
    </border>
    <border>
      <left style="medium"/>
      <right style="medium"/>
      <top style="medium"/>
      <bottom/>
    </border>
    <border>
      <left/>
      <right style="medium"/>
      <top style="medium"/>
      <bottom/>
    </border>
    <border>
      <left style="thin"/>
      <right style="medium"/>
      <top style="medium"/>
      <bottom style="thin"/>
    </border>
    <border>
      <left/>
      <right/>
      <top style="thin"/>
      <botto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style="medium"/>
      <right/>
      <top style="medium"/>
      <bottom/>
    </border>
    <border>
      <left/>
      <right style="medium"/>
      <top/>
      <bottom/>
    </border>
    <border>
      <left style="medium"/>
      <right/>
      <top/>
      <bottom style="medium"/>
    </border>
    <border>
      <left/>
      <right/>
      <top/>
      <bottom style="medium"/>
    </border>
    <border>
      <left/>
      <right style="medium"/>
      <top/>
      <bottom style="medium"/>
    </border>
    <border>
      <left style="medium"/>
      <right/>
      <top style="thick"/>
      <bottom style="medium"/>
    </border>
    <border>
      <left/>
      <right style="medium"/>
      <top style="thick"/>
      <bottom style="medium"/>
    </border>
    <border>
      <left style="thin"/>
      <right/>
      <top style="medium"/>
      <bottom style="medium"/>
    </border>
    <border>
      <left style="thin"/>
      <right/>
      <top style="medium"/>
      <bottom style="thin"/>
    </border>
    <border>
      <left/>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216">
    <xf numFmtId="0" fontId="0" fillId="0" borderId="0" xfId="0" applyAlignment="1">
      <alignment/>
    </xf>
    <xf numFmtId="0" fontId="5" fillId="0" borderId="0" xfId="0" applyFont="1" applyBorder="1" applyAlignment="1">
      <alignment/>
    </xf>
    <xf numFmtId="0" fontId="5" fillId="0" borderId="0" xfId="0" applyFont="1" applyAlignment="1">
      <alignment/>
    </xf>
    <xf numFmtId="0" fontId="2" fillId="0" borderId="0" xfId="0" applyFont="1" applyBorder="1" applyAlignment="1">
      <alignment/>
    </xf>
    <xf numFmtId="0" fontId="2" fillId="0" borderId="0" xfId="0" applyFont="1" applyBorder="1" applyAlignment="1">
      <alignment vertical="top" wrapText="1"/>
    </xf>
    <xf numFmtId="0" fontId="3" fillId="0" borderId="0" xfId="0" applyFont="1" applyBorder="1" applyAlignment="1">
      <alignment horizontal="center" vertical="top" wrapText="1"/>
    </xf>
    <xf numFmtId="0" fontId="2" fillId="0" borderId="10" xfId="0" applyFont="1" applyBorder="1" applyAlignment="1">
      <alignment horizontal="center" vertical="top"/>
    </xf>
    <xf numFmtId="0" fontId="2" fillId="0" borderId="11" xfId="0" applyFont="1" applyBorder="1" applyAlignment="1">
      <alignment horizontal="center" vertical="top"/>
    </xf>
    <xf numFmtId="164" fontId="2" fillId="0" borderId="12" xfId="0" applyNumberFormat="1" applyFont="1" applyBorder="1" applyAlignment="1">
      <alignment horizontal="center" vertical="top" wrapText="1"/>
    </xf>
    <xf numFmtId="0" fontId="2" fillId="0" borderId="13" xfId="0" applyFont="1" applyBorder="1" applyAlignment="1">
      <alignment horizontal="justify" vertical="top" wrapText="1"/>
    </xf>
    <xf numFmtId="0" fontId="2" fillId="0" borderId="14" xfId="0" applyFont="1" applyBorder="1" applyAlignment="1">
      <alignment horizontal="center" vertical="top"/>
    </xf>
    <xf numFmtId="164" fontId="2" fillId="0" borderId="15" xfId="0" applyNumberFormat="1" applyFont="1" applyBorder="1" applyAlignment="1">
      <alignment horizontal="center" vertical="top" wrapText="1"/>
    </xf>
    <xf numFmtId="0" fontId="2" fillId="0" borderId="16" xfId="0" applyFont="1" applyBorder="1" applyAlignment="1">
      <alignment horizontal="center" vertical="top"/>
    </xf>
    <xf numFmtId="0" fontId="3" fillId="0" borderId="17" xfId="0" applyFont="1" applyBorder="1" applyAlignment="1">
      <alignment vertical="top" wrapText="1"/>
    </xf>
    <xf numFmtId="0" fontId="3" fillId="0" borderId="17" xfId="0" applyFont="1" applyBorder="1" applyAlignment="1">
      <alignment horizontal="center" vertical="top" wrapText="1"/>
    </xf>
    <xf numFmtId="164" fontId="3" fillId="0" borderId="18" xfId="0" applyNumberFormat="1" applyFont="1" applyBorder="1" applyAlignment="1">
      <alignment horizontal="center" vertical="top" wrapText="1"/>
    </xf>
    <xf numFmtId="0" fontId="2" fillId="0" borderId="0" xfId="0" applyFont="1" applyBorder="1" applyAlignment="1">
      <alignment horizontal="center" vertical="top"/>
    </xf>
    <xf numFmtId="0" fontId="2" fillId="0" borderId="19" xfId="0" applyFont="1" applyBorder="1" applyAlignment="1">
      <alignment horizontal="justify" vertical="top" wrapText="1"/>
    </xf>
    <xf numFmtId="0" fontId="3" fillId="0" borderId="17" xfId="0" applyFont="1" applyBorder="1" applyAlignment="1" quotePrefix="1">
      <alignment horizontal="left" vertical="top" wrapText="1"/>
    </xf>
    <xf numFmtId="164" fontId="2" fillId="0" borderId="13" xfId="0" applyNumberFormat="1" applyFont="1" applyBorder="1" applyAlignment="1">
      <alignment horizontal="center" vertical="top" wrapText="1"/>
    </xf>
    <xf numFmtId="164" fontId="2" fillId="0" borderId="19" xfId="0" applyNumberFormat="1" applyFont="1" applyBorder="1" applyAlignment="1">
      <alignment horizontal="center" vertical="top" wrapText="1"/>
    </xf>
    <xf numFmtId="164" fontId="2" fillId="0" borderId="20" xfId="0" applyNumberFormat="1" applyFont="1" applyBorder="1" applyAlignment="1">
      <alignment horizontal="center" vertical="top" wrapText="1"/>
    </xf>
    <xf numFmtId="164" fontId="2" fillId="0" borderId="21" xfId="0" applyNumberFormat="1" applyFont="1" applyBorder="1" applyAlignment="1">
      <alignment horizontal="center" vertical="top" wrapText="1"/>
    </xf>
    <xf numFmtId="0" fontId="3" fillId="0" borderId="0" xfId="0" applyFont="1" applyBorder="1" applyAlignment="1" quotePrefix="1">
      <alignment horizontal="left" vertical="top" wrapText="1"/>
    </xf>
    <xf numFmtId="9" fontId="3" fillId="0" borderId="0" xfId="0" applyNumberFormat="1" applyFont="1" applyFill="1" applyBorder="1" applyAlignment="1">
      <alignment horizontal="center" vertical="top" wrapText="1"/>
    </xf>
    <xf numFmtId="164" fontId="3" fillId="0" borderId="0" xfId="0" applyNumberFormat="1" applyFont="1" applyBorder="1" applyAlignment="1">
      <alignment horizontal="center" vertical="top" wrapText="1"/>
    </xf>
    <xf numFmtId="0" fontId="5" fillId="33" borderId="0" xfId="0" applyFont="1" applyFill="1" applyBorder="1" applyAlignment="1">
      <alignment vertical="center" wrapText="1"/>
    </xf>
    <xf numFmtId="0" fontId="5" fillId="0" borderId="0" xfId="0" applyFont="1" applyBorder="1" applyAlignment="1">
      <alignment vertical="top" wrapText="1"/>
    </xf>
    <xf numFmtId="0" fontId="6" fillId="0" borderId="0" xfId="0" applyFont="1" applyBorder="1" applyAlignment="1">
      <alignment horizontal="left"/>
    </xf>
    <xf numFmtId="0" fontId="5" fillId="0" borderId="0" xfId="0" applyFont="1" applyBorder="1" applyAlignment="1">
      <alignment horizontal="center" vertical="top"/>
    </xf>
    <xf numFmtId="0" fontId="6" fillId="0" borderId="0" xfId="0" applyFont="1" applyBorder="1" applyAlignment="1">
      <alignment vertical="top" wrapText="1"/>
    </xf>
    <xf numFmtId="9" fontId="5" fillId="0" borderId="0" xfId="0" applyNumberFormat="1" applyFont="1" applyBorder="1" applyAlignment="1">
      <alignment horizontal="center" vertical="top" wrapText="1"/>
    </xf>
    <xf numFmtId="0" fontId="5" fillId="0" borderId="0" xfId="0" applyFont="1" applyBorder="1" applyAlignment="1">
      <alignment horizontal="center" vertical="top" wrapText="1"/>
    </xf>
    <xf numFmtId="164" fontId="5" fillId="0" borderId="0" xfId="0" applyNumberFormat="1" applyFont="1" applyBorder="1" applyAlignment="1">
      <alignment horizontal="center" vertical="top" wrapText="1"/>
    </xf>
    <xf numFmtId="164" fontId="6" fillId="0" borderId="0" xfId="0" applyNumberFormat="1" applyFont="1" applyBorder="1" applyAlignment="1">
      <alignment horizontal="center" vertical="top" wrapText="1"/>
    </xf>
    <xf numFmtId="0" fontId="5" fillId="0" borderId="0" xfId="0" applyFont="1" applyAlignment="1">
      <alignment vertical="top" wrapText="1"/>
    </xf>
    <xf numFmtId="0" fontId="5" fillId="0" borderId="22" xfId="0" applyFont="1" applyBorder="1" applyAlignment="1">
      <alignment/>
    </xf>
    <xf numFmtId="0" fontId="2" fillId="0" borderId="22" xfId="0" applyFont="1" applyBorder="1" applyAlignment="1">
      <alignment/>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6" fillId="0" borderId="0" xfId="0" applyFont="1" applyBorder="1" applyAlignment="1" quotePrefix="1">
      <alignment horizontal="left" vertical="top" wrapText="1"/>
    </xf>
    <xf numFmtId="0" fontId="6" fillId="0" borderId="0" xfId="0" applyFont="1" applyBorder="1" applyAlignment="1" quotePrefix="1">
      <alignment horizontal="left"/>
    </xf>
    <xf numFmtId="0" fontId="5" fillId="0" borderId="25" xfId="0" applyFont="1" applyBorder="1" applyAlignment="1">
      <alignment horizontal="center" vertical="top" wrapText="1"/>
    </xf>
    <xf numFmtId="0" fontId="4" fillId="33" borderId="0" xfId="0" applyFont="1" applyFill="1" applyBorder="1" applyAlignment="1">
      <alignment horizontal="center" vertical="top"/>
    </xf>
    <xf numFmtId="0" fontId="5" fillId="0" borderId="26" xfId="0" applyFont="1" applyBorder="1" applyAlignment="1">
      <alignment horizontal="justify" vertical="top" wrapText="1"/>
    </xf>
    <xf numFmtId="0" fontId="2" fillId="0" borderId="20" xfId="0" applyFont="1" applyBorder="1" applyAlignment="1">
      <alignment horizontal="justify" vertical="top"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164" fontId="2" fillId="0" borderId="12" xfId="0" applyNumberFormat="1" applyFont="1" applyBorder="1" applyAlignment="1">
      <alignment horizontal="center" vertical="center" wrapText="1"/>
    </xf>
    <xf numFmtId="0" fontId="2" fillId="0" borderId="19" xfId="0" applyFont="1" applyBorder="1" applyAlignment="1">
      <alignment horizontal="center" vertical="center" wrapText="1"/>
    </xf>
    <xf numFmtId="164" fontId="2" fillId="0" borderId="15" xfId="0" applyNumberFormat="1" applyFont="1" applyBorder="1" applyAlignment="1">
      <alignment horizontal="center" vertical="center" wrapText="1"/>
    </xf>
    <xf numFmtId="0" fontId="3" fillId="0" borderId="17" xfId="0" applyFont="1" applyBorder="1" applyAlignment="1">
      <alignment horizontal="center" vertical="center" wrapText="1"/>
    </xf>
    <xf numFmtId="164" fontId="3" fillId="0" borderId="18"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33" borderId="0" xfId="0" applyFont="1" applyFill="1" applyBorder="1" applyAlignment="1">
      <alignment horizontal="center" vertical="top"/>
    </xf>
    <xf numFmtId="0" fontId="2" fillId="33" borderId="27" xfId="0" applyFont="1" applyFill="1" applyBorder="1" applyAlignment="1" quotePrefix="1">
      <alignment horizontal="justify" vertical="top" wrapText="1"/>
    </xf>
    <xf numFmtId="2" fontId="3" fillId="33" borderId="12" xfId="0" applyNumberFormat="1" applyFont="1" applyFill="1" applyBorder="1" applyAlignment="1">
      <alignment horizontal="center" vertical="top" wrapText="1"/>
    </xf>
    <xf numFmtId="0" fontId="3" fillId="0" borderId="10" xfId="0" applyFont="1" applyBorder="1" applyAlignment="1">
      <alignment horizontal="center" vertical="top"/>
    </xf>
    <xf numFmtId="0" fontId="3" fillId="0" borderId="20" xfId="0" applyFont="1" applyBorder="1" applyAlignment="1">
      <alignment horizontal="left" vertical="top" wrapText="1"/>
    </xf>
    <xf numFmtId="0" fontId="3" fillId="0" borderId="14" xfId="0" applyFont="1" applyBorder="1" applyAlignment="1">
      <alignment horizontal="center" vertical="top"/>
    </xf>
    <xf numFmtId="0" fontId="3" fillId="0" borderId="19" xfId="0" applyFont="1" applyBorder="1" applyAlignment="1">
      <alignment vertical="top" wrapText="1"/>
    </xf>
    <xf numFmtId="0" fontId="3" fillId="0" borderId="11" xfId="0" applyFont="1" applyBorder="1" applyAlignment="1">
      <alignment horizontal="center" vertical="top"/>
    </xf>
    <xf numFmtId="0" fontId="3" fillId="0" borderId="13" xfId="0" applyFont="1" applyBorder="1" applyAlignment="1">
      <alignment horizontal="left" vertical="top" wrapText="1"/>
    </xf>
    <xf numFmtId="0" fontId="3" fillId="0" borderId="13" xfId="0" applyFont="1" applyBorder="1" applyAlignment="1">
      <alignment vertical="top" wrapText="1"/>
    </xf>
    <xf numFmtId="0" fontId="7" fillId="33" borderId="28" xfId="0" applyFont="1" applyFill="1" applyBorder="1" applyAlignment="1">
      <alignment horizontal="center" vertical="center" wrapText="1"/>
    </xf>
    <xf numFmtId="0" fontId="4" fillId="33" borderId="29" xfId="0" applyFont="1" applyFill="1" applyBorder="1" applyAlignment="1">
      <alignment vertical="center" wrapText="1"/>
    </xf>
    <xf numFmtId="0" fontId="3" fillId="33" borderId="0" xfId="0" applyFont="1" applyFill="1" applyBorder="1" applyAlignment="1" quotePrefix="1">
      <alignment horizontal="left" vertical="top" wrapText="1"/>
    </xf>
    <xf numFmtId="0" fontId="3" fillId="33" borderId="0" xfId="0" applyFont="1" applyFill="1" applyBorder="1" applyAlignment="1">
      <alignment horizontal="center" vertical="top" wrapText="1"/>
    </xf>
    <xf numFmtId="2" fontId="3" fillId="33" borderId="0" xfId="0" applyNumberFormat="1" applyFont="1" applyFill="1" applyBorder="1" applyAlignment="1">
      <alignment horizontal="center" vertical="top" wrapText="1"/>
    </xf>
    <xf numFmtId="0" fontId="7" fillId="33" borderId="0" xfId="0" applyFont="1" applyFill="1" applyBorder="1" applyAlignment="1">
      <alignment horizontal="center" vertical="center" wrapText="1"/>
    </xf>
    <xf numFmtId="2" fontId="59" fillId="34" borderId="0" xfId="0" applyNumberFormat="1" applyFont="1" applyFill="1" applyBorder="1" applyAlignment="1">
      <alignment horizontal="center" vertical="center" wrapText="1"/>
    </xf>
    <xf numFmtId="0" fontId="7" fillId="34" borderId="0" xfId="0" applyFont="1" applyFill="1" applyBorder="1" applyAlignment="1">
      <alignment horizontal="center" vertical="center" wrapText="1"/>
    </xf>
    <xf numFmtId="0" fontId="60" fillId="35" borderId="16" xfId="0" applyFont="1" applyFill="1" applyBorder="1" applyAlignment="1">
      <alignment horizontal="center" vertical="center" wrapText="1"/>
    </xf>
    <xf numFmtId="0" fontId="60" fillId="36" borderId="10" xfId="0" applyFont="1" applyFill="1" applyBorder="1" applyAlignment="1">
      <alignment horizontal="center" vertical="center" wrapText="1"/>
    </xf>
    <xf numFmtId="0" fontId="60" fillId="37" borderId="27" xfId="0" applyFont="1" applyFill="1" applyBorder="1" applyAlignment="1">
      <alignment horizontal="center" vertical="center" wrapText="1"/>
    </xf>
    <xf numFmtId="0" fontId="61" fillId="35" borderId="17" xfId="0" applyFont="1" applyFill="1" applyBorder="1" applyAlignment="1">
      <alignment horizontal="center" vertical="center" wrapText="1"/>
    </xf>
    <xf numFmtId="0" fontId="61" fillId="35" borderId="18" xfId="0" applyFont="1" applyFill="1" applyBorder="1" applyAlignment="1">
      <alignment horizontal="center" vertical="center" wrapText="1"/>
    </xf>
    <xf numFmtId="0" fontId="61" fillId="35" borderId="16" xfId="0" applyFont="1" applyFill="1" applyBorder="1" applyAlignment="1">
      <alignment horizontal="center" vertical="center"/>
    </xf>
    <xf numFmtId="0" fontId="61" fillId="35" borderId="17" xfId="0" applyFont="1" applyFill="1" applyBorder="1" applyAlignment="1" quotePrefix="1">
      <alignment horizontal="center" vertical="center" wrapText="1"/>
    </xf>
    <xf numFmtId="0" fontId="61" fillId="35" borderId="18" xfId="0" applyFont="1" applyFill="1" applyBorder="1" applyAlignment="1" quotePrefix="1">
      <alignment horizontal="center" vertical="center" wrapText="1"/>
    </xf>
    <xf numFmtId="9" fontId="3" fillId="35" borderId="17" xfId="0" applyNumberFormat="1" applyFont="1" applyFill="1" applyBorder="1" applyAlignment="1">
      <alignment horizontal="center" vertical="top" wrapText="1"/>
    </xf>
    <xf numFmtId="9" fontId="61" fillId="35" borderId="17" xfId="0" applyNumberFormat="1" applyFont="1" applyFill="1" applyBorder="1" applyAlignment="1">
      <alignment horizontal="center" vertical="top" wrapText="1"/>
    </xf>
    <xf numFmtId="9" fontId="61" fillId="35" borderId="20" xfId="0" applyNumberFormat="1" applyFont="1" applyFill="1" applyBorder="1" applyAlignment="1">
      <alignment horizontal="center" vertical="center" wrapText="1"/>
    </xf>
    <xf numFmtId="9" fontId="61" fillId="35" borderId="13" xfId="0" applyNumberFormat="1" applyFont="1" applyFill="1" applyBorder="1" applyAlignment="1">
      <alignment horizontal="center" vertical="center" wrapText="1"/>
    </xf>
    <xf numFmtId="9" fontId="61" fillId="35" borderId="19" xfId="0" applyNumberFormat="1" applyFont="1" applyFill="1" applyBorder="1" applyAlignment="1">
      <alignment horizontal="center" vertical="center" wrapText="1"/>
    </xf>
    <xf numFmtId="0" fontId="3" fillId="35" borderId="11" xfId="0" applyFont="1" applyFill="1" applyBorder="1" applyAlignment="1">
      <alignment horizontal="center" wrapText="1"/>
    </xf>
    <xf numFmtId="0" fontId="61" fillId="35" borderId="11" xfId="0" applyFont="1" applyFill="1" applyBorder="1" applyAlignment="1">
      <alignment horizontal="center" wrapText="1"/>
    </xf>
    <xf numFmtId="0" fontId="61" fillId="35" borderId="17" xfId="0" applyFont="1" applyFill="1" applyBorder="1" applyAlignment="1">
      <alignment horizontal="justify" vertical="center" wrapText="1"/>
    </xf>
    <xf numFmtId="9" fontId="3" fillId="35" borderId="17" xfId="0" applyNumberFormat="1" applyFont="1" applyFill="1" applyBorder="1" applyAlignment="1">
      <alignment horizontal="center" vertical="center" wrapText="1"/>
    </xf>
    <xf numFmtId="9" fontId="61" fillId="35" borderId="17" xfId="0" applyNumberFormat="1" applyFont="1" applyFill="1" applyBorder="1" applyAlignment="1">
      <alignment horizontal="center" vertical="center" wrapText="1"/>
    </xf>
    <xf numFmtId="0" fontId="61" fillId="35" borderId="17" xfId="0" applyFont="1" applyFill="1" applyBorder="1" applyAlignment="1">
      <alignment horizontal="left" vertical="center" wrapText="1"/>
    </xf>
    <xf numFmtId="9" fontId="3" fillId="35" borderId="13" xfId="0" applyNumberFormat="1" applyFont="1" applyFill="1" applyBorder="1" applyAlignment="1">
      <alignment horizontal="center" vertical="center" wrapText="1"/>
    </xf>
    <xf numFmtId="9" fontId="3" fillId="35" borderId="19" xfId="0" applyNumberFormat="1" applyFont="1" applyFill="1" applyBorder="1" applyAlignment="1">
      <alignment horizontal="center" vertical="center" wrapText="1"/>
    </xf>
    <xf numFmtId="0" fontId="3" fillId="35" borderId="16" xfId="0" applyFont="1" applyFill="1" applyBorder="1" applyAlignment="1">
      <alignment horizontal="center" vertical="top"/>
    </xf>
    <xf numFmtId="0" fontId="3" fillId="35" borderId="17" xfId="0" applyFont="1" applyFill="1" applyBorder="1" applyAlignment="1" quotePrefix="1">
      <alignment horizontal="left" vertical="top" wrapText="1"/>
    </xf>
    <xf numFmtId="0" fontId="3" fillId="35" borderId="17" xfId="0" applyFont="1" applyFill="1" applyBorder="1" applyAlignment="1" quotePrefix="1">
      <alignment horizontal="center" vertical="top" wrapText="1"/>
    </xf>
    <xf numFmtId="0" fontId="3" fillId="35" borderId="18" xfId="0" applyFont="1" applyFill="1" applyBorder="1" applyAlignment="1" quotePrefix="1">
      <alignment horizontal="center" vertical="top" wrapText="1"/>
    </xf>
    <xf numFmtId="0" fontId="61" fillId="35" borderId="16" xfId="0" applyFont="1" applyFill="1" applyBorder="1" applyAlignment="1">
      <alignment horizontal="center" vertical="top"/>
    </xf>
    <xf numFmtId="0" fontId="61" fillId="35" borderId="17" xfId="0" applyFont="1" applyFill="1" applyBorder="1" applyAlignment="1" quotePrefix="1">
      <alignment horizontal="center" vertical="top" wrapText="1"/>
    </xf>
    <xf numFmtId="0" fontId="61" fillId="35" borderId="18" xfId="0" applyFont="1" applyFill="1" applyBorder="1" applyAlignment="1" quotePrefix="1">
      <alignment horizontal="center" vertical="top" wrapText="1"/>
    </xf>
    <xf numFmtId="9" fontId="3" fillId="35" borderId="13" xfId="0" applyNumberFormat="1" applyFont="1" applyFill="1" applyBorder="1" applyAlignment="1">
      <alignment horizontal="center" vertical="top" wrapText="1"/>
    </xf>
    <xf numFmtId="9" fontId="3" fillId="35" borderId="19" xfId="0" applyNumberFormat="1" applyFont="1" applyFill="1" applyBorder="1" applyAlignment="1">
      <alignment horizontal="center" vertical="top" wrapText="1"/>
    </xf>
    <xf numFmtId="0" fontId="61" fillId="35" borderId="17" xfId="0" applyFont="1" applyFill="1" applyBorder="1" applyAlignment="1">
      <alignment horizontal="left" vertical="top" wrapText="1"/>
    </xf>
    <xf numFmtId="0" fontId="61" fillId="35" borderId="17" xfId="0" applyFont="1" applyFill="1" applyBorder="1" applyAlignment="1">
      <alignment horizontal="center" vertical="top" wrapText="1"/>
    </xf>
    <xf numFmtId="9" fontId="3" fillId="35" borderId="20" xfId="0" applyNumberFormat="1" applyFont="1" applyFill="1" applyBorder="1" applyAlignment="1">
      <alignment horizontal="center" vertical="top" wrapText="1"/>
    </xf>
    <xf numFmtId="0" fontId="3" fillId="35" borderId="30" xfId="0" applyFont="1" applyFill="1" applyBorder="1" applyAlignment="1">
      <alignment horizontal="center" vertical="top" wrapText="1"/>
    </xf>
    <xf numFmtId="2" fontId="62" fillId="35" borderId="24" xfId="0" applyNumberFormat="1" applyFont="1" applyFill="1" applyBorder="1" applyAlignment="1">
      <alignment horizontal="center" vertical="top" wrapText="1"/>
    </xf>
    <xf numFmtId="0" fontId="3" fillId="35" borderId="17" xfId="0" applyFont="1" applyFill="1" applyBorder="1" applyAlignment="1" quotePrefix="1">
      <alignment horizontal="left" vertical="center" wrapText="1"/>
    </xf>
    <xf numFmtId="0" fontId="7" fillId="33" borderId="31"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9" fontId="3" fillId="35" borderId="35" xfId="0" applyNumberFormat="1" applyFont="1" applyFill="1" applyBorder="1" applyAlignment="1">
      <alignment horizontal="center" wrapText="1"/>
    </xf>
    <xf numFmtId="9" fontId="3" fillId="35" borderId="36" xfId="0" applyNumberFormat="1" applyFont="1" applyFill="1" applyBorder="1" applyAlignment="1">
      <alignment horizontal="center" wrapText="1"/>
    </xf>
    <xf numFmtId="9" fontId="3" fillId="35" borderId="37" xfId="0" applyNumberFormat="1" applyFont="1" applyFill="1" applyBorder="1" applyAlignment="1">
      <alignment horizontal="center" wrapText="1"/>
    </xf>
    <xf numFmtId="0" fontId="61" fillId="35" borderId="38" xfId="0" applyFont="1" applyFill="1" applyBorder="1" applyAlignment="1">
      <alignment horizontal="center" vertical="center" wrapText="1"/>
    </xf>
    <xf numFmtId="0" fontId="61" fillId="35" borderId="39" xfId="0" applyFont="1" applyFill="1" applyBorder="1" applyAlignment="1">
      <alignment horizontal="center" vertical="center" wrapText="1"/>
    </xf>
    <xf numFmtId="0" fontId="61" fillId="35" borderId="30" xfId="0" applyFont="1" applyFill="1" applyBorder="1" applyAlignment="1">
      <alignment horizontal="center" vertical="center" wrapText="1"/>
    </xf>
    <xf numFmtId="9" fontId="61" fillId="35" borderId="13" xfId="0" applyNumberFormat="1" applyFont="1" applyFill="1" applyBorder="1" applyAlignment="1">
      <alignment horizontal="center" wrapText="1"/>
    </xf>
    <xf numFmtId="0" fontId="61" fillId="35" borderId="13" xfId="0" applyFont="1" applyFill="1" applyBorder="1" applyAlignment="1">
      <alignment horizontal="center" wrapText="1"/>
    </xf>
    <xf numFmtId="0" fontId="61" fillId="35" borderId="12" xfId="0" applyFont="1" applyFill="1" applyBorder="1" applyAlignment="1">
      <alignment horizontal="center" wrapText="1"/>
    </xf>
    <xf numFmtId="9" fontId="2" fillId="34" borderId="40" xfId="0" applyNumberFormat="1" applyFont="1" applyFill="1" applyBorder="1" applyAlignment="1">
      <alignment horizontal="justify" vertical="top" wrapText="1"/>
    </xf>
    <xf numFmtId="9" fontId="2" fillId="34" borderId="41" xfId="0" applyNumberFormat="1" applyFont="1" applyFill="1" applyBorder="1" applyAlignment="1">
      <alignment horizontal="justify" vertical="top" wrapText="1"/>
    </xf>
    <xf numFmtId="9" fontId="2" fillId="34" borderId="42" xfId="0" applyNumberFormat="1" applyFont="1" applyFill="1" applyBorder="1" applyAlignment="1">
      <alignment horizontal="justify" vertical="top" wrapText="1"/>
    </xf>
    <xf numFmtId="0" fontId="63" fillId="35" borderId="39" xfId="0" applyFont="1" applyFill="1" applyBorder="1" applyAlignment="1">
      <alignment horizontal="center" vertical="center" wrapText="1"/>
    </xf>
    <xf numFmtId="0" fontId="63" fillId="35" borderId="30" xfId="0" applyFont="1" applyFill="1" applyBorder="1" applyAlignment="1">
      <alignment horizontal="center" vertical="center" wrapText="1"/>
    </xf>
    <xf numFmtId="0" fontId="64" fillId="35" borderId="43" xfId="0" applyFont="1" applyFill="1" applyBorder="1" applyAlignment="1">
      <alignment horizontal="center" vertical="center"/>
    </xf>
    <xf numFmtId="0" fontId="64" fillId="35" borderId="44" xfId="0" applyFont="1" applyFill="1" applyBorder="1" applyAlignment="1">
      <alignment horizontal="center" vertical="center"/>
    </xf>
    <xf numFmtId="0" fontId="64" fillId="35" borderId="45" xfId="0" applyFont="1" applyFill="1" applyBorder="1" applyAlignment="1">
      <alignment horizontal="center" vertical="center"/>
    </xf>
    <xf numFmtId="0" fontId="3" fillId="35" borderId="43" xfId="0" applyFont="1" applyFill="1" applyBorder="1" applyAlignment="1" quotePrefix="1">
      <alignment horizontal="center" vertical="top" wrapText="1"/>
    </xf>
    <xf numFmtId="0" fontId="3" fillId="35" borderId="44" xfId="0" applyFont="1" applyFill="1" applyBorder="1" applyAlignment="1" quotePrefix="1">
      <alignment horizontal="center" vertical="top" wrapText="1"/>
    </xf>
    <xf numFmtId="0" fontId="3" fillId="35" borderId="45" xfId="0" applyFont="1" applyFill="1" applyBorder="1" applyAlignment="1" quotePrefix="1">
      <alignment horizontal="center" vertical="top" wrapText="1"/>
    </xf>
    <xf numFmtId="0" fontId="63" fillId="35" borderId="13" xfId="0" applyFont="1" applyFill="1" applyBorder="1" applyAlignment="1">
      <alignment horizontal="center" wrapText="1"/>
    </xf>
    <xf numFmtId="0" fontId="63" fillId="35" borderId="12" xfId="0" applyFont="1" applyFill="1" applyBorder="1" applyAlignment="1">
      <alignment horizontal="center" wrapText="1"/>
    </xf>
    <xf numFmtId="0" fontId="23" fillId="35" borderId="43" xfId="0" applyFont="1" applyFill="1" applyBorder="1" applyAlignment="1">
      <alignment horizontal="center"/>
    </xf>
    <xf numFmtId="0" fontId="65" fillId="35" borderId="44" xfId="0" applyFont="1" applyFill="1" applyBorder="1" applyAlignment="1">
      <alignment horizontal="center"/>
    </xf>
    <xf numFmtId="0" fontId="65" fillId="35" borderId="45" xfId="0" applyFont="1" applyFill="1" applyBorder="1" applyAlignment="1">
      <alignment horizontal="center"/>
    </xf>
    <xf numFmtId="0" fontId="6" fillId="35" borderId="43" xfId="0" applyFont="1" applyFill="1" applyBorder="1" applyAlignment="1">
      <alignment horizontal="center" vertical="top" wrapText="1"/>
    </xf>
    <xf numFmtId="0" fontId="6" fillId="35" borderId="44" xfId="0" applyFont="1" applyFill="1" applyBorder="1" applyAlignment="1">
      <alignment horizontal="center" vertical="top" wrapText="1"/>
    </xf>
    <xf numFmtId="0" fontId="6" fillId="35" borderId="45" xfId="0" applyFont="1" applyFill="1" applyBorder="1" applyAlignment="1">
      <alignment horizontal="center" vertical="top" wrapText="1"/>
    </xf>
    <xf numFmtId="0" fontId="61" fillId="35" borderId="32" xfId="0" applyFont="1" applyFill="1" applyBorder="1" applyAlignment="1" quotePrefix="1">
      <alignment horizontal="center" vertical="top" wrapText="1"/>
    </xf>
    <xf numFmtId="0" fontId="61" fillId="35" borderId="33" xfId="0" applyFont="1" applyFill="1" applyBorder="1" applyAlignment="1" quotePrefix="1">
      <alignment horizontal="center" vertical="top" wrapText="1"/>
    </xf>
    <xf numFmtId="0" fontId="61" fillId="35" borderId="34" xfId="0" applyFont="1" applyFill="1" applyBorder="1" applyAlignment="1" quotePrefix="1">
      <alignment horizontal="center" vertical="top" wrapText="1"/>
    </xf>
    <xf numFmtId="0" fontId="3" fillId="35" borderId="33" xfId="0" applyFont="1" applyFill="1" applyBorder="1" applyAlignment="1" quotePrefix="1">
      <alignment horizontal="center" vertical="center" wrapText="1"/>
    </xf>
    <xf numFmtId="0" fontId="3" fillId="35" borderId="46" xfId="0" applyFont="1" applyFill="1" applyBorder="1" applyAlignment="1" quotePrefix="1">
      <alignment horizontal="center" vertical="center" wrapText="1"/>
    </xf>
    <xf numFmtId="0" fontId="3" fillId="35" borderId="11" xfId="0" applyFont="1" applyFill="1" applyBorder="1" applyAlignment="1">
      <alignment horizontal="left" vertical="top" wrapText="1"/>
    </xf>
    <xf numFmtId="0" fontId="3" fillId="35" borderId="13" xfId="0" applyFont="1" applyFill="1" applyBorder="1" applyAlignment="1" quotePrefix="1">
      <alignment horizontal="left" vertical="top" wrapText="1"/>
    </xf>
    <xf numFmtId="0" fontId="3" fillId="35" borderId="13" xfId="0" applyFont="1" applyFill="1" applyBorder="1" applyAlignment="1">
      <alignment horizontal="left" vertical="top" wrapText="1"/>
    </xf>
    <xf numFmtId="0" fontId="66" fillId="35" borderId="43" xfId="0" applyFont="1" applyFill="1" applyBorder="1" applyAlignment="1">
      <alignment horizontal="center" vertical="center"/>
    </xf>
    <xf numFmtId="0" fontId="66" fillId="35" borderId="44" xfId="0" applyFont="1" applyFill="1" applyBorder="1" applyAlignment="1">
      <alignment horizontal="center" vertical="center"/>
    </xf>
    <xf numFmtId="0" fontId="66" fillId="35" borderId="45" xfId="0" applyFont="1" applyFill="1" applyBorder="1" applyAlignment="1">
      <alignment horizontal="center" vertical="center"/>
    </xf>
    <xf numFmtId="0" fontId="7" fillId="33" borderId="43"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0" borderId="43" xfId="0" applyFont="1" applyBorder="1" applyAlignment="1">
      <alignment horizontal="center" vertical="center"/>
    </xf>
    <xf numFmtId="0" fontId="7" fillId="0" borderId="45" xfId="0" applyFont="1" applyBorder="1" applyAlignment="1">
      <alignment horizontal="center" vertical="center"/>
    </xf>
    <xf numFmtId="0" fontId="5" fillId="0" borderId="47" xfId="0" applyFont="1" applyBorder="1" applyAlignment="1">
      <alignment horizontal="justify" vertical="top" wrapText="1"/>
    </xf>
    <xf numFmtId="0" fontId="5" fillId="0" borderId="26" xfId="0" applyFont="1" applyBorder="1" applyAlignment="1">
      <alignment horizontal="justify" vertical="top" wrapText="1"/>
    </xf>
    <xf numFmtId="0" fontId="5" fillId="0" borderId="29" xfId="0" applyFont="1" applyBorder="1" applyAlignment="1">
      <alignment horizontal="justify" vertical="top" wrapText="1"/>
    </xf>
    <xf numFmtId="0" fontId="5" fillId="0" borderId="22" xfId="0" applyFont="1" applyBorder="1" applyAlignment="1">
      <alignment horizontal="justify" vertical="top" wrapText="1"/>
    </xf>
    <xf numFmtId="0" fontId="5" fillId="0" borderId="0" xfId="0" applyFont="1" applyBorder="1" applyAlignment="1">
      <alignment horizontal="justify" vertical="top" wrapText="1"/>
    </xf>
    <xf numFmtId="0" fontId="5" fillId="0" borderId="48" xfId="0" applyFont="1" applyBorder="1" applyAlignment="1">
      <alignment horizontal="justify" vertical="top" wrapText="1"/>
    </xf>
    <xf numFmtId="0" fontId="5" fillId="0" borderId="49" xfId="0" applyFont="1" applyBorder="1" applyAlignment="1">
      <alignment horizontal="justify" vertical="top" wrapText="1"/>
    </xf>
    <xf numFmtId="0" fontId="5" fillId="0" borderId="50" xfId="0" applyFont="1" applyBorder="1" applyAlignment="1">
      <alignment horizontal="justify" vertical="top" wrapText="1"/>
    </xf>
    <xf numFmtId="0" fontId="5" fillId="0" borderId="51" xfId="0" applyFont="1" applyBorder="1" applyAlignment="1">
      <alignment horizontal="justify" vertical="top" wrapText="1"/>
    </xf>
    <xf numFmtId="0" fontId="7" fillId="35" borderId="27" xfId="0" applyFont="1" applyFill="1" applyBorder="1" applyAlignment="1" quotePrefix="1">
      <alignment horizontal="left" vertical="top" wrapText="1"/>
    </xf>
    <xf numFmtId="0" fontId="7" fillId="35" borderId="23" xfId="0" applyFont="1" applyFill="1" applyBorder="1" applyAlignment="1" quotePrefix="1">
      <alignment horizontal="left" vertical="top" wrapText="1"/>
    </xf>
    <xf numFmtId="0" fontId="61" fillId="35" borderId="32" xfId="0" applyFont="1" applyFill="1" applyBorder="1" applyAlignment="1">
      <alignment horizontal="center" vertical="center" wrapText="1"/>
    </xf>
    <xf numFmtId="0" fontId="61" fillId="35" borderId="33" xfId="0" applyFont="1" applyFill="1" applyBorder="1" applyAlignment="1">
      <alignment horizontal="center" vertical="center" wrapText="1"/>
    </xf>
    <xf numFmtId="0" fontId="61" fillId="35" borderId="34" xfId="0" applyFont="1" applyFill="1" applyBorder="1" applyAlignment="1">
      <alignment horizontal="center" vertical="center" wrapText="1"/>
    </xf>
    <xf numFmtId="9" fontId="61" fillId="35" borderId="35" xfId="0" applyNumberFormat="1" applyFont="1" applyFill="1" applyBorder="1" applyAlignment="1">
      <alignment horizontal="center" wrapText="1"/>
    </xf>
    <xf numFmtId="9" fontId="61" fillId="35" borderId="36" xfId="0" applyNumberFormat="1" applyFont="1" applyFill="1" applyBorder="1" applyAlignment="1">
      <alignment horizontal="center" wrapText="1"/>
    </xf>
    <xf numFmtId="9" fontId="61" fillId="35" borderId="37" xfId="0" applyNumberFormat="1" applyFont="1" applyFill="1" applyBorder="1" applyAlignment="1">
      <alignment horizontal="center" wrapText="1"/>
    </xf>
    <xf numFmtId="0" fontId="67" fillId="38" borderId="52" xfId="0" applyFont="1" applyFill="1" applyBorder="1" applyAlignment="1">
      <alignment horizontal="justify" vertical="justify" wrapText="1"/>
    </xf>
    <xf numFmtId="0" fontId="67" fillId="38" borderId="53" xfId="0" applyFont="1" applyFill="1" applyBorder="1" applyAlignment="1">
      <alignment horizontal="justify" vertical="justify" wrapText="1"/>
    </xf>
    <xf numFmtId="0" fontId="67" fillId="38" borderId="43" xfId="0" applyFont="1" applyFill="1" applyBorder="1" applyAlignment="1">
      <alignment horizontal="justify" vertical="justify" wrapText="1"/>
    </xf>
    <xf numFmtId="0" fontId="67" fillId="38" borderId="45" xfId="0" applyFont="1" applyFill="1" applyBorder="1" applyAlignment="1">
      <alignment horizontal="justify" vertical="justify" wrapText="1"/>
    </xf>
    <xf numFmtId="0" fontId="68" fillId="34" borderId="49" xfId="0" applyFont="1" applyFill="1" applyBorder="1" applyAlignment="1">
      <alignment horizontal="center" vertical="center" wrapText="1"/>
    </xf>
    <xf numFmtId="0" fontId="68" fillId="34" borderId="50" xfId="0" applyFont="1" applyFill="1" applyBorder="1" applyAlignment="1">
      <alignment horizontal="center" vertical="center" wrapText="1"/>
    </xf>
    <xf numFmtId="0" fontId="68" fillId="34" borderId="51" xfId="0" applyFont="1" applyFill="1" applyBorder="1" applyAlignment="1">
      <alignment horizontal="center" vertical="center" wrapText="1"/>
    </xf>
    <xf numFmtId="0" fontId="17" fillId="34" borderId="22" xfId="0" applyFont="1" applyFill="1" applyBorder="1" applyAlignment="1">
      <alignment horizontal="center" vertical="top" wrapText="1"/>
    </xf>
    <xf numFmtId="0" fontId="17" fillId="34" borderId="0" xfId="0" applyFont="1" applyFill="1" applyBorder="1" applyAlignment="1">
      <alignment horizontal="center" vertical="top" wrapText="1"/>
    </xf>
    <xf numFmtId="0" fontId="17" fillId="34" borderId="48" xfId="0" applyFont="1" applyFill="1" applyBorder="1" applyAlignment="1">
      <alignment horizontal="center" vertical="top" wrapText="1"/>
    </xf>
    <xf numFmtId="0" fontId="2" fillId="34" borderId="22" xfId="0" applyFont="1" applyFill="1" applyBorder="1" applyAlignment="1">
      <alignment horizontal="justify" vertical="top" wrapText="1"/>
    </xf>
    <xf numFmtId="0" fontId="2" fillId="34" borderId="0" xfId="0" applyFont="1" applyFill="1" applyBorder="1" applyAlignment="1">
      <alignment horizontal="justify" vertical="top" wrapText="1"/>
    </xf>
    <xf numFmtId="0" fontId="2" fillId="34" borderId="48" xfId="0" applyFont="1" applyFill="1" applyBorder="1" applyAlignment="1">
      <alignment horizontal="justify" vertical="top" wrapText="1"/>
    </xf>
    <xf numFmtId="0" fontId="3" fillId="33" borderId="50"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60" fillId="35" borderId="54" xfId="0" applyFont="1" applyFill="1" applyBorder="1" applyAlignment="1">
      <alignment horizontal="center" vertical="center" wrapText="1"/>
    </xf>
    <xf numFmtId="0" fontId="60" fillId="35" borderId="45" xfId="0" applyFont="1" applyFill="1" applyBorder="1" applyAlignment="1">
      <alignment horizontal="center" vertical="center" wrapText="1"/>
    </xf>
    <xf numFmtId="0" fontId="60" fillId="36" borderId="55" xfId="0" applyFont="1" applyFill="1" applyBorder="1" applyAlignment="1">
      <alignment horizontal="center" vertical="center" wrapText="1"/>
    </xf>
    <xf numFmtId="0" fontId="60" fillId="36" borderId="34" xfId="0" applyFont="1" applyFill="1" applyBorder="1" applyAlignment="1">
      <alignment horizontal="center" vertical="center" wrapText="1"/>
    </xf>
    <xf numFmtId="0" fontId="60" fillId="37" borderId="40" xfId="0" applyFont="1" applyFill="1" applyBorder="1" applyAlignment="1">
      <alignment horizontal="center" vertical="center" wrapText="1"/>
    </xf>
    <xf numFmtId="0" fontId="60" fillId="37" borderId="42"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61" fillId="35" borderId="43" xfId="0" applyFont="1" applyFill="1" applyBorder="1" applyAlignment="1">
      <alignment horizontal="center" vertical="center" wrapText="1"/>
    </xf>
    <xf numFmtId="0" fontId="61" fillId="35" borderId="56" xfId="0" applyFont="1" applyFill="1" applyBorder="1" applyAlignment="1">
      <alignment horizontal="center" vertical="center" wrapText="1"/>
    </xf>
    <xf numFmtId="0" fontId="5" fillId="34" borderId="47" xfId="0" applyFont="1" applyFill="1" applyBorder="1" applyAlignment="1">
      <alignment horizontal="center"/>
    </xf>
    <xf numFmtId="0" fontId="5" fillId="34" borderId="26" xfId="0" applyFont="1" applyFill="1" applyBorder="1" applyAlignment="1">
      <alignment horizontal="center"/>
    </xf>
    <xf numFmtId="0" fontId="5" fillId="34" borderId="29" xfId="0" applyFont="1" applyFill="1" applyBorder="1" applyAlignment="1">
      <alignment horizontal="center"/>
    </xf>
    <xf numFmtId="165" fontId="66" fillId="35" borderId="43" xfId="49" applyNumberFormat="1" applyFont="1" applyFill="1" applyBorder="1" applyAlignment="1">
      <alignment horizontal="center" vertical="center" wrapText="1"/>
    </xf>
    <xf numFmtId="165" fontId="66" fillId="35" borderId="44" xfId="49" applyNumberFormat="1" applyFont="1" applyFill="1" applyBorder="1" applyAlignment="1">
      <alignment horizontal="center" vertical="center" wrapText="1"/>
    </xf>
    <xf numFmtId="165" fontId="66" fillId="35" borderId="45" xfId="49" applyNumberFormat="1" applyFont="1" applyFill="1" applyBorder="1" applyAlignment="1">
      <alignment horizontal="center" vertical="center" wrapText="1"/>
    </xf>
    <xf numFmtId="2" fontId="62" fillId="35" borderId="43" xfId="0" applyNumberFormat="1" applyFont="1" applyFill="1" applyBorder="1" applyAlignment="1">
      <alignment horizontal="center" vertical="center" wrapText="1"/>
    </xf>
    <xf numFmtId="2" fontId="62" fillId="35" borderId="45" xfId="0" applyNumberFormat="1"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69" fillId="35" borderId="43" xfId="0" applyFont="1" applyFill="1" applyBorder="1" applyAlignment="1">
      <alignment horizontal="center"/>
    </xf>
    <xf numFmtId="0" fontId="69" fillId="35" borderId="44" xfId="0" applyFont="1" applyFill="1" applyBorder="1" applyAlignment="1">
      <alignment horizontal="center"/>
    </xf>
    <xf numFmtId="0" fontId="69" fillId="35" borderId="45"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904875</xdr:colOff>
      <xdr:row>1</xdr:row>
      <xdr:rowOff>9525</xdr:rowOff>
    </xdr:to>
    <xdr:pic>
      <xdr:nvPicPr>
        <xdr:cNvPr id="1" name="Imagen 2" descr="C:\Users\pnovoa\AppData\Local\Microsoft\Windows\Temporary Internet Files\Content.Outlook\PKAODVXL\logos-sename_RGB-01 (2) (2).png"/>
        <xdr:cNvPicPr preferRelativeResize="1">
          <a:picLocks noChangeAspect="1"/>
        </xdr:cNvPicPr>
      </xdr:nvPicPr>
      <xdr:blipFill>
        <a:blip r:embed="rId1"/>
        <a:stretch>
          <a:fillRect/>
        </a:stretch>
      </xdr:blipFill>
      <xdr:spPr>
        <a:xfrm>
          <a:off x="0" y="0"/>
          <a:ext cx="11049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44"/>
  <sheetViews>
    <sheetView tabSelected="1" zoomScaleSheetLayoutView="40" zoomScalePageLayoutView="0" workbookViewId="0" topLeftCell="A1">
      <selection activeCell="A5" sqref="A5:E5"/>
    </sheetView>
  </sheetViews>
  <sheetFormatPr defaultColWidth="11.421875" defaultRowHeight="12.75"/>
  <cols>
    <col min="1" max="1" width="3.00390625" style="1" customWidth="1"/>
    <col min="2" max="2" width="37.57421875" style="35" customWidth="1"/>
    <col min="3" max="3" width="24.28125" style="35" customWidth="1"/>
    <col min="4" max="4" width="15.8515625" style="35" customWidth="1"/>
    <col min="5" max="5" width="32.7109375" style="35" customWidth="1"/>
    <col min="6" max="6" width="3.140625" style="0" customWidth="1"/>
  </cols>
  <sheetData>
    <row r="1" spans="1:6" ht="78" customHeight="1">
      <c r="A1" s="202"/>
      <c r="B1" s="203"/>
      <c r="C1" s="203"/>
      <c r="D1" s="203"/>
      <c r="E1" s="204"/>
      <c r="F1" s="2"/>
    </row>
    <row r="2" spans="1:6" ht="23.25" customHeight="1">
      <c r="A2" s="184" t="s">
        <v>71</v>
      </c>
      <c r="B2" s="185"/>
      <c r="C2" s="185"/>
      <c r="D2" s="185"/>
      <c r="E2" s="186"/>
      <c r="F2" s="2"/>
    </row>
    <row r="3" spans="1:6" ht="51.75" customHeight="1">
      <c r="A3" s="184" t="s">
        <v>117</v>
      </c>
      <c r="B3" s="185"/>
      <c r="C3" s="185"/>
      <c r="D3" s="185"/>
      <c r="E3" s="186"/>
      <c r="F3" s="2"/>
    </row>
    <row r="4" spans="1:6" ht="39" customHeight="1">
      <c r="A4" s="187" t="s">
        <v>74</v>
      </c>
      <c r="B4" s="188"/>
      <c r="C4" s="188"/>
      <c r="D4" s="188"/>
      <c r="E4" s="189"/>
      <c r="F4" s="2"/>
    </row>
    <row r="5" spans="1:6" ht="12.75" customHeight="1">
      <c r="A5" s="187" t="s">
        <v>47</v>
      </c>
      <c r="B5" s="188"/>
      <c r="C5" s="188"/>
      <c r="D5" s="188"/>
      <c r="E5" s="189"/>
      <c r="F5" s="2"/>
    </row>
    <row r="6" spans="1:6" ht="26.25" customHeight="1">
      <c r="A6" s="187" t="s">
        <v>66</v>
      </c>
      <c r="B6" s="188"/>
      <c r="C6" s="188"/>
      <c r="D6" s="188"/>
      <c r="E6" s="189"/>
      <c r="F6" s="2"/>
    </row>
    <row r="7" spans="1:6" ht="15" customHeight="1">
      <c r="A7" s="187" t="s">
        <v>48</v>
      </c>
      <c r="B7" s="188"/>
      <c r="C7" s="188"/>
      <c r="D7" s="188"/>
      <c r="E7" s="189"/>
      <c r="F7" s="2"/>
    </row>
    <row r="8" spans="1:6" ht="25.5" customHeight="1">
      <c r="A8" s="187" t="s">
        <v>49</v>
      </c>
      <c r="B8" s="188"/>
      <c r="C8" s="188"/>
      <c r="D8" s="188"/>
      <c r="E8" s="189"/>
      <c r="F8" s="2"/>
    </row>
    <row r="9" spans="1:6" ht="73.5" customHeight="1">
      <c r="A9" s="187" t="s">
        <v>118</v>
      </c>
      <c r="B9" s="188"/>
      <c r="C9" s="188"/>
      <c r="D9" s="188"/>
      <c r="E9" s="189"/>
      <c r="F9" s="2"/>
    </row>
    <row r="10" spans="1:6" ht="65.25" customHeight="1" thickBot="1">
      <c r="A10" s="187" t="s">
        <v>50</v>
      </c>
      <c r="B10" s="188"/>
      <c r="C10" s="188"/>
      <c r="D10" s="188"/>
      <c r="E10" s="189"/>
      <c r="F10" s="2"/>
    </row>
    <row r="11" spans="1:6" ht="13.5" customHeight="1" thickBot="1">
      <c r="A11" s="36"/>
      <c r="B11" s="26"/>
      <c r="C11" s="76" t="s">
        <v>51</v>
      </c>
      <c r="D11" s="192" t="s">
        <v>52</v>
      </c>
      <c r="E11" s="193"/>
      <c r="F11" s="2"/>
    </row>
    <row r="12" spans="1:6" ht="29.25" customHeight="1">
      <c r="A12" s="36"/>
      <c r="B12" s="26"/>
      <c r="C12" s="77" t="s">
        <v>53</v>
      </c>
      <c r="D12" s="194" t="s">
        <v>54</v>
      </c>
      <c r="E12" s="195"/>
      <c r="F12" s="2"/>
    </row>
    <row r="13" spans="1:6" ht="34.5" customHeight="1" thickBot="1">
      <c r="A13" s="36"/>
      <c r="B13" s="26"/>
      <c r="C13" s="78" t="s">
        <v>55</v>
      </c>
      <c r="D13" s="196" t="s">
        <v>56</v>
      </c>
      <c r="E13" s="197"/>
      <c r="F13" s="2"/>
    </row>
    <row r="14" spans="1:6" ht="21.75" customHeight="1">
      <c r="A14" s="37"/>
      <c r="B14" s="198" t="s">
        <v>57</v>
      </c>
      <c r="C14" s="198"/>
      <c r="D14" s="198"/>
      <c r="E14" s="199"/>
      <c r="F14" s="2"/>
    </row>
    <row r="15" spans="1:6" ht="15" customHeight="1" thickBot="1">
      <c r="A15" s="37"/>
      <c r="B15" s="190" t="s">
        <v>58</v>
      </c>
      <c r="C15" s="190"/>
      <c r="D15" s="190"/>
      <c r="E15" s="191"/>
      <c r="F15" s="2"/>
    </row>
    <row r="16" spans="1:6" ht="13.5" thickBot="1">
      <c r="A16" s="37"/>
      <c r="B16" s="200" t="s">
        <v>59</v>
      </c>
      <c r="C16" s="201"/>
      <c r="D16" s="79" t="s">
        <v>34</v>
      </c>
      <c r="E16" s="80" t="s">
        <v>33</v>
      </c>
      <c r="F16" s="2"/>
    </row>
    <row r="17" spans="1:6" ht="16.5" customHeight="1" thickBot="1" thickTop="1">
      <c r="A17" s="37"/>
      <c r="B17" s="177" t="s">
        <v>72</v>
      </c>
      <c r="C17" s="178"/>
      <c r="D17" s="42" t="s">
        <v>35</v>
      </c>
      <c r="E17" s="43">
        <v>1</v>
      </c>
      <c r="F17" s="2"/>
    </row>
    <row r="18" spans="1:6" ht="13.5" thickBot="1">
      <c r="A18" s="37"/>
      <c r="B18" s="179" t="s">
        <v>73</v>
      </c>
      <c r="C18" s="180"/>
      <c r="D18" s="38" t="s">
        <v>36</v>
      </c>
      <c r="E18" s="39">
        <v>2</v>
      </c>
      <c r="F18" s="2"/>
    </row>
    <row r="19" spans="1:6" ht="15.75" customHeight="1" thickBot="1">
      <c r="A19" s="37"/>
      <c r="B19" s="179" t="s">
        <v>77</v>
      </c>
      <c r="C19" s="180"/>
      <c r="D19" s="38" t="s">
        <v>60</v>
      </c>
      <c r="E19" s="39">
        <v>3</v>
      </c>
      <c r="F19" s="2"/>
    </row>
    <row r="20" spans="1:6" ht="18" customHeight="1" thickBot="1">
      <c r="A20" s="37"/>
      <c r="B20" s="179" t="s">
        <v>78</v>
      </c>
      <c r="C20" s="180"/>
      <c r="D20" s="38" t="s">
        <v>37</v>
      </c>
      <c r="E20" s="39">
        <v>4</v>
      </c>
      <c r="F20" s="2"/>
    </row>
    <row r="21" spans="1:6" ht="24.75" customHeight="1" thickBot="1">
      <c r="A21" s="37"/>
      <c r="B21" s="179" t="s">
        <v>79</v>
      </c>
      <c r="C21" s="180"/>
      <c r="D21" s="40" t="s">
        <v>38</v>
      </c>
      <c r="E21" s="41">
        <v>5</v>
      </c>
      <c r="F21" s="2"/>
    </row>
    <row r="22" spans="1:6" ht="40.5" customHeight="1" thickBot="1">
      <c r="A22" s="181"/>
      <c r="B22" s="182"/>
      <c r="C22" s="182"/>
      <c r="D22" s="182"/>
      <c r="E22" s="183"/>
      <c r="F22" s="2"/>
    </row>
    <row r="23" spans="1:6" ht="16.5" thickBot="1">
      <c r="A23" s="213" t="s">
        <v>30</v>
      </c>
      <c r="B23" s="214"/>
      <c r="C23" s="214"/>
      <c r="D23" s="214"/>
      <c r="E23" s="215"/>
      <c r="F23" s="2"/>
    </row>
    <row r="24" spans="1:6" ht="13.5" customHeight="1" thickBot="1">
      <c r="A24" s="155" t="s">
        <v>65</v>
      </c>
      <c r="B24" s="157"/>
      <c r="C24" s="155"/>
      <c r="D24" s="156"/>
      <c r="E24" s="157"/>
      <c r="F24" s="2"/>
    </row>
    <row r="25" spans="1:6" ht="17.25" customHeight="1" thickBot="1">
      <c r="A25" s="155" t="s">
        <v>46</v>
      </c>
      <c r="B25" s="157"/>
      <c r="C25" s="155"/>
      <c r="D25" s="156"/>
      <c r="E25" s="157"/>
      <c r="F25" s="2"/>
    </row>
    <row r="26" spans="1:6" ht="14.25" customHeight="1" thickBot="1">
      <c r="A26" s="155" t="s">
        <v>45</v>
      </c>
      <c r="B26" s="157"/>
      <c r="C26" s="155"/>
      <c r="D26" s="156"/>
      <c r="E26" s="157"/>
      <c r="F26" s="2"/>
    </row>
    <row r="27" spans="1:6" ht="15" customHeight="1" thickBot="1">
      <c r="A27" s="158" t="s">
        <v>43</v>
      </c>
      <c r="B27" s="159"/>
      <c r="C27" s="155"/>
      <c r="D27" s="156"/>
      <c r="E27" s="157"/>
      <c r="F27" s="2"/>
    </row>
    <row r="28" spans="1:6" ht="30.75" customHeight="1" thickBot="1">
      <c r="A28" s="155" t="s">
        <v>42</v>
      </c>
      <c r="B28" s="157"/>
      <c r="C28" s="210" t="s">
        <v>86</v>
      </c>
      <c r="D28" s="211"/>
      <c r="E28" s="212"/>
      <c r="F28" s="2"/>
    </row>
    <row r="29" spans="1:6" ht="30" customHeight="1" thickBot="1">
      <c r="A29" s="155" t="s">
        <v>67</v>
      </c>
      <c r="B29" s="157"/>
      <c r="C29" s="46"/>
      <c r="D29" s="68" t="s">
        <v>70</v>
      </c>
      <c r="E29" s="69"/>
      <c r="F29" s="2"/>
    </row>
    <row r="30" spans="1:6" ht="19.5" customHeight="1" thickBot="1">
      <c r="A30" s="155" t="s">
        <v>44</v>
      </c>
      <c r="B30" s="157"/>
      <c r="C30" s="155"/>
      <c r="D30" s="156"/>
      <c r="E30" s="157"/>
      <c r="F30" s="2"/>
    </row>
    <row r="31" spans="1:6" ht="30" customHeight="1" thickBot="1">
      <c r="A31" s="155" t="s">
        <v>41</v>
      </c>
      <c r="B31" s="156"/>
      <c r="C31" s="157"/>
      <c r="D31" s="208">
        <f>E138</f>
        <v>0</v>
      </c>
      <c r="E31" s="209"/>
      <c r="F31" s="2"/>
    </row>
    <row r="32" spans="1:6" ht="13.5" customHeight="1" thickBot="1">
      <c r="A32" s="75"/>
      <c r="B32" s="75"/>
      <c r="C32" s="75"/>
      <c r="D32" s="74"/>
      <c r="E32" s="74"/>
      <c r="F32" s="2"/>
    </row>
    <row r="33" spans="1:6" ht="42" customHeight="1" thickBot="1">
      <c r="A33" s="205" t="str">
        <f>+IF(AND(D31&gt;0,D31&lt;=79.54),"PROYECTO CON EVALUACION NO SATISFACTORIA NO RECOMENDADO PARA ADJUDICAR",IF(AND(D31&gt;79.55,D31&lt;=100),"PROYECTO CON EVALUACIÓN SATISFACTORIA RECOMENDADO PARA SER ADJUDICADO"," "))</f>
        <v> </v>
      </c>
      <c r="B33" s="206"/>
      <c r="C33" s="206"/>
      <c r="D33" s="206"/>
      <c r="E33" s="207"/>
      <c r="F33" s="2"/>
    </row>
    <row r="34" spans="1:6" ht="44.25" customHeight="1">
      <c r="A34" s="73"/>
      <c r="B34" s="73"/>
      <c r="C34" s="73"/>
      <c r="D34" s="74"/>
      <c r="E34" s="74"/>
      <c r="F34" s="2"/>
    </row>
    <row r="35" spans="1:6" ht="20.25" customHeight="1">
      <c r="A35" s="112" t="s">
        <v>68</v>
      </c>
      <c r="B35" s="112"/>
      <c r="C35" s="73"/>
      <c r="D35" s="112" t="s">
        <v>68</v>
      </c>
      <c r="E35" s="112"/>
      <c r="F35" s="2"/>
    </row>
    <row r="36" spans="1:6" ht="24.75" customHeight="1">
      <c r="A36" s="73"/>
      <c r="B36" s="73"/>
      <c r="C36" s="73"/>
      <c r="D36" s="74"/>
      <c r="E36" s="74"/>
      <c r="F36" s="2"/>
    </row>
    <row r="37" spans="1:6" ht="18.75" customHeight="1">
      <c r="A37" s="73"/>
      <c r="B37" s="112" t="s">
        <v>69</v>
      </c>
      <c r="C37" s="112"/>
      <c r="D37" s="112"/>
      <c r="E37" s="74"/>
      <c r="F37" s="2"/>
    </row>
    <row r="38" spans="2:6" ht="4.5" customHeight="1" thickBot="1">
      <c r="B38" s="27"/>
      <c r="C38" s="27"/>
      <c r="D38" s="27"/>
      <c r="E38" s="27"/>
      <c r="F38" s="2"/>
    </row>
    <row r="39" spans="1:6" ht="23.25" customHeight="1" thickBot="1">
      <c r="A39" s="130" t="s">
        <v>83</v>
      </c>
      <c r="B39" s="131"/>
      <c r="C39" s="131"/>
      <c r="D39" s="131"/>
      <c r="E39" s="132"/>
      <c r="F39" s="2"/>
    </row>
    <row r="40" spans="1:6" ht="9" customHeight="1" thickBot="1">
      <c r="A40" s="45"/>
      <c r="B40" s="28"/>
      <c r="C40" s="27"/>
      <c r="D40" s="27"/>
      <c r="E40" s="27"/>
      <c r="F40" s="2"/>
    </row>
    <row r="41" spans="1:6" ht="156" customHeight="1" thickBot="1">
      <c r="A41" s="81" t="s">
        <v>0</v>
      </c>
      <c r="B41" s="79" t="s">
        <v>103</v>
      </c>
      <c r="C41" s="82" t="s">
        <v>1</v>
      </c>
      <c r="D41" s="82" t="s">
        <v>2</v>
      </c>
      <c r="E41" s="83" t="s">
        <v>5</v>
      </c>
      <c r="F41" s="2"/>
    </row>
    <row r="42" spans="1:6" ht="46.5" customHeight="1">
      <c r="A42" s="6" t="s">
        <v>3</v>
      </c>
      <c r="B42" s="9" t="s">
        <v>80</v>
      </c>
      <c r="C42" s="86">
        <v>0.5</v>
      </c>
      <c r="D42" s="50"/>
      <c r="E42" s="52" t="str">
        <f>+IF(AND(D42=0),"0",IF(AND(D42=1),"10",IF(AND(D42=2),"20",IF(AND(D42=3),"30",IF(AND(D42=4),"40",IF(AND(D42=5),"50"))))))</f>
        <v>0</v>
      </c>
      <c r="F42" s="2"/>
    </row>
    <row r="43" spans="1:6" ht="48" customHeight="1" thickBot="1">
      <c r="A43" s="6" t="s">
        <v>4</v>
      </c>
      <c r="B43" s="49" t="s">
        <v>87</v>
      </c>
      <c r="C43" s="86">
        <v>0.5</v>
      </c>
      <c r="D43" s="50"/>
      <c r="E43" s="52" t="str">
        <f>+IF(AND(D43=0),"0",IF(AND(D43=1),"10",IF(AND(D43=2),"20",IF(AND(D43=3),"30",IF(AND(D43=4),"40",IF(AND(D43=5),"50"))))))</f>
        <v>0</v>
      </c>
      <c r="F43" s="2"/>
    </row>
    <row r="44" spans="1:6" ht="15" customHeight="1" thickBot="1">
      <c r="A44" s="12"/>
      <c r="B44" s="13" t="s">
        <v>7</v>
      </c>
      <c r="C44" s="85">
        <f>SUM(C42:C43)</f>
        <v>1</v>
      </c>
      <c r="D44" s="14"/>
      <c r="E44" s="15">
        <f>E42+E43</f>
        <v>0</v>
      </c>
      <c r="F44" s="2"/>
    </row>
    <row r="45" spans="1:6" ht="7.5" customHeight="1" thickBot="1">
      <c r="A45" s="29"/>
      <c r="B45" s="30"/>
      <c r="C45" s="31"/>
      <c r="D45" s="32"/>
      <c r="E45" s="33"/>
      <c r="F45" s="2"/>
    </row>
    <row r="46" spans="1:6" ht="12.75">
      <c r="A46" s="29"/>
      <c r="B46" s="119" t="s">
        <v>61</v>
      </c>
      <c r="C46" s="120"/>
      <c r="D46" s="120"/>
      <c r="E46" s="121"/>
      <c r="F46" s="2"/>
    </row>
    <row r="47" spans="1:6" ht="12.75">
      <c r="A47" s="29"/>
      <c r="B47" s="90" t="s">
        <v>62</v>
      </c>
      <c r="C47" s="122" t="s">
        <v>63</v>
      </c>
      <c r="D47" s="123"/>
      <c r="E47" s="124"/>
      <c r="F47" s="2"/>
    </row>
    <row r="48" spans="1:6" ht="42" customHeight="1" thickBot="1">
      <c r="A48" s="29"/>
      <c r="B48" s="59"/>
      <c r="C48" s="125"/>
      <c r="D48" s="126"/>
      <c r="E48" s="127"/>
      <c r="F48" s="2"/>
    </row>
    <row r="49" spans="2:6" ht="12.75" customHeight="1" thickBot="1">
      <c r="B49" s="27"/>
      <c r="C49" s="27"/>
      <c r="D49" s="27"/>
      <c r="E49" s="27"/>
      <c r="F49" s="2"/>
    </row>
    <row r="50" spans="1:6" ht="133.5" customHeight="1" thickBot="1">
      <c r="A50" s="81" t="s">
        <v>8</v>
      </c>
      <c r="B50" s="91" t="s">
        <v>93</v>
      </c>
      <c r="C50" s="82" t="s">
        <v>1</v>
      </c>
      <c r="D50" s="82" t="s">
        <v>2</v>
      </c>
      <c r="E50" s="83" t="s">
        <v>5</v>
      </c>
      <c r="F50" s="2"/>
    </row>
    <row r="51" spans="1:6" ht="49.5" customHeight="1">
      <c r="A51" s="7" t="s">
        <v>3</v>
      </c>
      <c r="B51" s="49" t="s">
        <v>88</v>
      </c>
      <c r="C51" s="87">
        <v>0.5</v>
      </c>
      <c r="D51" s="51"/>
      <c r="E51" s="52" t="str">
        <f>+IF(AND(D51=0),"0",IF(AND(D51=1),"10",IF(AND(D51=2),"20",IF(AND(D51=3),"30",IF(AND(D51=4),"40",IF(AND(D51=5),"50"))))))</f>
        <v>0</v>
      </c>
      <c r="F51" s="2"/>
    </row>
    <row r="52" spans="1:6" ht="47.25" customHeight="1" thickBot="1">
      <c r="A52" s="7" t="s">
        <v>4</v>
      </c>
      <c r="B52" s="9" t="s">
        <v>94</v>
      </c>
      <c r="C52" s="87">
        <v>0.5</v>
      </c>
      <c r="D52" s="51"/>
      <c r="E52" s="52" t="str">
        <f>+IF(AND(D52=0),"0",IF(AND(D52=1),"10",IF(AND(D52=2),"20",IF(AND(D52=3),"30",IF(AND(D52=4),"40",IF(AND(D52=5),"50"))))))</f>
        <v>0</v>
      </c>
      <c r="F52" s="2"/>
    </row>
    <row r="53" spans="1:6" ht="13.5" customHeight="1" thickBot="1">
      <c r="A53" s="12"/>
      <c r="B53" s="18" t="s">
        <v>9</v>
      </c>
      <c r="C53" s="93">
        <f>SUM(C51:C52)</f>
        <v>1</v>
      </c>
      <c r="D53" s="55"/>
      <c r="E53" s="56">
        <f>+E51+E52</f>
        <v>0</v>
      </c>
      <c r="F53" s="2"/>
    </row>
    <row r="54" spans="1:6" ht="13.5" thickBot="1">
      <c r="A54" s="3"/>
      <c r="B54" s="4"/>
      <c r="C54" s="4"/>
      <c r="D54" s="4"/>
      <c r="E54" s="4"/>
      <c r="F54" s="2"/>
    </row>
    <row r="55" spans="1:6" ht="12.75">
      <c r="A55" s="3"/>
      <c r="B55" s="119" t="s">
        <v>61</v>
      </c>
      <c r="C55" s="128"/>
      <c r="D55" s="128"/>
      <c r="E55" s="129"/>
      <c r="F55" s="2"/>
    </row>
    <row r="56" spans="1:6" ht="12.75">
      <c r="A56" s="3"/>
      <c r="B56" s="90" t="s">
        <v>62</v>
      </c>
      <c r="C56" s="122" t="s">
        <v>63</v>
      </c>
      <c r="D56" s="136"/>
      <c r="E56" s="137"/>
      <c r="F56" s="2"/>
    </row>
    <row r="57" spans="1:6" ht="45" customHeight="1" thickBot="1">
      <c r="A57" s="3"/>
      <c r="B57" s="59"/>
      <c r="C57" s="125"/>
      <c r="D57" s="126"/>
      <c r="E57" s="127"/>
      <c r="F57" s="2"/>
    </row>
    <row r="58" spans="1:6" ht="13.5" thickBot="1">
      <c r="A58" s="3"/>
      <c r="B58" s="4"/>
      <c r="C58" s="4"/>
      <c r="D58" s="4"/>
      <c r="E58" s="4"/>
      <c r="F58" s="2"/>
    </row>
    <row r="59" spans="1:6" ht="126.75" customHeight="1" thickBot="1">
      <c r="A59" s="81" t="s">
        <v>10</v>
      </c>
      <c r="B59" s="94" t="s">
        <v>90</v>
      </c>
      <c r="C59" s="82" t="s">
        <v>1</v>
      </c>
      <c r="D59" s="82" t="s">
        <v>2</v>
      </c>
      <c r="E59" s="83" t="s">
        <v>5</v>
      </c>
      <c r="F59" s="2"/>
    </row>
    <row r="60" spans="1:6" ht="39" customHeight="1">
      <c r="A60" s="7" t="s">
        <v>3</v>
      </c>
      <c r="B60" s="9" t="s">
        <v>89</v>
      </c>
      <c r="C60" s="87">
        <v>0.2</v>
      </c>
      <c r="D60" s="51"/>
      <c r="E60" s="54" t="str">
        <f>+IF(AND(D60=0),"0",IF(AND(D60=1),"4,0",IF(AND(D60=2),"8,0",IF(AND(D60=3),"12,0",IF(AND(D60=4),"16,0",IF(AND(D60=5),"20,0"))))))</f>
        <v>0</v>
      </c>
      <c r="F60" s="2"/>
    </row>
    <row r="61" spans="1:6" ht="122.25" customHeight="1">
      <c r="A61" s="7" t="s">
        <v>4</v>
      </c>
      <c r="B61" s="9" t="s">
        <v>91</v>
      </c>
      <c r="C61" s="87">
        <v>0.4</v>
      </c>
      <c r="D61" s="51"/>
      <c r="E61" s="52" t="str">
        <f>+IF(AND(D61=0),"0",IF(AND(D61=1),"8,0",IF(AND(D61=2),"16,0",IF(AND(D61=3),"24,0",IF(AND(D61=4),"32,0",IF(AND(D61=5),"40,0"))))))</f>
        <v>0</v>
      </c>
      <c r="F61" s="2"/>
    </row>
    <row r="62" spans="1:6" ht="73.5" customHeight="1" thickBot="1">
      <c r="A62" s="10" t="s">
        <v>6</v>
      </c>
      <c r="B62" s="17" t="s">
        <v>92</v>
      </c>
      <c r="C62" s="88">
        <v>0.4</v>
      </c>
      <c r="D62" s="53"/>
      <c r="E62" s="52" t="str">
        <f>+IF(AND(D62=0),"0",IF(AND(D62=1),"8,0",IF(AND(D62=2),"16,0",IF(AND(D62=3),"24,0",IF(AND(D62=4),"32,0",IF(AND(D62=5),"40,0"))))))</f>
        <v>0</v>
      </c>
      <c r="F62" s="2"/>
    </row>
    <row r="63" spans="1:6" ht="13.5" thickBot="1">
      <c r="A63" s="12"/>
      <c r="B63" s="18" t="s">
        <v>11</v>
      </c>
      <c r="C63" s="93">
        <f>SUM(C60:C62)</f>
        <v>1</v>
      </c>
      <c r="D63" s="55"/>
      <c r="E63" s="56">
        <f>+E60+E61+E62</f>
        <v>0</v>
      </c>
      <c r="F63" s="2"/>
    </row>
    <row r="64" spans="1:6" ht="13.5" thickBot="1">
      <c r="A64" s="3"/>
      <c r="B64" s="4"/>
      <c r="C64" s="4"/>
      <c r="D64" s="4"/>
      <c r="E64" s="4"/>
      <c r="F64" s="2"/>
    </row>
    <row r="65" spans="1:6" ht="12.75">
      <c r="A65" s="3"/>
      <c r="B65" s="119" t="s">
        <v>61</v>
      </c>
      <c r="C65" s="128"/>
      <c r="D65" s="128"/>
      <c r="E65" s="129"/>
      <c r="F65" s="2"/>
    </row>
    <row r="66" spans="1:6" ht="12.75">
      <c r="A66" s="3"/>
      <c r="B66" s="90" t="s">
        <v>62</v>
      </c>
      <c r="C66" s="122" t="s">
        <v>63</v>
      </c>
      <c r="D66" s="136"/>
      <c r="E66" s="137"/>
      <c r="F66" s="2"/>
    </row>
    <row r="67" spans="1:6" ht="42" customHeight="1" thickBot="1">
      <c r="A67" s="3"/>
      <c r="B67" s="59"/>
      <c r="C67" s="125"/>
      <c r="D67" s="126"/>
      <c r="E67" s="127"/>
      <c r="F67" s="2"/>
    </row>
    <row r="68" spans="1:6" ht="7.5" customHeight="1" thickBot="1">
      <c r="A68" s="3"/>
      <c r="B68" s="4"/>
      <c r="C68" s="4"/>
      <c r="D68" s="4"/>
      <c r="E68" s="4"/>
      <c r="F68" s="2"/>
    </row>
    <row r="69" spans="1:6" ht="13.5" thickBot="1">
      <c r="A69" s="81" t="s">
        <v>12</v>
      </c>
      <c r="B69" s="94" t="s">
        <v>96</v>
      </c>
      <c r="C69" s="82" t="s">
        <v>1</v>
      </c>
      <c r="D69" s="82" t="s">
        <v>2</v>
      </c>
      <c r="E69" s="83" t="s">
        <v>5</v>
      </c>
      <c r="F69" s="2"/>
    </row>
    <row r="70" spans="1:6" ht="33" customHeight="1">
      <c r="A70" s="7" t="s">
        <v>3</v>
      </c>
      <c r="B70" s="9" t="s">
        <v>95</v>
      </c>
      <c r="C70" s="87">
        <v>0.4</v>
      </c>
      <c r="D70" s="51"/>
      <c r="E70" s="52" t="str">
        <f>+IF(AND(D70=0),"0",IF(AND(D70=1),"10",IF(AND(D70=2),"20",IF(AND(D70=3),"30",IF(AND(D70=4),"40",IF(AND(D70=5),"50"))))))</f>
        <v>0</v>
      </c>
      <c r="F70" s="2"/>
    </row>
    <row r="71" spans="1:6" ht="49.5" customHeight="1" thickBot="1">
      <c r="A71" s="7" t="s">
        <v>4</v>
      </c>
      <c r="B71" s="9" t="s">
        <v>97</v>
      </c>
      <c r="C71" s="87">
        <v>0.6</v>
      </c>
      <c r="D71" s="51"/>
      <c r="E71" s="52" t="str">
        <f>+IF(AND(D71=0),"0",IF(AND(D71=1),"10",IF(AND(D71=2),"20",IF(AND(D71=3),"30",IF(AND(D71=4),"40",IF(AND(D71=5),"50"))))))</f>
        <v>0</v>
      </c>
      <c r="F71" s="2"/>
    </row>
    <row r="72" spans="1:6" ht="13.5" thickBot="1">
      <c r="A72" s="12"/>
      <c r="B72" s="18" t="s">
        <v>13</v>
      </c>
      <c r="C72" s="93">
        <f>SUM(C70:C71)</f>
        <v>1</v>
      </c>
      <c r="D72" s="57"/>
      <c r="E72" s="56">
        <f>+E70+E71</f>
        <v>0</v>
      </c>
      <c r="F72" s="2"/>
    </row>
    <row r="73" spans="1:6" ht="5.25" customHeight="1" thickBot="1">
      <c r="A73" s="3"/>
      <c r="B73" s="4"/>
      <c r="C73" s="4"/>
      <c r="D73" s="4"/>
      <c r="E73" s="4"/>
      <c r="F73" s="2"/>
    </row>
    <row r="74" spans="1:6" ht="12.75">
      <c r="A74" s="3"/>
      <c r="B74" s="119" t="s">
        <v>61</v>
      </c>
      <c r="C74" s="128"/>
      <c r="D74" s="128"/>
      <c r="E74" s="129"/>
      <c r="F74" s="2"/>
    </row>
    <row r="75" spans="1:6" ht="12.75">
      <c r="A75" s="3"/>
      <c r="B75" s="90" t="s">
        <v>62</v>
      </c>
      <c r="C75" s="122" t="s">
        <v>63</v>
      </c>
      <c r="D75" s="136"/>
      <c r="E75" s="137"/>
      <c r="F75" s="2"/>
    </row>
    <row r="76" spans="1:6" ht="48.75" customHeight="1" thickBot="1">
      <c r="A76" s="3"/>
      <c r="B76" s="59"/>
      <c r="C76" s="125"/>
      <c r="D76" s="126"/>
      <c r="E76" s="127"/>
      <c r="F76" s="2"/>
    </row>
    <row r="77" spans="1:6" ht="9" customHeight="1" thickBot="1">
      <c r="A77" s="3"/>
      <c r="B77" s="4"/>
      <c r="C77" s="4"/>
      <c r="D77" s="4"/>
      <c r="E77" s="4"/>
      <c r="F77" s="2"/>
    </row>
    <row r="78" spans="1:6" ht="39" customHeight="1" thickBot="1">
      <c r="A78" s="81" t="s">
        <v>14</v>
      </c>
      <c r="B78" s="111" t="s">
        <v>98</v>
      </c>
      <c r="C78" s="82" t="s">
        <v>1</v>
      </c>
      <c r="D78" s="82" t="s">
        <v>2</v>
      </c>
      <c r="E78" s="83" t="s">
        <v>5</v>
      </c>
      <c r="F78" s="2"/>
    </row>
    <row r="79" spans="1:6" ht="45" customHeight="1">
      <c r="A79" s="7" t="s">
        <v>3</v>
      </c>
      <c r="B79" s="9" t="s">
        <v>100</v>
      </c>
      <c r="C79" s="95">
        <v>0.2</v>
      </c>
      <c r="D79" s="51"/>
      <c r="E79" s="54" t="str">
        <f>+IF(AND(D79=0),"0",IF(AND(D79=1),"14,0",IF(AND(D79=2),"28,0",IF(AND(D79=3),"42,0",IF(AND(D79=4),"56,0",IF(AND(D79=5),"70,0"))))))</f>
        <v>0</v>
      </c>
      <c r="F79" s="2"/>
    </row>
    <row r="80" spans="1:6" ht="75.75" customHeight="1">
      <c r="A80" s="7" t="s">
        <v>4</v>
      </c>
      <c r="B80" s="9" t="s">
        <v>99</v>
      </c>
      <c r="C80" s="95">
        <v>0.5</v>
      </c>
      <c r="D80" s="51"/>
      <c r="E80" s="54" t="str">
        <f>+IF(AND(D80=0),"0",IF(AND(D80=1),"2,0",IF(AND(D80=2),"4,0",IF(AND(D80=3),"6,0",IF(AND(D80=4),"8,0",IF(AND(D80=5),"10,0"))))))</f>
        <v>0</v>
      </c>
      <c r="F80" s="2"/>
    </row>
    <row r="81" spans="1:6" ht="69" customHeight="1" thickBot="1">
      <c r="A81" s="10"/>
      <c r="B81" s="17" t="s">
        <v>101</v>
      </c>
      <c r="C81" s="96">
        <v>0.3</v>
      </c>
      <c r="D81" s="53"/>
      <c r="E81" s="54" t="str">
        <f>+IF(AND(D81=0),"0",IF(AND(D81=1),"4,0",IF(AND(D81=2),"8,0",IF(AND(D81=3),"12,0",IF(AND(D81=4),"16,0",IF(AND(D81=5),"20,0"))))))</f>
        <v>0</v>
      </c>
      <c r="F81" s="2"/>
    </row>
    <row r="82" spans="1:6" ht="13.5" thickBot="1">
      <c r="A82" s="12"/>
      <c r="B82" s="18" t="s">
        <v>15</v>
      </c>
      <c r="C82" s="92">
        <f>SUM(C79:C81)</f>
        <v>1</v>
      </c>
      <c r="D82" s="57"/>
      <c r="E82" s="56">
        <f>E79+E80+E81</f>
        <v>0</v>
      </c>
      <c r="F82" s="2"/>
    </row>
    <row r="83" spans="1:6" ht="8.25" customHeight="1" thickBot="1">
      <c r="A83" s="3"/>
      <c r="B83" s="4"/>
      <c r="C83" s="4"/>
      <c r="D83" s="4"/>
      <c r="E83" s="4"/>
      <c r="F83" s="2"/>
    </row>
    <row r="84" spans="1:6" ht="12" customHeight="1">
      <c r="A84" s="3"/>
      <c r="B84" s="119" t="s">
        <v>61</v>
      </c>
      <c r="C84" s="128"/>
      <c r="D84" s="128"/>
      <c r="E84" s="129"/>
      <c r="F84" s="2"/>
    </row>
    <row r="85" spans="1:6" ht="12" customHeight="1">
      <c r="A85" s="3"/>
      <c r="B85" s="90" t="s">
        <v>62</v>
      </c>
      <c r="C85" s="122" t="s">
        <v>63</v>
      </c>
      <c r="D85" s="136"/>
      <c r="E85" s="137"/>
      <c r="F85" s="2"/>
    </row>
    <row r="86" spans="1:6" ht="51" customHeight="1" thickBot="1">
      <c r="A86" s="3"/>
      <c r="B86" s="59"/>
      <c r="C86" s="125"/>
      <c r="D86" s="126"/>
      <c r="E86" s="127"/>
      <c r="F86" s="2"/>
    </row>
    <row r="87" spans="1:6" ht="13.5" thickBot="1">
      <c r="A87" s="3"/>
      <c r="B87" s="4"/>
      <c r="C87" s="4"/>
      <c r="D87" s="4"/>
      <c r="E87" s="4"/>
      <c r="F87" s="2"/>
    </row>
    <row r="88" spans="1:6" ht="42.75" customHeight="1" thickBot="1">
      <c r="A88" s="81" t="s">
        <v>16</v>
      </c>
      <c r="B88" s="111" t="s">
        <v>105</v>
      </c>
      <c r="C88" s="82" t="s">
        <v>1</v>
      </c>
      <c r="D88" s="82" t="s">
        <v>2</v>
      </c>
      <c r="E88" s="83" t="s">
        <v>5</v>
      </c>
      <c r="F88" s="2"/>
    </row>
    <row r="89" spans="1:6" ht="48" customHeight="1">
      <c r="A89" s="7" t="s">
        <v>3</v>
      </c>
      <c r="B89" s="9" t="s">
        <v>102</v>
      </c>
      <c r="C89" s="87">
        <v>0.7</v>
      </c>
      <c r="D89" s="51"/>
      <c r="E89" s="54" t="str">
        <f>+IF(AND(D89=0),"0",IF(AND(D89=1),"12,0",IF(AND(D89=2),"24,0",IF(AND(D89=3),"36,0",IF(AND(D89=4),"48,0",IF(AND(D89=5),"60,0"))))))</f>
        <v>0</v>
      </c>
      <c r="F89" s="2"/>
    </row>
    <row r="90" spans="1:6" ht="52.5" customHeight="1" thickBot="1">
      <c r="A90" s="7" t="s">
        <v>4</v>
      </c>
      <c r="B90" s="9" t="s">
        <v>104</v>
      </c>
      <c r="C90" s="88">
        <v>0.3</v>
      </c>
      <c r="D90" s="51"/>
      <c r="E90" s="52" t="str">
        <f>+IF(AND(D90=0),"0",IF(AND(D90=1),"5,0",IF(AND(D90=2),"10,0",IF(AND(D90=3),"15,0",IF(AND(D90=4),"20,0",IF(AND(D90=5),"25,0"))))))</f>
        <v>0</v>
      </c>
      <c r="F90" s="2"/>
    </row>
    <row r="91" spans="1:6" ht="13.5" thickBot="1">
      <c r="A91" s="12"/>
      <c r="B91" s="18" t="s">
        <v>19</v>
      </c>
      <c r="C91" s="93">
        <f>SUM(C89:C90)</f>
        <v>1</v>
      </c>
      <c r="D91" s="55"/>
      <c r="E91" s="56">
        <f>+E89+E90</f>
        <v>0</v>
      </c>
      <c r="F91" s="2"/>
    </row>
    <row r="92" spans="1:6" ht="12" customHeight="1" thickBot="1">
      <c r="A92" s="3"/>
      <c r="B92" s="4"/>
      <c r="C92" s="4"/>
      <c r="D92" s="4"/>
      <c r="E92" s="4"/>
      <c r="F92" s="2"/>
    </row>
    <row r="93" spans="1:6" ht="12" customHeight="1">
      <c r="A93" s="3"/>
      <c r="B93" s="171" t="s">
        <v>61</v>
      </c>
      <c r="C93" s="172"/>
      <c r="D93" s="172"/>
      <c r="E93" s="173"/>
      <c r="F93" s="2"/>
    </row>
    <row r="94" spans="1:6" ht="12" customHeight="1">
      <c r="A94" s="3"/>
      <c r="B94" s="90" t="s">
        <v>62</v>
      </c>
      <c r="C94" s="174" t="s">
        <v>63</v>
      </c>
      <c r="D94" s="175"/>
      <c r="E94" s="176"/>
      <c r="F94" s="2"/>
    </row>
    <row r="95" spans="1:6" ht="46.5" customHeight="1" thickBot="1">
      <c r="A95" s="3"/>
      <c r="B95" s="59"/>
      <c r="C95" s="125"/>
      <c r="D95" s="126"/>
      <c r="E95" s="127"/>
      <c r="F95" s="2"/>
    </row>
    <row r="96" spans="1:6" ht="12" customHeight="1">
      <c r="A96" s="3"/>
      <c r="B96" s="4"/>
      <c r="C96" s="4"/>
      <c r="D96" s="4"/>
      <c r="E96" s="4"/>
      <c r="F96" s="2"/>
    </row>
    <row r="97" spans="1:6" ht="12" customHeight="1" thickBot="1">
      <c r="A97" s="3"/>
      <c r="B97" s="4"/>
      <c r="C97" s="4"/>
      <c r="D97" s="4"/>
      <c r="E97" s="4"/>
      <c r="F97" s="2"/>
    </row>
    <row r="98" spans="1:6" ht="16.5" thickBot="1">
      <c r="A98" s="138" t="s">
        <v>84</v>
      </c>
      <c r="B98" s="139"/>
      <c r="C98" s="139"/>
      <c r="D98" s="139"/>
      <c r="E98" s="140"/>
      <c r="F98" s="2"/>
    </row>
    <row r="99" spans="1:6" ht="7.5" customHeight="1" thickBot="1">
      <c r="A99" s="3"/>
      <c r="B99" s="4"/>
      <c r="C99" s="4"/>
      <c r="D99" s="4"/>
      <c r="E99" s="4"/>
      <c r="F99" s="2"/>
    </row>
    <row r="100" spans="1:6" ht="13.5" thickBot="1">
      <c r="A100" s="97" t="s">
        <v>17</v>
      </c>
      <c r="B100" s="98" t="s">
        <v>106</v>
      </c>
      <c r="C100" s="99" t="s">
        <v>1</v>
      </c>
      <c r="D100" s="99" t="s">
        <v>2</v>
      </c>
      <c r="E100" s="100" t="s">
        <v>5</v>
      </c>
      <c r="F100" s="2"/>
    </row>
    <row r="101" spans="1:6" ht="109.5" customHeight="1">
      <c r="A101" s="7" t="s">
        <v>3</v>
      </c>
      <c r="B101" s="9" t="s">
        <v>109</v>
      </c>
      <c r="C101" s="95">
        <v>0.4</v>
      </c>
      <c r="D101" s="51"/>
      <c r="E101" s="54" t="str">
        <f>+IF(AND(D101=0),"0",IF(AND(D101=1),"7,0",IF(AND(D101=2),"14,0",IF(AND(D101=3),"21,0",IF(AND(D101=4),"28,0",IF(AND(D101=5),"35,0"))))))</f>
        <v>0</v>
      </c>
      <c r="F101" s="2"/>
    </row>
    <row r="102" spans="1:6" ht="58.5" customHeight="1">
      <c r="A102" s="7" t="s">
        <v>4</v>
      </c>
      <c r="B102" s="9" t="s">
        <v>107</v>
      </c>
      <c r="C102" s="95">
        <v>0.3</v>
      </c>
      <c r="D102" s="51"/>
      <c r="E102" s="54" t="str">
        <f>+IF(AND(D102=0),"0",IF(AND(D102=1),"7,0",IF(AND(D102=2),"14,0",IF(AND(D102=3),"21,0",IF(AND(D102=4),"28,0",IF(AND(D102=5),"35,0"))))))</f>
        <v>0</v>
      </c>
      <c r="F102" s="2"/>
    </row>
    <row r="103" spans="1:6" ht="69" customHeight="1" thickBot="1">
      <c r="A103" s="7" t="s">
        <v>6</v>
      </c>
      <c r="B103" s="9" t="s">
        <v>108</v>
      </c>
      <c r="C103" s="95">
        <v>0.3</v>
      </c>
      <c r="D103" s="51"/>
      <c r="E103" s="52" t="str">
        <f>+IF(AND(D103=0),"0",IF(AND(D103=1),"4,0",IF(AND(D103=2),"8,0",IF(AND(D103=3),"12,0",IF(AND(D103=4),"16,0",IF(AND(D103=5),"20,0"))))))</f>
        <v>0</v>
      </c>
      <c r="F103" s="2"/>
    </row>
    <row r="104" spans="1:6" ht="13.5" thickBot="1">
      <c r="A104" s="12"/>
      <c r="B104" s="18" t="s">
        <v>18</v>
      </c>
      <c r="C104" s="92">
        <f>SUM(C101:C103)</f>
        <v>1</v>
      </c>
      <c r="D104" s="55"/>
      <c r="E104" s="56">
        <f>+E101+E102+E103</f>
        <v>0</v>
      </c>
      <c r="F104" s="2"/>
    </row>
    <row r="105" spans="1:6" ht="5.25" customHeight="1">
      <c r="A105" s="3"/>
      <c r="B105" s="4"/>
      <c r="C105" s="4"/>
      <c r="D105" s="4"/>
      <c r="E105" s="4"/>
      <c r="F105" s="2"/>
    </row>
    <row r="106" spans="1:6" ht="11.25" customHeight="1" thickBot="1">
      <c r="A106" s="3"/>
      <c r="B106" s="4"/>
      <c r="C106" s="4"/>
      <c r="D106" s="4"/>
      <c r="E106" s="4"/>
      <c r="F106" s="2"/>
    </row>
    <row r="107" spans="1:6" ht="13.5" thickBot="1">
      <c r="A107" s="97">
        <v>8</v>
      </c>
      <c r="B107" s="98" t="s">
        <v>110</v>
      </c>
      <c r="C107" s="99" t="s">
        <v>1</v>
      </c>
      <c r="D107" s="99" t="s">
        <v>2</v>
      </c>
      <c r="E107" s="100" t="s">
        <v>5</v>
      </c>
      <c r="F107" s="2"/>
    </row>
    <row r="108" spans="1:6" ht="69.75" customHeight="1">
      <c r="A108" s="7" t="s">
        <v>3</v>
      </c>
      <c r="B108" s="9" t="s">
        <v>112</v>
      </c>
      <c r="C108" s="95">
        <v>0.6</v>
      </c>
      <c r="D108" s="51"/>
      <c r="E108" s="54" t="str">
        <f>+IF(AND(D108=0),"0",IF(AND(D108=1),"12,0",IF(AND(D108=2),"24,0",IF(AND(D108=3),"36,0",IF(AND(D108=4),"48,0",IF(AND(D108=5),"60,0"))))))</f>
        <v>0</v>
      </c>
      <c r="F108" s="2"/>
    </row>
    <row r="109" spans="1:6" ht="99" customHeight="1" thickBot="1">
      <c r="A109" s="10" t="s">
        <v>4</v>
      </c>
      <c r="B109" s="17" t="s">
        <v>111</v>
      </c>
      <c r="C109" s="96">
        <v>0.4</v>
      </c>
      <c r="D109" s="53"/>
      <c r="E109" s="52" t="str">
        <f>+IF(AND(D109=0),"0",IF(AND(D109=1),"8,0",IF(AND(D109=2),"16,0",IF(AND(D109=3),"24,0",IF(AND(D109=4),"32,0",IF(AND(D109=5),"40,0"))))))</f>
        <v>0</v>
      </c>
      <c r="F109" s="2"/>
    </row>
    <row r="110" spans="1:6" ht="13.5" thickBot="1">
      <c r="A110" s="12"/>
      <c r="B110" s="18" t="s">
        <v>85</v>
      </c>
      <c r="C110" s="92">
        <f>SUM(C108:C109)</f>
        <v>1</v>
      </c>
      <c r="D110" s="55"/>
      <c r="E110" s="56">
        <f>+E109+E108</f>
        <v>0</v>
      </c>
      <c r="F110" s="2"/>
    </row>
    <row r="111" spans="1:6" ht="11.25" customHeight="1" thickBot="1">
      <c r="A111" s="3"/>
      <c r="B111" s="4"/>
      <c r="C111" s="4"/>
      <c r="D111" s="4"/>
      <c r="E111" s="4"/>
      <c r="F111" s="2"/>
    </row>
    <row r="112" spans="2:6" ht="16.5" customHeight="1">
      <c r="B112" s="113" t="s">
        <v>61</v>
      </c>
      <c r="C112" s="114"/>
      <c r="D112" s="114"/>
      <c r="E112" s="115"/>
      <c r="F112" s="2"/>
    </row>
    <row r="113" spans="2:6" ht="16.5" customHeight="1">
      <c r="B113" s="89" t="s">
        <v>62</v>
      </c>
      <c r="C113" s="116" t="s">
        <v>63</v>
      </c>
      <c r="D113" s="117"/>
      <c r="E113" s="118"/>
      <c r="F113" s="2"/>
    </row>
    <row r="114" spans="2:6" ht="36.75" customHeight="1" thickBot="1">
      <c r="B114" s="59"/>
      <c r="C114" s="125"/>
      <c r="D114" s="126"/>
      <c r="E114" s="127"/>
      <c r="F114" s="2"/>
    </row>
    <row r="115" ht="7.5" customHeight="1">
      <c r="F115" s="2"/>
    </row>
    <row r="116" spans="1:6" ht="11.25" customHeight="1" thickBot="1">
      <c r="A116" s="3"/>
      <c r="B116" s="4"/>
      <c r="C116" s="4"/>
      <c r="D116" s="4"/>
      <c r="E116" s="4"/>
      <c r="F116" s="2"/>
    </row>
    <row r="117" spans="1:6" ht="19.5" thickBot="1">
      <c r="A117" s="152" t="s">
        <v>20</v>
      </c>
      <c r="B117" s="153"/>
      <c r="C117" s="153"/>
      <c r="D117" s="153"/>
      <c r="E117" s="154"/>
      <c r="F117" s="2"/>
    </row>
    <row r="118" spans="1:6" ht="16.5" customHeight="1" thickBot="1">
      <c r="A118" s="3"/>
      <c r="B118" s="4"/>
      <c r="C118" s="4"/>
      <c r="D118" s="4"/>
      <c r="E118" s="4"/>
      <c r="F118" s="2"/>
    </row>
    <row r="119" spans="1:6" ht="13.5" thickBot="1">
      <c r="A119" s="101"/>
      <c r="B119" s="106" t="s">
        <v>21</v>
      </c>
      <c r="C119" s="107" t="s">
        <v>22</v>
      </c>
      <c r="D119" s="102" t="s">
        <v>23</v>
      </c>
      <c r="E119" s="103" t="s">
        <v>31</v>
      </c>
      <c r="F119" s="2"/>
    </row>
    <row r="120" spans="1:6" ht="13.5" customHeight="1">
      <c r="A120" s="144" t="s">
        <v>39</v>
      </c>
      <c r="B120" s="145"/>
      <c r="C120" s="145"/>
      <c r="D120" s="145"/>
      <c r="E120" s="146"/>
      <c r="F120" s="2"/>
    </row>
    <row r="121" spans="1:6" ht="12.75">
      <c r="A121" s="65">
        <v>1</v>
      </c>
      <c r="B121" s="66" t="s">
        <v>75</v>
      </c>
      <c r="C121" s="104">
        <v>0.2</v>
      </c>
      <c r="D121" s="19">
        <f>+E44</f>
        <v>0</v>
      </c>
      <c r="E121" s="8">
        <f>(D121*C121)</f>
        <v>0</v>
      </c>
      <c r="F121" s="2"/>
    </row>
    <row r="122" spans="1:6" ht="12.75">
      <c r="A122" s="65">
        <v>2</v>
      </c>
      <c r="B122" s="67" t="s">
        <v>113</v>
      </c>
      <c r="C122" s="104">
        <v>0.2</v>
      </c>
      <c r="D122" s="19">
        <f>+E53</f>
        <v>0</v>
      </c>
      <c r="E122" s="8">
        <f>(D122*C122)</f>
        <v>0</v>
      </c>
      <c r="F122" s="2"/>
    </row>
    <row r="123" spans="1:6" ht="12.75">
      <c r="A123" s="65">
        <v>3</v>
      </c>
      <c r="B123" s="67" t="s">
        <v>114</v>
      </c>
      <c r="C123" s="104">
        <v>0.1</v>
      </c>
      <c r="D123" s="19">
        <f>+E63</f>
        <v>0</v>
      </c>
      <c r="E123" s="8">
        <f>(D123*C123)</f>
        <v>0</v>
      </c>
      <c r="F123" s="2"/>
    </row>
    <row r="124" spans="1:6" ht="12.75">
      <c r="A124" s="65">
        <v>4</v>
      </c>
      <c r="B124" s="67" t="s">
        <v>76</v>
      </c>
      <c r="C124" s="104">
        <v>0.1</v>
      </c>
      <c r="D124" s="19">
        <f>+E72</f>
        <v>0</v>
      </c>
      <c r="E124" s="8">
        <f>(D124*C124)</f>
        <v>0</v>
      </c>
      <c r="F124" s="2"/>
    </row>
    <row r="125" spans="1:6" ht="24">
      <c r="A125" s="65">
        <v>5</v>
      </c>
      <c r="B125" s="67" t="s">
        <v>115</v>
      </c>
      <c r="C125" s="104">
        <v>0.2</v>
      </c>
      <c r="D125" s="19">
        <f>+E82</f>
        <v>0</v>
      </c>
      <c r="E125" s="8">
        <f>(D125*C125)</f>
        <v>0</v>
      </c>
      <c r="F125" s="2"/>
    </row>
    <row r="126" spans="1:6" ht="24.75" thickBot="1">
      <c r="A126" s="65">
        <v>6</v>
      </c>
      <c r="B126" s="67" t="s">
        <v>116</v>
      </c>
      <c r="C126" s="104">
        <v>0.2</v>
      </c>
      <c r="D126" s="19">
        <f>+E91</f>
        <v>0</v>
      </c>
      <c r="E126" s="8">
        <f>(D126*C126)</f>
        <v>0</v>
      </c>
      <c r="F126" s="2"/>
    </row>
    <row r="127" spans="1:6" ht="13.5" thickBot="1">
      <c r="A127" s="12"/>
      <c r="B127" s="18" t="s">
        <v>40</v>
      </c>
      <c r="C127" s="84">
        <f>SUM(C121:C126)</f>
        <v>1</v>
      </c>
      <c r="D127" s="14"/>
      <c r="E127" s="15">
        <f>SUM(E121:E126)</f>
        <v>0</v>
      </c>
      <c r="F127" s="2"/>
    </row>
    <row r="128" spans="1:6" ht="13.5" thickBot="1">
      <c r="A128" s="3"/>
      <c r="B128" s="4"/>
      <c r="C128" s="4"/>
      <c r="D128" s="4"/>
      <c r="E128" s="4"/>
      <c r="F128" s="2"/>
    </row>
    <row r="129" spans="1:6" ht="14.25" customHeight="1" thickBot="1">
      <c r="A129" s="133" t="s">
        <v>24</v>
      </c>
      <c r="B129" s="134"/>
      <c r="C129" s="134"/>
      <c r="D129" s="134"/>
      <c r="E129" s="135"/>
      <c r="F129" s="2"/>
    </row>
    <row r="130" spans="1:6" ht="12.75">
      <c r="A130" s="61">
        <v>7</v>
      </c>
      <c r="B130" s="62" t="s">
        <v>26</v>
      </c>
      <c r="C130" s="108">
        <v>0.6</v>
      </c>
      <c r="D130" s="21">
        <f>E104</f>
        <v>0</v>
      </c>
      <c r="E130" s="22">
        <f>(D130*C130)</f>
        <v>0</v>
      </c>
      <c r="F130" s="2"/>
    </row>
    <row r="131" spans="1:6" ht="13.5" thickBot="1">
      <c r="A131" s="63">
        <v>8</v>
      </c>
      <c r="B131" s="64" t="s">
        <v>27</v>
      </c>
      <c r="C131" s="105">
        <v>0.4</v>
      </c>
      <c r="D131" s="20">
        <f>E110</f>
        <v>0</v>
      </c>
      <c r="E131" s="11">
        <f>(D131*C131)</f>
        <v>0</v>
      </c>
      <c r="F131" s="2"/>
    </row>
    <row r="132" spans="1:6" ht="13.5" thickBot="1">
      <c r="A132" s="12"/>
      <c r="B132" s="18" t="s">
        <v>25</v>
      </c>
      <c r="C132" s="84">
        <f>SUM(C130:C131)</f>
        <v>1</v>
      </c>
      <c r="D132" s="14"/>
      <c r="E132" s="15">
        <f>SUM(E130:E131)</f>
        <v>0</v>
      </c>
      <c r="F132" s="2"/>
    </row>
    <row r="133" spans="1:6" ht="11.25" customHeight="1">
      <c r="A133" s="16"/>
      <c r="B133" s="23"/>
      <c r="C133" s="24"/>
      <c r="D133" s="5"/>
      <c r="E133" s="25"/>
      <c r="F133" s="2"/>
    </row>
    <row r="134" spans="1:6" ht="11.25" customHeight="1" thickBot="1">
      <c r="A134" s="58"/>
      <c r="B134" s="70"/>
      <c r="C134" s="24"/>
      <c r="D134" s="71"/>
      <c r="E134" s="72"/>
      <c r="F134" s="2"/>
    </row>
    <row r="135" spans="1:6" ht="11.25" customHeight="1">
      <c r="A135" s="58"/>
      <c r="B135" s="113" t="s">
        <v>64</v>
      </c>
      <c r="C135" s="147"/>
      <c r="D135" s="148"/>
      <c r="E135" s="109" t="s">
        <v>29</v>
      </c>
      <c r="F135" s="2"/>
    </row>
    <row r="136" spans="1:6" ht="12.75">
      <c r="A136" s="58"/>
      <c r="B136" s="149" t="s">
        <v>81</v>
      </c>
      <c r="C136" s="150"/>
      <c r="D136" s="150"/>
      <c r="E136" s="60">
        <f>E127*0.6</f>
        <v>0</v>
      </c>
      <c r="F136" s="2"/>
    </row>
    <row r="137" spans="1:6" ht="12.75">
      <c r="A137" s="58"/>
      <c r="B137" s="149" t="s">
        <v>82</v>
      </c>
      <c r="C137" s="151"/>
      <c r="D137" s="151"/>
      <c r="E137" s="60">
        <f>E132*0.4</f>
        <v>0</v>
      </c>
      <c r="F137" s="2"/>
    </row>
    <row r="138" spans="1:6" ht="21.75" thickBot="1">
      <c r="A138" s="47"/>
      <c r="B138" s="169" t="s">
        <v>28</v>
      </c>
      <c r="C138" s="170"/>
      <c r="D138" s="170"/>
      <c r="E138" s="110">
        <f>SUM(E136:E137)</f>
        <v>0</v>
      </c>
      <c r="F138" s="2"/>
    </row>
    <row r="139" spans="1:6" ht="8.25" customHeight="1" thickBot="1">
      <c r="A139" s="29"/>
      <c r="B139" s="44"/>
      <c r="C139" s="44"/>
      <c r="D139" s="44"/>
      <c r="E139" s="34"/>
      <c r="F139" s="2"/>
    </row>
    <row r="140" spans="1:6" ht="12.75" customHeight="1" thickBot="1">
      <c r="A140" s="141" t="s">
        <v>32</v>
      </c>
      <c r="B140" s="142"/>
      <c r="C140" s="142"/>
      <c r="D140" s="142"/>
      <c r="E140" s="143"/>
      <c r="F140" s="2"/>
    </row>
    <row r="141" spans="1:6" ht="11.25" customHeight="1">
      <c r="A141" s="160"/>
      <c r="B141" s="161"/>
      <c r="C141" s="161"/>
      <c r="D141" s="161"/>
      <c r="E141" s="162"/>
      <c r="F141" s="2"/>
    </row>
    <row r="142" spans="1:6" ht="23.25" customHeight="1">
      <c r="A142" s="163"/>
      <c r="B142" s="164"/>
      <c r="C142" s="164"/>
      <c r="D142" s="164"/>
      <c r="E142" s="165"/>
      <c r="F142" s="2"/>
    </row>
    <row r="143" spans="1:6" ht="13.5" customHeight="1" thickBot="1">
      <c r="A143" s="166"/>
      <c r="B143" s="167"/>
      <c r="C143" s="167"/>
      <c r="D143" s="167"/>
      <c r="E143" s="168"/>
      <c r="F143" s="2"/>
    </row>
    <row r="144" spans="1:6" ht="13.5" customHeight="1">
      <c r="A144" s="48"/>
      <c r="B144" s="48"/>
      <c r="C144" s="48"/>
      <c r="D144" s="48"/>
      <c r="E144" s="48"/>
      <c r="F144" s="2"/>
    </row>
  </sheetData>
  <sheetProtection/>
  <mergeCells count="74">
    <mergeCell ref="A1:E1"/>
    <mergeCell ref="A29:B29"/>
    <mergeCell ref="A33:E33"/>
    <mergeCell ref="A30:B30"/>
    <mergeCell ref="A31:C31"/>
    <mergeCell ref="D31:E31"/>
    <mergeCell ref="C30:E30"/>
    <mergeCell ref="A5:E5"/>
    <mergeCell ref="A6:E6"/>
    <mergeCell ref="A7:E7"/>
    <mergeCell ref="A8:E8"/>
    <mergeCell ref="A28:B28"/>
    <mergeCell ref="C28:E28"/>
    <mergeCell ref="A23:E23"/>
    <mergeCell ref="C24:E24"/>
    <mergeCell ref="A10:E10"/>
    <mergeCell ref="A3:E3"/>
    <mergeCell ref="A2:E2"/>
    <mergeCell ref="A24:B24"/>
    <mergeCell ref="A25:B25"/>
    <mergeCell ref="C25:E25"/>
    <mergeCell ref="B18:C18"/>
    <mergeCell ref="B19:C19"/>
    <mergeCell ref="A9:E9"/>
    <mergeCell ref="B21:C21"/>
    <mergeCell ref="B15:E15"/>
    <mergeCell ref="D11:E11"/>
    <mergeCell ref="D12:E12"/>
    <mergeCell ref="D13:E13"/>
    <mergeCell ref="B14:E14"/>
    <mergeCell ref="A4:E4"/>
    <mergeCell ref="B16:C16"/>
    <mergeCell ref="B17:C17"/>
    <mergeCell ref="B20:C20"/>
    <mergeCell ref="A22:E22"/>
    <mergeCell ref="A26:B26"/>
    <mergeCell ref="C26:E26"/>
    <mergeCell ref="C27:E27"/>
    <mergeCell ref="A27:B27"/>
    <mergeCell ref="A141:E143"/>
    <mergeCell ref="C57:E57"/>
    <mergeCell ref="B65:E65"/>
    <mergeCell ref="C66:E66"/>
    <mergeCell ref="C67:E67"/>
    <mergeCell ref="B74:E74"/>
    <mergeCell ref="C75:E75"/>
    <mergeCell ref="C76:E76"/>
    <mergeCell ref="B84:E84"/>
    <mergeCell ref="B138:D138"/>
    <mergeCell ref="C85:E85"/>
    <mergeCell ref="C86:E86"/>
    <mergeCell ref="B93:E93"/>
    <mergeCell ref="C94:E94"/>
    <mergeCell ref="A129:E129"/>
    <mergeCell ref="C56:E56"/>
    <mergeCell ref="A98:E98"/>
    <mergeCell ref="A140:E140"/>
    <mergeCell ref="C114:E114"/>
    <mergeCell ref="A120:E120"/>
    <mergeCell ref="B135:D135"/>
    <mergeCell ref="B136:D136"/>
    <mergeCell ref="B137:D137"/>
    <mergeCell ref="A117:E117"/>
    <mergeCell ref="A35:B35"/>
    <mergeCell ref="D35:E35"/>
    <mergeCell ref="B37:D37"/>
    <mergeCell ref="B112:E112"/>
    <mergeCell ref="C113:E113"/>
    <mergeCell ref="B46:E46"/>
    <mergeCell ref="C47:E47"/>
    <mergeCell ref="C95:E95"/>
    <mergeCell ref="C48:E48"/>
    <mergeCell ref="B55:E55"/>
    <mergeCell ref="A39:E39"/>
  </mergeCells>
  <printOptions horizontalCentered="1"/>
  <pageMargins left="0.2362204724409449" right="0.31496062992125984" top="0.4330708661417323" bottom="0.1968503937007874" header="0" footer="0"/>
  <pageSetup horizontalDpi="600" verticalDpi="600" orientation="portrait" paperSize="14" scale="80" r:id="rId2"/>
  <rowBreaks count="4" manualBreakCount="4">
    <brk id="37" max="4" man="1"/>
    <brk id="76" max="4" man="1"/>
    <brk id="96" max="4" man="1"/>
    <brk id="143"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spizani</dc:creator>
  <cp:keywords/>
  <dc:description/>
  <cp:lastModifiedBy>Verdejo Aravena, Cesar</cp:lastModifiedBy>
  <cp:lastPrinted>2017-09-07T19:41:33Z</cp:lastPrinted>
  <dcterms:created xsi:type="dcterms:W3CDTF">2005-10-20T19:04:10Z</dcterms:created>
  <dcterms:modified xsi:type="dcterms:W3CDTF">2017-12-21T17:30:36Z</dcterms:modified>
  <cp:category/>
  <cp:version/>
  <cp:contentType/>
  <cp:contentStatus/>
</cp:coreProperties>
</file>