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barros\Documents\CONCURSOS 20.032\2017\10° CONCURSO RESIDENCIA\"/>
    </mc:Choice>
  </mc:AlternateContent>
  <bookViews>
    <workbookView xWindow="480" yWindow="30" windowWidth="20475" windowHeight="12165"/>
  </bookViews>
  <sheets>
    <sheet name="ANEXO Nº1" sheetId="4" r:id="rId1"/>
  </sheets>
  <definedNames>
    <definedName name="_xlnm._FilterDatabase" localSheetId="0" hidden="1">'ANEXO Nº1'!$A$3:$J$17</definedName>
    <definedName name="_xlnm.Print_Area" localSheetId="0">'ANEXO Nº1'!$A$1:$N$99</definedName>
  </definedNames>
  <calcPr calcId="162913"/>
</workbook>
</file>

<file path=xl/calcChain.xml><?xml version="1.0" encoding="utf-8"?>
<calcChain xmlns="http://schemas.openxmlformats.org/spreadsheetml/2006/main">
  <c r="M95" i="4" l="1"/>
  <c r="M94" i="4"/>
  <c r="M93" i="4"/>
  <c r="M92" i="4"/>
  <c r="M96" i="4"/>
  <c r="M97" i="4"/>
  <c r="M99" i="4"/>
  <c r="M98" i="4"/>
  <c r="M84" i="4"/>
  <c r="M83" i="4"/>
  <c r="M82" i="4"/>
  <c r="L77" i="4" l="1"/>
  <c r="M76" i="4" s="1"/>
  <c r="L76" i="4"/>
  <c r="L75" i="4"/>
  <c r="L74" i="4"/>
  <c r="M73" i="4"/>
  <c r="M75" i="4" l="1"/>
  <c r="M77" i="4"/>
  <c r="M74" i="4"/>
  <c r="M72" i="4"/>
  <c r="L71" i="4"/>
  <c r="L70" i="4"/>
  <c r="L69" i="4"/>
  <c r="L68" i="4"/>
  <c r="M67" i="4" s="1"/>
  <c r="L67" i="4"/>
  <c r="M68" i="4" l="1"/>
  <c r="M69" i="4"/>
  <c r="M71" i="4"/>
  <c r="M70" i="4"/>
  <c r="L66" i="4"/>
  <c r="M66" i="4" s="1"/>
  <c r="M64" i="4" l="1"/>
  <c r="M63" i="4"/>
  <c r="M62" i="4"/>
  <c r="M61" i="4" l="1"/>
  <c r="M60" i="4" l="1"/>
  <c r="M59" i="4" l="1"/>
  <c r="M58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26" i="4"/>
  <c r="M25" i="4"/>
  <c r="M24" i="4"/>
  <c r="M23" i="4"/>
  <c r="M22" i="4"/>
  <c r="L5" i="4"/>
  <c r="M4" i="4"/>
  <c r="L17" i="4"/>
  <c r="M16" i="4"/>
  <c r="L15" i="4"/>
  <c r="M15" i="4" s="1"/>
  <c r="M14" i="4"/>
  <c r="M5" i="4" l="1"/>
  <c r="M17" i="4"/>
  <c r="L13" i="4"/>
  <c r="M13" i="4" s="1"/>
  <c r="M12" i="4"/>
  <c r="L11" i="4"/>
  <c r="M11" i="4" s="1"/>
  <c r="M10" i="4"/>
  <c r="L9" i="4"/>
  <c r="M9" i="4" l="1"/>
  <c r="M8" i="4"/>
  <c r="L7" i="4" l="1"/>
  <c r="M7" i="4" s="1"/>
  <c r="M6" i="4"/>
</calcChain>
</file>

<file path=xl/sharedStrings.xml><?xml version="1.0" encoding="utf-8"?>
<sst xmlns="http://schemas.openxmlformats.org/spreadsheetml/2006/main" count="636" uniqueCount="91">
  <si>
    <t xml:space="preserve">REGIÓN </t>
  </si>
  <si>
    <t>CÓDIGO LICITACIÓN</t>
  </si>
  <si>
    <t>TIPO</t>
  </si>
  <si>
    <t>MODELO</t>
  </si>
  <si>
    <t>COMUNA BASE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</si>
  <si>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</si>
  <si>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</si>
  <si>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</si>
  <si>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</si>
  <si>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</si>
  <si>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</si>
  <si>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</si>
  <si>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</si>
  <si>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</si>
  <si>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RESIDENCIA</t>
  </si>
  <si>
    <t>QUINTERO</t>
  </si>
  <si>
    <t>REGIONAL</t>
  </si>
  <si>
    <t>SI</t>
  </si>
  <si>
    <t>A</t>
  </si>
  <si>
    <t>RAD</t>
  </si>
  <si>
    <t>NO</t>
  </si>
  <si>
    <t>0 a 17 años</t>
  </si>
  <si>
    <t>PROGRAMA</t>
  </si>
  <si>
    <t>PER</t>
  </si>
  <si>
    <t>N/A</t>
  </si>
  <si>
    <t>RANCAGUA</t>
  </si>
  <si>
    <t>TALCA</t>
  </si>
  <si>
    <t>ÑUÑOA</t>
  </si>
  <si>
    <t>M</t>
  </si>
  <si>
    <t>F</t>
  </si>
  <si>
    <t>RESIDENCIAS</t>
  </si>
  <si>
    <t>PROGRAMAS</t>
  </si>
  <si>
    <t>VALPARAÍSO</t>
  </si>
  <si>
    <t>TEMUCO</t>
  </si>
  <si>
    <t>RMA</t>
  </si>
  <si>
    <t>REGIONAL  </t>
  </si>
  <si>
    <t>0  a 17 años</t>
  </si>
  <si>
    <t>RPA</t>
  </si>
  <si>
    <t>PROVIDENCIA</t>
  </si>
  <si>
    <t>ANEXO Nº1 : PLAZAS A LICITAR Y FOCALIZACIÓN TERRITORIAL RESIDENCIAS DISCAPACIDAD</t>
  </si>
  <si>
    <t>ANEXO Nº1 : PLAZAS A LICITAR Y FOCALIZACIÓN TERRITORIAL RESIDENCIAS MADRES ADOLESCENTES</t>
  </si>
  <si>
    <t>ANEXO Nº1 : PLAZAS A LICITAR Y FOCALIZACIÓN TERRITORIAL RESIDENCIAS PARA MAYORES</t>
  </si>
  <si>
    <t>REM</t>
  </si>
  <si>
    <t xml:space="preserve">CURICO </t>
  </si>
  <si>
    <t>PROVINCIAL</t>
  </si>
  <si>
    <t xml:space="preserve">PROVINCIAL </t>
  </si>
  <si>
    <t>6 a 17 años</t>
  </si>
  <si>
    <t>VILLA ALEMANA</t>
  </si>
  <si>
    <t>QUILPUE</t>
  </si>
  <si>
    <t>RPM</t>
  </si>
  <si>
    <t>LOS ANDES</t>
  </si>
  <si>
    <t>6 a 11 años</t>
  </si>
  <si>
    <t>LA CRUZ</t>
  </si>
  <si>
    <t>PROVINCIA QUILLOTA, LA CRUZ</t>
  </si>
  <si>
    <t>SAN FELIPE</t>
  </si>
  <si>
    <t>14 a 17 años</t>
  </si>
  <si>
    <t>RSP</t>
  </si>
  <si>
    <t>ILLAPEL</t>
  </si>
  <si>
    <t>LA SERENA</t>
  </si>
  <si>
    <t>12 a 17 años</t>
  </si>
  <si>
    <t>6 a 14 años</t>
  </si>
  <si>
    <t>13 a 17 años</t>
  </si>
  <si>
    <t>ARICA</t>
  </si>
  <si>
    <t>RPE</t>
  </si>
  <si>
    <t>COYHAIQUE</t>
  </si>
  <si>
    <t>PRE</t>
  </si>
  <si>
    <t>PPE</t>
  </si>
  <si>
    <t xml:space="preserve">6 a 17 años </t>
  </si>
  <si>
    <t xml:space="preserve">VALDIVIA </t>
  </si>
  <si>
    <t xml:space="preserve">REGIONAL </t>
  </si>
  <si>
    <t>ANCUD</t>
  </si>
  <si>
    <t>PUERTO MONTT</t>
  </si>
  <si>
    <t>CHILLAN</t>
  </si>
  <si>
    <t>CORONEL</t>
  </si>
  <si>
    <t>CHIGUAYANTE</t>
  </si>
  <si>
    <t>CONCEPCION</t>
  </si>
  <si>
    <t>ANEXO Nº1 : PLAZAS A LICITAR Y FOCALIZACIÓN TERRITORIAL RESIDENCIAS PARA LACTANTES Y PREESCOLARES</t>
  </si>
  <si>
    <t>RLP</t>
  </si>
  <si>
    <t>0 a 5 años</t>
  </si>
  <si>
    <t>LOS ANGELES</t>
  </si>
  <si>
    <t>6  a 17 años</t>
  </si>
  <si>
    <t>PUENTE ALTO</t>
  </si>
  <si>
    <t>SANTIAGO</t>
  </si>
  <si>
    <t>6 a 17 Años</t>
  </si>
  <si>
    <t>INDEPENDENCIA</t>
  </si>
  <si>
    <t xml:space="preserve">ANEXO Nº1: PLAZAS A LICITAR Y FOCALIZACIÓN TERRITORIAL RESIDENCIAS  </t>
  </si>
  <si>
    <t>BUIN</t>
  </si>
  <si>
    <t>COQUIMBO</t>
  </si>
  <si>
    <t>0 a 3 Años</t>
  </si>
  <si>
    <t>0 a 5 Años</t>
  </si>
  <si>
    <t>ANEXO Nº1 : PLAZAS A LICITAR Y FOCALIZACIÓN TERRITORIAL RESIDENCIAS ESPECIALIZADAS CON PROGRAMAS ADOSADOS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</si>
</sst>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&quot;$&quot;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23">
    <xf numFmtId="0" fontId="0" fillId="0" borderId="0" xfId="0"/>
    <xf numFmtId="42" fontId="21" fillId="0" borderId="20" xfId="0" applyNumberFormat="1" applyFont="1" applyFill="1" applyBorder="1" applyAlignment="1">
      <alignment horizontal="center" vertical="center"/>
    </xf>
    <xf numFmtId="42" fontId="21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2" fontId="21" fillId="0" borderId="19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2" fontId="21" fillId="0" borderId="1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42" fontId="21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2" fontId="21" fillId="0" borderId="10" xfId="0" applyNumberFormat="1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2" fontId="16" fillId="0" borderId="0" xfId="0" applyNumberFormat="1" applyFont="1" applyFill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42" fontId="21" fillId="0" borderId="20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42" fontId="21" fillId="0" borderId="10" xfId="0" applyNumberFormat="1" applyFont="1" applyFill="1" applyBorder="1" applyAlignment="1" applyProtection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2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8" fontId="21" fillId="0" borderId="10" xfId="0" applyNumberFormat="1" applyFont="1" applyFill="1" applyBorder="1" applyAlignment="1">
      <alignment horizontal="center" vertical="center" wrapText="1"/>
    </xf>
    <xf numFmtId="42" fontId="21" fillId="0" borderId="10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/>
    </xf>
    <xf numFmtId="14" fontId="21" fillId="0" borderId="2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42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42" fontId="21" fillId="0" borderId="11" xfId="0" applyNumberFormat="1" applyFont="1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2" fontId="21" fillId="0" borderId="10" xfId="0" applyNumberFormat="1" applyFont="1" applyFill="1" applyBorder="1" applyAlignment="1">
      <alignment horizontal="center" vertical="center" wrapText="1"/>
    </xf>
    <xf numFmtId="42" fontId="18" fillId="0" borderId="10" xfId="0" applyNumberFormat="1" applyFont="1" applyFill="1" applyBorder="1" applyAlignment="1">
      <alignment vertical="center"/>
    </xf>
    <xf numFmtId="42" fontId="18" fillId="0" borderId="20" xfId="0" applyNumberFormat="1" applyFont="1" applyFill="1" applyBorder="1" applyAlignment="1">
      <alignment vertical="center"/>
    </xf>
    <xf numFmtId="42" fontId="21" fillId="0" borderId="2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14" fontId="21" fillId="34" borderId="10" xfId="0" applyNumberFormat="1" applyFont="1" applyFill="1" applyBorder="1" applyAlignment="1">
      <alignment horizontal="center" vertical="center" wrapText="1"/>
    </xf>
    <xf numFmtId="42" fontId="21" fillId="34" borderId="10" xfId="0" applyNumberFormat="1" applyFont="1" applyFill="1" applyBorder="1" applyAlignment="1">
      <alignment vertical="center"/>
    </xf>
    <xf numFmtId="42" fontId="21" fillId="34" borderId="10" xfId="0" applyNumberFormat="1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42" fontId="21" fillId="34" borderId="10" xfId="0" applyNumberFormat="1" applyFont="1" applyFill="1" applyBorder="1" applyAlignment="1">
      <alignment horizontal="right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/>
    </xf>
    <xf numFmtId="42" fontId="21" fillId="34" borderId="19" xfId="0" applyNumberFormat="1" applyFont="1" applyFill="1" applyBorder="1" applyAlignment="1">
      <alignment horizontal="right" vertical="center" wrapText="1"/>
    </xf>
    <xf numFmtId="42" fontId="21" fillId="34" borderId="19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90" zoomScaleNormal="90" workbookViewId="0">
      <selection activeCell="G68" sqref="G68"/>
    </sheetView>
  </sheetViews>
  <sheetFormatPr baseColWidth="10" defaultColWidth="11.42578125" defaultRowHeight="15" x14ac:dyDescent="0.25"/>
  <cols>
    <col min="1" max="1" width="8.140625" style="4" customWidth="1"/>
    <col min="2" max="2" width="10.5703125" style="7" customWidth="1"/>
    <col min="3" max="3" width="12.140625" style="4" customWidth="1"/>
    <col min="4" max="4" width="8.42578125" style="4" customWidth="1"/>
    <col min="5" max="5" width="12.5703125" style="4" customWidth="1"/>
    <col min="6" max="6" width="12.7109375" style="4" customWidth="1"/>
    <col min="7" max="7" width="10.42578125" style="4" customWidth="1"/>
    <col min="8" max="8" width="6.5703125" style="4" customWidth="1"/>
    <col min="9" max="9" width="11.42578125" style="4"/>
    <col min="10" max="10" width="5.42578125" style="4" customWidth="1"/>
    <col min="11" max="11" width="11.42578125" style="4"/>
    <col min="12" max="12" width="16.42578125" style="4" customWidth="1"/>
    <col min="13" max="13" width="14.42578125" style="4" customWidth="1"/>
    <col min="14" max="14" width="10.28515625" style="4" customWidth="1"/>
    <col min="15" max="15" width="11" style="4" customWidth="1"/>
    <col min="16" max="16384" width="11.42578125" style="4"/>
  </cols>
  <sheetData>
    <row r="1" spans="1:14" ht="41.25" customHeight="1" thickBot="1" x14ac:dyDescent="0.3">
      <c r="A1" s="119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36" customHeight="1" thickBot="1" x14ac:dyDescent="0.3">
      <c r="A2" s="120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59.25" customHeight="1" thickBot="1" x14ac:dyDescent="0.3">
      <c r="A3" s="51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12</v>
      </c>
      <c r="N3" s="50" t="s">
        <v>13</v>
      </c>
    </row>
    <row r="4" spans="1:14" s="30" customFormat="1" ht="20.100000000000001" customHeight="1" x14ac:dyDescent="0.25">
      <c r="A4" s="66">
        <v>4</v>
      </c>
      <c r="B4" s="67">
        <v>4274</v>
      </c>
      <c r="C4" s="67" t="s">
        <v>30</v>
      </c>
      <c r="D4" s="67" t="s">
        <v>19</v>
      </c>
      <c r="E4" s="67" t="s">
        <v>87</v>
      </c>
      <c r="F4" s="67" t="s">
        <v>16</v>
      </c>
      <c r="G4" s="67">
        <v>20</v>
      </c>
      <c r="H4" s="84" t="s">
        <v>20</v>
      </c>
      <c r="I4" s="67" t="s">
        <v>21</v>
      </c>
      <c r="J4" s="67" t="s">
        <v>28</v>
      </c>
      <c r="K4" s="46">
        <v>377145</v>
      </c>
      <c r="L4" s="46">
        <v>90514718</v>
      </c>
      <c r="M4" s="46">
        <f>L4*N4</f>
        <v>226286795</v>
      </c>
      <c r="N4" s="70">
        <v>2.5</v>
      </c>
    </row>
    <row r="5" spans="1:14" s="30" customFormat="1" ht="20.100000000000001" customHeight="1" x14ac:dyDescent="0.25">
      <c r="A5" s="81">
        <v>4</v>
      </c>
      <c r="B5" s="75">
        <v>4274</v>
      </c>
      <c r="C5" s="75" t="s">
        <v>22</v>
      </c>
      <c r="D5" s="75" t="s">
        <v>23</v>
      </c>
      <c r="E5" s="75" t="s">
        <v>87</v>
      </c>
      <c r="F5" s="75" t="s">
        <v>16</v>
      </c>
      <c r="G5" s="75">
        <v>16</v>
      </c>
      <c r="H5" s="28" t="s">
        <v>24</v>
      </c>
      <c r="I5" s="75" t="s">
        <v>21</v>
      </c>
      <c r="J5" s="75" t="s">
        <v>28</v>
      </c>
      <c r="K5" s="12">
        <v>164119</v>
      </c>
      <c r="L5" s="12">
        <f>K5*G5*12</f>
        <v>31510848</v>
      </c>
      <c r="M5" s="12">
        <f>L5*N5</f>
        <v>78777120</v>
      </c>
      <c r="N5" s="43">
        <v>2.5</v>
      </c>
    </row>
    <row r="6" spans="1:14" ht="32.25" customHeight="1" x14ac:dyDescent="0.25">
      <c r="A6" s="77">
        <v>5</v>
      </c>
      <c r="B6" s="73">
        <v>4184</v>
      </c>
      <c r="C6" s="73" t="s">
        <v>30</v>
      </c>
      <c r="D6" s="73" t="s">
        <v>19</v>
      </c>
      <c r="E6" s="73" t="s">
        <v>15</v>
      </c>
      <c r="F6" s="75" t="s">
        <v>16</v>
      </c>
      <c r="G6" s="73">
        <v>31</v>
      </c>
      <c r="H6" s="73" t="s">
        <v>17</v>
      </c>
      <c r="I6" s="73" t="s">
        <v>21</v>
      </c>
      <c r="J6" s="73" t="s">
        <v>18</v>
      </c>
      <c r="K6" s="12">
        <v>346988</v>
      </c>
      <c r="L6" s="12">
        <v>129079562</v>
      </c>
      <c r="M6" s="12">
        <f t="shared" ref="M6:M17" si="0">L6*N6</f>
        <v>193619343</v>
      </c>
      <c r="N6" s="13">
        <v>1.5</v>
      </c>
    </row>
    <row r="7" spans="1:14" ht="20.100000000000001" customHeight="1" x14ac:dyDescent="0.25">
      <c r="A7" s="77">
        <v>5</v>
      </c>
      <c r="B7" s="73">
        <v>4184</v>
      </c>
      <c r="C7" s="73" t="s">
        <v>22</v>
      </c>
      <c r="D7" s="73" t="s">
        <v>23</v>
      </c>
      <c r="E7" s="73" t="s">
        <v>15</v>
      </c>
      <c r="F7" s="75" t="s">
        <v>16</v>
      </c>
      <c r="G7" s="73">
        <v>15</v>
      </c>
      <c r="H7" s="73" t="s">
        <v>24</v>
      </c>
      <c r="I7" s="73" t="s">
        <v>46</v>
      </c>
      <c r="J7" s="73" t="s">
        <v>18</v>
      </c>
      <c r="K7" s="12">
        <v>143964</v>
      </c>
      <c r="L7" s="12">
        <f>K7*G7*12</f>
        <v>25913520</v>
      </c>
      <c r="M7" s="12">
        <f t="shared" si="0"/>
        <v>38870280</v>
      </c>
      <c r="N7" s="13">
        <v>1.5</v>
      </c>
    </row>
    <row r="8" spans="1:14" ht="20.100000000000001" customHeight="1" x14ac:dyDescent="0.25">
      <c r="A8" s="77">
        <v>6</v>
      </c>
      <c r="B8" s="73">
        <v>4186</v>
      </c>
      <c r="C8" s="73" t="s">
        <v>30</v>
      </c>
      <c r="D8" s="73" t="s">
        <v>19</v>
      </c>
      <c r="E8" s="73" t="s">
        <v>25</v>
      </c>
      <c r="F8" s="75" t="s">
        <v>16</v>
      </c>
      <c r="G8" s="75">
        <v>50</v>
      </c>
      <c r="H8" s="75" t="s">
        <v>17</v>
      </c>
      <c r="I8" s="75" t="s">
        <v>21</v>
      </c>
      <c r="J8" s="75" t="s">
        <v>18</v>
      </c>
      <c r="K8" s="12">
        <v>276748</v>
      </c>
      <c r="L8" s="12">
        <v>166048542</v>
      </c>
      <c r="M8" s="12">
        <f t="shared" si="0"/>
        <v>166048542</v>
      </c>
      <c r="N8" s="13">
        <v>1</v>
      </c>
    </row>
    <row r="9" spans="1:14" ht="20.100000000000001" customHeight="1" x14ac:dyDescent="0.25">
      <c r="A9" s="77">
        <v>6</v>
      </c>
      <c r="B9" s="73">
        <v>4186</v>
      </c>
      <c r="C9" s="73" t="s">
        <v>31</v>
      </c>
      <c r="D9" s="73" t="s">
        <v>23</v>
      </c>
      <c r="E9" s="73" t="s">
        <v>25</v>
      </c>
      <c r="F9" s="75" t="s">
        <v>16</v>
      </c>
      <c r="G9" s="75">
        <v>25</v>
      </c>
      <c r="H9" s="75" t="s">
        <v>24</v>
      </c>
      <c r="I9" s="75" t="s">
        <v>21</v>
      </c>
      <c r="J9" s="75" t="s">
        <v>18</v>
      </c>
      <c r="K9" s="12">
        <v>143964</v>
      </c>
      <c r="L9" s="12">
        <f>K9*G9*12</f>
        <v>43189200</v>
      </c>
      <c r="M9" s="12">
        <f>L9*N9</f>
        <v>43189200</v>
      </c>
      <c r="N9" s="13">
        <v>1</v>
      </c>
    </row>
    <row r="10" spans="1:14" ht="20.100000000000001" customHeight="1" x14ac:dyDescent="0.25">
      <c r="A10" s="77">
        <v>6</v>
      </c>
      <c r="B10" s="73">
        <v>4187</v>
      </c>
      <c r="C10" s="73" t="s">
        <v>30</v>
      </c>
      <c r="D10" s="73" t="s">
        <v>19</v>
      </c>
      <c r="E10" s="73" t="s">
        <v>25</v>
      </c>
      <c r="F10" s="75" t="s">
        <v>16</v>
      </c>
      <c r="G10" s="73">
        <v>30</v>
      </c>
      <c r="H10" s="73" t="s">
        <v>17</v>
      </c>
      <c r="I10" s="73" t="s">
        <v>21</v>
      </c>
      <c r="J10" s="73" t="s">
        <v>18</v>
      </c>
      <c r="K10" s="12">
        <v>346988</v>
      </c>
      <c r="L10" s="12">
        <v>124915705</v>
      </c>
      <c r="M10" s="12">
        <f t="shared" si="0"/>
        <v>187373557.5</v>
      </c>
      <c r="N10" s="13">
        <v>1.5</v>
      </c>
    </row>
    <row r="11" spans="1:14" ht="20.100000000000001" customHeight="1" x14ac:dyDescent="0.25">
      <c r="A11" s="77">
        <v>6</v>
      </c>
      <c r="B11" s="73">
        <v>4187</v>
      </c>
      <c r="C11" s="73" t="s">
        <v>31</v>
      </c>
      <c r="D11" s="73" t="s">
        <v>23</v>
      </c>
      <c r="E11" s="73" t="s">
        <v>25</v>
      </c>
      <c r="F11" s="75" t="s">
        <v>16</v>
      </c>
      <c r="G11" s="73">
        <v>20</v>
      </c>
      <c r="H11" s="73" t="s">
        <v>24</v>
      </c>
      <c r="I11" s="73" t="s">
        <v>21</v>
      </c>
      <c r="J11" s="73" t="s">
        <v>18</v>
      </c>
      <c r="K11" s="12">
        <v>143964</v>
      </c>
      <c r="L11" s="12">
        <f>K11*G11*12</f>
        <v>34551360</v>
      </c>
      <c r="M11" s="12">
        <f t="shared" si="0"/>
        <v>51827040</v>
      </c>
      <c r="N11" s="13">
        <v>1.5</v>
      </c>
    </row>
    <row r="12" spans="1:14" ht="20.100000000000001" customHeight="1" x14ac:dyDescent="0.25">
      <c r="A12" s="77">
        <v>6</v>
      </c>
      <c r="B12" s="73">
        <v>4188</v>
      </c>
      <c r="C12" s="73" t="s">
        <v>30</v>
      </c>
      <c r="D12" s="73" t="s">
        <v>19</v>
      </c>
      <c r="E12" s="73" t="s">
        <v>25</v>
      </c>
      <c r="F12" s="75" t="s">
        <v>16</v>
      </c>
      <c r="G12" s="73">
        <v>20</v>
      </c>
      <c r="H12" s="73" t="s">
        <v>20</v>
      </c>
      <c r="I12" s="73" t="s">
        <v>21</v>
      </c>
      <c r="J12" s="73" t="s">
        <v>18</v>
      </c>
      <c r="K12" s="12">
        <v>350922</v>
      </c>
      <c r="L12" s="12">
        <v>84221169</v>
      </c>
      <c r="M12" s="12">
        <f t="shared" si="0"/>
        <v>168442338</v>
      </c>
      <c r="N12" s="13">
        <v>2</v>
      </c>
    </row>
    <row r="13" spans="1:14" ht="20.100000000000001" customHeight="1" x14ac:dyDescent="0.25">
      <c r="A13" s="77">
        <v>6</v>
      </c>
      <c r="B13" s="73">
        <v>4188</v>
      </c>
      <c r="C13" s="73" t="s">
        <v>31</v>
      </c>
      <c r="D13" s="73" t="s">
        <v>23</v>
      </c>
      <c r="E13" s="73" t="s">
        <v>25</v>
      </c>
      <c r="F13" s="75" t="s">
        <v>16</v>
      </c>
      <c r="G13" s="73">
        <v>20</v>
      </c>
      <c r="H13" s="73" t="s">
        <v>24</v>
      </c>
      <c r="I13" s="73" t="s">
        <v>21</v>
      </c>
      <c r="J13" s="73" t="s">
        <v>18</v>
      </c>
      <c r="K13" s="12">
        <v>143964</v>
      </c>
      <c r="L13" s="12">
        <f>K13*G13*12</f>
        <v>34551360</v>
      </c>
      <c r="M13" s="12">
        <f t="shared" si="0"/>
        <v>69102720</v>
      </c>
      <c r="N13" s="13">
        <v>2</v>
      </c>
    </row>
    <row r="14" spans="1:14" ht="20.100000000000001" customHeight="1" x14ac:dyDescent="0.25">
      <c r="A14" s="77">
        <v>7</v>
      </c>
      <c r="B14" s="73">
        <v>4189</v>
      </c>
      <c r="C14" s="73" t="s">
        <v>30</v>
      </c>
      <c r="D14" s="73" t="s">
        <v>19</v>
      </c>
      <c r="E14" s="73" t="s">
        <v>26</v>
      </c>
      <c r="F14" s="75" t="s">
        <v>16</v>
      </c>
      <c r="G14" s="73">
        <v>20</v>
      </c>
      <c r="H14" s="73" t="s">
        <v>20</v>
      </c>
      <c r="I14" s="73" t="s">
        <v>21</v>
      </c>
      <c r="J14" s="73" t="s">
        <v>18</v>
      </c>
      <c r="K14" s="12">
        <v>350922</v>
      </c>
      <c r="L14" s="12">
        <v>84221169</v>
      </c>
      <c r="M14" s="12">
        <f t="shared" si="0"/>
        <v>168442338</v>
      </c>
      <c r="N14" s="13">
        <v>2</v>
      </c>
    </row>
    <row r="15" spans="1:14" ht="20.100000000000001" customHeight="1" x14ac:dyDescent="0.25">
      <c r="A15" s="77">
        <v>7</v>
      </c>
      <c r="B15" s="73">
        <v>4189</v>
      </c>
      <c r="C15" s="73" t="s">
        <v>31</v>
      </c>
      <c r="D15" s="73" t="s">
        <v>23</v>
      </c>
      <c r="E15" s="73" t="s">
        <v>26</v>
      </c>
      <c r="F15" s="75" t="s">
        <v>16</v>
      </c>
      <c r="G15" s="73">
        <v>20</v>
      </c>
      <c r="H15" s="73" t="s">
        <v>24</v>
      </c>
      <c r="I15" s="73" t="s">
        <v>21</v>
      </c>
      <c r="J15" s="73" t="s">
        <v>18</v>
      </c>
      <c r="K15" s="12">
        <v>143964</v>
      </c>
      <c r="L15" s="12">
        <f>K15*G15*12</f>
        <v>34551360</v>
      </c>
      <c r="M15" s="12">
        <f t="shared" si="0"/>
        <v>69102720</v>
      </c>
      <c r="N15" s="13">
        <v>2</v>
      </c>
    </row>
    <row r="16" spans="1:14" ht="20.100000000000001" customHeight="1" x14ac:dyDescent="0.25">
      <c r="A16" s="77">
        <v>13</v>
      </c>
      <c r="B16" s="73">
        <v>4190</v>
      </c>
      <c r="C16" s="73" t="s">
        <v>30</v>
      </c>
      <c r="D16" s="73" t="s">
        <v>19</v>
      </c>
      <c r="E16" s="73" t="s">
        <v>27</v>
      </c>
      <c r="F16" s="75" t="s">
        <v>16</v>
      </c>
      <c r="G16" s="73">
        <v>20</v>
      </c>
      <c r="H16" s="80" t="s">
        <v>20</v>
      </c>
      <c r="I16" s="73" t="s">
        <v>21</v>
      </c>
      <c r="J16" s="73" t="s">
        <v>28</v>
      </c>
      <c r="K16" s="12">
        <v>350922</v>
      </c>
      <c r="L16" s="12">
        <v>84221169</v>
      </c>
      <c r="M16" s="12">
        <f t="shared" si="0"/>
        <v>168442338</v>
      </c>
      <c r="N16" s="13">
        <v>2</v>
      </c>
    </row>
    <row r="17" spans="1:14" ht="20.100000000000001" customHeight="1" thickBot="1" x14ac:dyDescent="0.3">
      <c r="A17" s="79">
        <v>13</v>
      </c>
      <c r="B17" s="74">
        <v>4190</v>
      </c>
      <c r="C17" s="74" t="s">
        <v>22</v>
      </c>
      <c r="D17" s="74" t="s">
        <v>23</v>
      </c>
      <c r="E17" s="74" t="s">
        <v>27</v>
      </c>
      <c r="F17" s="83" t="s">
        <v>16</v>
      </c>
      <c r="G17" s="74">
        <v>16</v>
      </c>
      <c r="H17" s="16" t="s">
        <v>24</v>
      </c>
      <c r="I17" s="74" t="s">
        <v>21</v>
      </c>
      <c r="J17" s="74" t="s">
        <v>28</v>
      </c>
      <c r="K17" s="2">
        <v>143964</v>
      </c>
      <c r="L17" s="2">
        <f>K17*G17*12</f>
        <v>27641088</v>
      </c>
      <c r="M17" s="2">
        <f t="shared" si="0"/>
        <v>55282176</v>
      </c>
      <c r="N17" s="20">
        <v>2</v>
      </c>
    </row>
    <row r="19" spans="1:14" ht="15.75" thickBot="1" x14ac:dyDescent="0.3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36" customHeight="1" thickBot="1" x14ac:dyDescent="0.3">
      <c r="A20" s="116" t="s">
        <v>40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</row>
    <row r="21" spans="1:14" ht="36.75" thickBot="1" x14ac:dyDescent="0.3">
      <c r="A21" s="5" t="s">
        <v>0</v>
      </c>
      <c r="B21" s="6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85" t="s">
        <v>13</v>
      </c>
    </row>
    <row r="22" spans="1:14" ht="20.100000000000001" customHeight="1" x14ac:dyDescent="0.25">
      <c r="A22" s="22">
        <v>5</v>
      </c>
      <c r="B22" s="19">
        <v>4192</v>
      </c>
      <c r="C22" s="19" t="s">
        <v>30</v>
      </c>
      <c r="D22" s="19" t="s">
        <v>34</v>
      </c>
      <c r="E22" s="3" t="s">
        <v>32</v>
      </c>
      <c r="F22" s="19" t="s">
        <v>35</v>
      </c>
      <c r="G22" s="3">
        <v>39</v>
      </c>
      <c r="H22" s="19" t="s">
        <v>17</v>
      </c>
      <c r="I22" s="19" t="s">
        <v>36</v>
      </c>
      <c r="J22" s="3" t="s">
        <v>18</v>
      </c>
      <c r="K22" s="23">
        <v>291263.94</v>
      </c>
      <c r="L22" s="23">
        <v>136311523.92000002</v>
      </c>
      <c r="M22" s="1">
        <f>L22*N22</f>
        <v>204467285.88000003</v>
      </c>
      <c r="N22" s="65">
        <v>1.5</v>
      </c>
    </row>
    <row r="23" spans="1:14" ht="20.100000000000001" customHeight="1" x14ac:dyDescent="0.25">
      <c r="A23" s="81">
        <v>5</v>
      </c>
      <c r="B23" s="75">
        <v>4192</v>
      </c>
      <c r="C23" s="75" t="s">
        <v>31</v>
      </c>
      <c r="D23" s="75" t="s">
        <v>23</v>
      </c>
      <c r="E23" s="73" t="s">
        <v>32</v>
      </c>
      <c r="F23" s="75" t="s">
        <v>35</v>
      </c>
      <c r="G23" s="73">
        <v>20</v>
      </c>
      <c r="H23" s="75" t="s">
        <v>24</v>
      </c>
      <c r="I23" s="75" t="s">
        <v>36</v>
      </c>
      <c r="J23" s="73" t="s">
        <v>18</v>
      </c>
      <c r="K23" s="14">
        <v>143964</v>
      </c>
      <c r="L23" s="14">
        <v>34551360</v>
      </c>
      <c r="M23" s="12">
        <f>L23*N23</f>
        <v>51827040</v>
      </c>
      <c r="N23" s="43">
        <v>1.5</v>
      </c>
    </row>
    <row r="24" spans="1:14" ht="20.100000000000001" customHeight="1" x14ac:dyDescent="0.25">
      <c r="A24" s="81">
        <v>9</v>
      </c>
      <c r="B24" s="75">
        <v>4193</v>
      </c>
      <c r="C24" s="75" t="s">
        <v>30</v>
      </c>
      <c r="D24" s="75" t="s">
        <v>34</v>
      </c>
      <c r="E24" s="73" t="s">
        <v>33</v>
      </c>
      <c r="F24" s="75" t="s">
        <v>35</v>
      </c>
      <c r="G24" s="73">
        <v>30</v>
      </c>
      <c r="H24" s="75" t="s">
        <v>20</v>
      </c>
      <c r="I24" s="75" t="s">
        <v>36</v>
      </c>
      <c r="J24" s="73" t="s">
        <v>18</v>
      </c>
      <c r="K24" s="14">
        <v>313553.59200000006</v>
      </c>
      <c r="L24" s="14">
        <v>112879293.12000002</v>
      </c>
      <c r="M24" s="12">
        <f>L24*N24</f>
        <v>225758586.24000004</v>
      </c>
      <c r="N24" s="43">
        <v>2</v>
      </c>
    </row>
    <row r="25" spans="1:14" ht="20.100000000000001" customHeight="1" x14ac:dyDescent="0.25">
      <c r="A25" s="81">
        <v>9</v>
      </c>
      <c r="B25" s="75">
        <v>4193</v>
      </c>
      <c r="C25" s="75" t="s">
        <v>31</v>
      </c>
      <c r="D25" s="75" t="s">
        <v>23</v>
      </c>
      <c r="E25" s="73" t="s">
        <v>33</v>
      </c>
      <c r="F25" s="75" t="s">
        <v>35</v>
      </c>
      <c r="G25" s="73">
        <v>19</v>
      </c>
      <c r="H25" s="75" t="s">
        <v>24</v>
      </c>
      <c r="I25" s="75" t="s">
        <v>36</v>
      </c>
      <c r="J25" s="73" t="s">
        <v>18</v>
      </c>
      <c r="K25" s="25">
        <v>164118.96000000002</v>
      </c>
      <c r="L25" s="14">
        <v>37419122.880000003</v>
      </c>
      <c r="M25" s="12">
        <f>L25*N25</f>
        <v>74838245.760000005</v>
      </c>
      <c r="N25" s="43">
        <v>2</v>
      </c>
    </row>
    <row r="26" spans="1:14" ht="26.25" customHeight="1" thickBot="1" x14ac:dyDescent="0.3">
      <c r="A26" s="82">
        <v>13</v>
      </c>
      <c r="B26" s="83">
        <v>4194</v>
      </c>
      <c r="C26" s="83" t="s">
        <v>30</v>
      </c>
      <c r="D26" s="83" t="s">
        <v>37</v>
      </c>
      <c r="E26" s="74" t="s">
        <v>38</v>
      </c>
      <c r="F26" s="83" t="s">
        <v>35</v>
      </c>
      <c r="G26" s="74">
        <v>24</v>
      </c>
      <c r="H26" s="83" t="s">
        <v>20</v>
      </c>
      <c r="I26" s="83" t="s">
        <v>36</v>
      </c>
      <c r="J26" s="74" t="s">
        <v>18</v>
      </c>
      <c r="K26" s="10">
        <v>287330.47200000007</v>
      </c>
      <c r="L26" s="10">
        <v>82751175.936000019</v>
      </c>
      <c r="M26" s="2">
        <f>L26*N26</f>
        <v>206877939.84000003</v>
      </c>
      <c r="N26" s="86">
        <v>2.5</v>
      </c>
    </row>
    <row r="27" spans="1:14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21"/>
      <c r="M27" s="8"/>
      <c r="N27" s="8"/>
    </row>
    <row r="28" spans="1:14" ht="15.75" thickBot="1" x14ac:dyDescent="0.3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33.75" customHeight="1" thickBot="1" x14ac:dyDescent="0.3">
      <c r="A29" s="116" t="s">
        <v>41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8"/>
    </row>
    <row r="30" spans="1:14" ht="36.75" thickBot="1" x14ac:dyDescent="0.3">
      <c r="A30" s="51" t="s">
        <v>0</v>
      </c>
      <c r="B30" s="45" t="s">
        <v>1</v>
      </c>
      <c r="C30" s="45" t="s">
        <v>2</v>
      </c>
      <c r="D30" s="45" t="s">
        <v>3</v>
      </c>
      <c r="E30" s="45" t="s">
        <v>4</v>
      </c>
      <c r="F30" s="45" t="s">
        <v>5</v>
      </c>
      <c r="G30" s="45" t="s">
        <v>6</v>
      </c>
      <c r="H30" s="45" t="s">
        <v>7</v>
      </c>
      <c r="I30" s="45" t="s">
        <v>8</v>
      </c>
      <c r="J30" s="45" t="s">
        <v>9</v>
      </c>
      <c r="K30" s="45" t="s">
        <v>10</v>
      </c>
      <c r="L30" s="45" t="s">
        <v>11</v>
      </c>
      <c r="M30" s="45" t="s">
        <v>12</v>
      </c>
      <c r="N30" s="50" t="s">
        <v>13</v>
      </c>
    </row>
    <row r="31" spans="1:14" ht="33" customHeight="1" x14ac:dyDescent="0.25">
      <c r="A31" s="66">
        <v>4</v>
      </c>
      <c r="B31" s="67">
        <v>4267</v>
      </c>
      <c r="C31" s="67" t="s">
        <v>30</v>
      </c>
      <c r="D31" s="67" t="s">
        <v>42</v>
      </c>
      <c r="E31" s="78" t="s">
        <v>57</v>
      </c>
      <c r="F31" s="67" t="s">
        <v>16</v>
      </c>
      <c r="G31" s="68">
        <v>35</v>
      </c>
      <c r="H31" s="67" t="s">
        <v>20</v>
      </c>
      <c r="I31" s="69" t="s">
        <v>46</v>
      </c>
      <c r="J31" s="78" t="s">
        <v>18</v>
      </c>
      <c r="K31" s="49">
        <v>339776.71200000006</v>
      </c>
      <c r="L31" s="49">
        <v>142706219</v>
      </c>
      <c r="M31" s="46">
        <f t="shared" ref="M31:M77" si="1">L31*N31</f>
        <v>214059328.5</v>
      </c>
      <c r="N31" s="70">
        <v>1.5</v>
      </c>
    </row>
    <row r="32" spans="1:14" ht="33" customHeight="1" x14ac:dyDescent="0.25">
      <c r="A32" s="81">
        <v>4</v>
      </c>
      <c r="B32" s="75">
        <v>4267</v>
      </c>
      <c r="C32" s="75" t="s">
        <v>31</v>
      </c>
      <c r="D32" s="75" t="s">
        <v>23</v>
      </c>
      <c r="E32" s="73" t="s">
        <v>57</v>
      </c>
      <c r="F32" s="75" t="s">
        <v>16</v>
      </c>
      <c r="G32" s="75">
        <v>33</v>
      </c>
      <c r="H32" s="75" t="s">
        <v>24</v>
      </c>
      <c r="I32" s="26" t="s">
        <v>46</v>
      </c>
      <c r="J32" s="73" t="s">
        <v>18</v>
      </c>
      <c r="K32" s="14">
        <v>184273.92000000001</v>
      </c>
      <c r="L32" s="14">
        <v>72972472</v>
      </c>
      <c r="M32" s="12">
        <f t="shared" si="1"/>
        <v>109458708</v>
      </c>
      <c r="N32" s="43">
        <v>1.5</v>
      </c>
    </row>
    <row r="33" spans="1:14" ht="33" customHeight="1" x14ac:dyDescent="0.25">
      <c r="A33" s="81">
        <v>4</v>
      </c>
      <c r="B33" s="75">
        <v>4196</v>
      </c>
      <c r="C33" s="75" t="s">
        <v>30</v>
      </c>
      <c r="D33" s="75" t="s">
        <v>56</v>
      </c>
      <c r="E33" s="73" t="s">
        <v>58</v>
      </c>
      <c r="F33" s="75" t="s">
        <v>16</v>
      </c>
      <c r="G33" s="78">
        <v>15</v>
      </c>
      <c r="H33" s="75" t="s">
        <v>20</v>
      </c>
      <c r="I33" s="26" t="s">
        <v>59</v>
      </c>
      <c r="J33" s="73" t="s">
        <v>29</v>
      </c>
      <c r="K33" s="14">
        <v>380422.54800000007</v>
      </c>
      <c r="L33" s="49">
        <v>68476058.640000015</v>
      </c>
      <c r="M33" s="46">
        <f t="shared" si="1"/>
        <v>205428175.92000005</v>
      </c>
      <c r="N33" s="43">
        <v>3</v>
      </c>
    </row>
    <row r="34" spans="1:14" ht="33" customHeight="1" x14ac:dyDescent="0.25">
      <c r="A34" s="81">
        <v>4</v>
      </c>
      <c r="B34" s="75">
        <v>4196</v>
      </c>
      <c r="C34" s="75" t="s">
        <v>31</v>
      </c>
      <c r="D34" s="75" t="s">
        <v>23</v>
      </c>
      <c r="E34" s="73" t="s">
        <v>58</v>
      </c>
      <c r="F34" s="75" t="s">
        <v>16</v>
      </c>
      <c r="G34" s="73">
        <v>15</v>
      </c>
      <c r="H34" s="75" t="s">
        <v>24</v>
      </c>
      <c r="I34" s="26" t="s">
        <v>59</v>
      </c>
      <c r="J34" s="73" t="s">
        <v>29</v>
      </c>
      <c r="K34" s="14">
        <v>164118.96000000002</v>
      </c>
      <c r="L34" s="14">
        <v>29541412.800000004</v>
      </c>
      <c r="M34" s="12">
        <f t="shared" si="1"/>
        <v>88624238.400000006</v>
      </c>
      <c r="N34" s="43">
        <v>3</v>
      </c>
    </row>
    <row r="35" spans="1:14" ht="33" customHeight="1" x14ac:dyDescent="0.25">
      <c r="A35" s="81">
        <v>4</v>
      </c>
      <c r="B35" s="75">
        <v>4197</v>
      </c>
      <c r="C35" s="75" t="s">
        <v>30</v>
      </c>
      <c r="D35" s="75" t="s">
        <v>49</v>
      </c>
      <c r="E35" s="73" t="s">
        <v>58</v>
      </c>
      <c r="F35" s="75" t="s">
        <v>16</v>
      </c>
      <c r="G35" s="75">
        <v>20</v>
      </c>
      <c r="H35" s="75" t="s">
        <v>20</v>
      </c>
      <c r="I35" s="26" t="s">
        <v>46</v>
      </c>
      <c r="J35" s="75" t="s">
        <v>28</v>
      </c>
      <c r="K35" s="17">
        <v>321420.52800000005</v>
      </c>
      <c r="L35" s="14">
        <v>77140926.719999999</v>
      </c>
      <c r="M35" s="12">
        <f t="shared" si="1"/>
        <v>192852316.80000001</v>
      </c>
      <c r="N35" s="43">
        <v>2.5</v>
      </c>
    </row>
    <row r="36" spans="1:14" ht="33" customHeight="1" x14ac:dyDescent="0.25">
      <c r="A36" s="91">
        <v>5</v>
      </c>
      <c r="B36" s="92">
        <v>4198</v>
      </c>
      <c r="C36" s="92" t="s">
        <v>30</v>
      </c>
      <c r="D36" s="92" t="s">
        <v>42</v>
      </c>
      <c r="E36" s="100" t="s">
        <v>47</v>
      </c>
      <c r="F36" s="92" t="s">
        <v>16</v>
      </c>
      <c r="G36" s="100">
        <v>31</v>
      </c>
      <c r="H36" s="92" t="s">
        <v>17</v>
      </c>
      <c r="I36" s="92" t="s">
        <v>80</v>
      </c>
      <c r="J36" s="100" t="s">
        <v>29</v>
      </c>
      <c r="K36" s="96">
        <v>291263.94</v>
      </c>
      <c r="L36" s="96">
        <v>108350185.68000001</v>
      </c>
      <c r="M36" s="97">
        <f t="shared" si="1"/>
        <v>216700371.36000001</v>
      </c>
      <c r="N36" s="113">
        <v>2</v>
      </c>
    </row>
    <row r="37" spans="1:14" ht="33" customHeight="1" x14ac:dyDescent="0.25">
      <c r="A37" s="91">
        <v>5</v>
      </c>
      <c r="B37" s="92">
        <v>4198</v>
      </c>
      <c r="C37" s="92" t="s">
        <v>31</v>
      </c>
      <c r="D37" s="92" t="s">
        <v>23</v>
      </c>
      <c r="E37" s="100" t="s">
        <v>47</v>
      </c>
      <c r="F37" s="92" t="s">
        <v>16</v>
      </c>
      <c r="G37" s="100">
        <v>31</v>
      </c>
      <c r="H37" s="92" t="s">
        <v>24</v>
      </c>
      <c r="I37" s="92" t="s">
        <v>80</v>
      </c>
      <c r="J37" s="100" t="s">
        <v>29</v>
      </c>
      <c r="K37" s="96">
        <v>143964</v>
      </c>
      <c r="L37" s="96">
        <v>53554608</v>
      </c>
      <c r="M37" s="97">
        <f t="shared" si="1"/>
        <v>107109216</v>
      </c>
      <c r="N37" s="113">
        <v>2</v>
      </c>
    </row>
    <row r="38" spans="1:14" ht="33" customHeight="1" x14ac:dyDescent="0.25">
      <c r="A38" s="81">
        <v>5</v>
      </c>
      <c r="B38" s="75">
        <v>4199</v>
      </c>
      <c r="C38" s="75" t="s">
        <v>30</v>
      </c>
      <c r="D38" s="75" t="s">
        <v>42</v>
      </c>
      <c r="E38" s="73" t="s">
        <v>48</v>
      </c>
      <c r="F38" s="75" t="s">
        <v>16</v>
      </c>
      <c r="G38" s="73">
        <v>40</v>
      </c>
      <c r="H38" s="75" t="s">
        <v>17</v>
      </c>
      <c r="I38" s="75" t="s">
        <v>80</v>
      </c>
      <c r="J38" s="73" t="s">
        <v>18</v>
      </c>
      <c r="K38" s="14">
        <v>291263.94</v>
      </c>
      <c r="L38" s="14">
        <v>139806691.19999999</v>
      </c>
      <c r="M38" s="12">
        <f t="shared" si="1"/>
        <v>209710036.79999998</v>
      </c>
      <c r="N38" s="43">
        <v>1.5</v>
      </c>
    </row>
    <row r="39" spans="1:14" ht="33" customHeight="1" x14ac:dyDescent="0.25">
      <c r="A39" s="81">
        <v>5</v>
      </c>
      <c r="B39" s="75">
        <v>4199</v>
      </c>
      <c r="C39" s="75" t="s">
        <v>31</v>
      </c>
      <c r="D39" s="75" t="s">
        <v>23</v>
      </c>
      <c r="E39" s="73" t="s">
        <v>48</v>
      </c>
      <c r="F39" s="75" t="s">
        <v>16</v>
      </c>
      <c r="G39" s="73">
        <v>40</v>
      </c>
      <c r="H39" s="75" t="s">
        <v>24</v>
      </c>
      <c r="I39" s="75" t="s">
        <v>80</v>
      </c>
      <c r="J39" s="73" t="s">
        <v>18</v>
      </c>
      <c r="K39" s="14">
        <v>143964</v>
      </c>
      <c r="L39" s="14">
        <v>69102720</v>
      </c>
      <c r="M39" s="12">
        <f t="shared" si="1"/>
        <v>103654080</v>
      </c>
      <c r="N39" s="43">
        <v>1.5</v>
      </c>
    </row>
    <row r="40" spans="1:14" ht="33" customHeight="1" x14ac:dyDescent="0.25">
      <c r="A40" s="27">
        <v>5</v>
      </c>
      <c r="B40" s="28">
        <v>4200</v>
      </c>
      <c r="C40" s="73" t="s">
        <v>14</v>
      </c>
      <c r="D40" s="80" t="s">
        <v>42</v>
      </c>
      <c r="E40" s="73" t="s">
        <v>50</v>
      </c>
      <c r="F40" s="73" t="s">
        <v>16</v>
      </c>
      <c r="G40" s="80">
        <v>25</v>
      </c>
      <c r="H40" s="80" t="s">
        <v>17</v>
      </c>
      <c r="I40" s="29" t="s">
        <v>46</v>
      </c>
      <c r="J40" s="28" t="s">
        <v>29</v>
      </c>
      <c r="K40" s="17">
        <v>291263.94</v>
      </c>
      <c r="L40" s="17">
        <v>87379182</v>
      </c>
      <c r="M40" s="12">
        <f t="shared" si="1"/>
        <v>218447955</v>
      </c>
      <c r="N40" s="43">
        <v>2.5</v>
      </c>
    </row>
    <row r="41" spans="1:14" ht="33" customHeight="1" x14ac:dyDescent="0.25">
      <c r="A41" s="27">
        <v>5</v>
      </c>
      <c r="B41" s="28">
        <v>4200</v>
      </c>
      <c r="C41" s="75" t="s">
        <v>22</v>
      </c>
      <c r="D41" s="80" t="s">
        <v>23</v>
      </c>
      <c r="E41" s="73" t="s">
        <v>50</v>
      </c>
      <c r="F41" s="73" t="s">
        <v>16</v>
      </c>
      <c r="G41" s="80">
        <v>25</v>
      </c>
      <c r="H41" s="80" t="s">
        <v>24</v>
      </c>
      <c r="I41" s="26" t="s">
        <v>46</v>
      </c>
      <c r="J41" s="28" t="s">
        <v>29</v>
      </c>
      <c r="K41" s="17">
        <v>143964</v>
      </c>
      <c r="L41" s="17">
        <v>43189200</v>
      </c>
      <c r="M41" s="12">
        <f t="shared" si="1"/>
        <v>107973000</v>
      </c>
      <c r="N41" s="43">
        <v>2.5</v>
      </c>
    </row>
    <row r="42" spans="1:14" ht="33" customHeight="1" x14ac:dyDescent="0.25">
      <c r="A42" s="27">
        <v>5</v>
      </c>
      <c r="B42" s="28">
        <v>4201</v>
      </c>
      <c r="C42" s="73" t="s">
        <v>14</v>
      </c>
      <c r="D42" s="80" t="s">
        <v>42</v>
      </c>
      <c r="E42" s="73" t="s">
        <v>50</v>
      </c>
      <c r="F42" s="73" t="s">
        <v>16</v>
      </c>
      <c r="G42" s="80">
        <v>25</v>
      </c>
      <c r="H42" s="80" t="s">
        <v>17</v>
      </c>
      <c r="I42" s="26" t="s">
        <v>51</v>
      </c>
      <c r="J42" s="80" t="s">
        <v>29</v>
      </c>
      <c r="K42" s="17">
        <v>291263.94</v>
      </c>
      <c r="L42" s="17">
        <v>87379182</v>
      </c>
      <c r="M42" s="12">
        <f t="shared" si="1"/>
        <v>218447955</v>
      </c>
      <c r="N42" s="43">
        <v>2.5</v>
      </c>
    </row>
    <row r="43" spans="1:14" ht="33" customHeight="1" x14ac:dyDescent="0.25">
      <c r="A43" s="27">
        <v>5</v>
      </c>
      <c r="B43" s="28">
        <v>4201</v>
      </c>
      <c r="C43" s="75" t="s">
        <v>22</v>
      </c>
      <c r="D43" s="80" t="s">
        <v>23</v>
      </c>
      <c r="E43" s="73" t="s">
        <v>50</v>
      </c>
      <c r="F43" s="73" t="s">
        <v>16</v>
      </c>
      <c r="G43" s="80">
        <v>25</v>
      </c>
      <c r="H43" s="80" t="s">
        <v>24</v>
      </c>
      <c r="I43" s="26" t="s">
        <v>51</v>
      </c>
      <c r="J43" s="80" t="s">
        <v>29</v>
      </c>
      <c r="K43" s="17">
        <v>143964</v>
      </c>
      <c r="L43" s="17">
        <v>43189200</v>
      </c>
      <c r="M43" s="12">
        <f t="shared" si="1"/>
        <v>107973000</v>
      </c>
      <c r="N43" s="43">
        <v>2.5</v>
      </c>
    </row>
    <row r="44" spans="1:14" ht="33" customHeight="1" x14ac:dyDescent="0.25">
      <c r="A44" s="27">
        <v>5</v>
      </c>
      <c r="B44" s="28">
        <v>4202</v>
      </c>
      <c r="C44" s="73" t="s">
        <v>14</v>
      </c>
      <c r="D44" s="80" t="s">
        <v>42</v>
      </c>
      <c r="E44" s="73" t="s">
        <v>52</v>
      </c>
      <c r="F44" s="73" t="s">
        <v>53</v>
      </c>
      <c r="G44" s="80">
        <v>27</v>
      </c>
      <c r="H44" s="80" t="s">
        <v>17</v>
      </c>
      <c r="I44" s="26" t="s">
        <v>46</v>
      </c>
      <c r="J44" s="80" t="s">
        <v>29</v>
      </c>
      <c r="K44" s="17">
        <v>291263.94</v>
      </c>
      <c r="L44" s="17">
        <v>94369516.560000002</v>
      </c>
      <c r="M44" s="12">
        <f t="shared" si="1"/>
        <v>188739033.12</v>
      </c>
      <c r="N44" s="43">
        <v>2</v>
      </c>
    </row>
    <row r="45" spans="1:14" ht="33" customHeight="1" x14ac:dyDescent="0.25">
      <c r="A45" s="27">
        <v>5</v>
      </c>
      <c r="B45" s="28">
        <v>4202</v>
      </c>
      <c r="C45" s="75" t="s">
        <v>22</v>
      </c>
      <c r="D45" s="80" t="s">
        <v>23</v>
      </c>
      <c r="E45" s="73" t="s">
        <v>52</v>
      </c>
      <c r="F45" s="73" t="s">
        <v>53</v>
      </c>
      <c r="G45" s="80">
        <v>27</v>
      </c>
      <c r="H45" s="80" t="s">
        <v>24</v>
      </c>
      <c r="I45" s="26" t="s">
        <v>46</v>
      </c>
      <c r="J45" s="80" t="s">
        <v>29</v>
      </c>
      <c r="K45" s="17">
        <v>143964</v>
      </c>
      <c r="L45" s="17">
        <v>46644336</v>
      </c>
      <c r="M45" s="12">
        <f t="shared" si="1"/>
        <v>93288672</v>
      </c>
      <c r="N45" s="43">
        <v>2</v>
      </c>
    </row>
    <row r="46" spans="1:14" ht="33" customHeight="1" x14ac:dyDescent="0.25">
      <c r="A46" s="27">
        <v>5</v>
      </c>
      <c r="B46" s="28">
        <v>4203</v>
      </c>
      <c r="C46" s="73" t="s">
        <v>14</v>
      </c>
      <c r="D46" s="80" t="s">
        <v>42</v>
      </c>
      <c r="E46" s="73" t="s">
        <v>54</v>
      </c>
      <c r="F46" s="73" t="s">
        <v>16</v>
      </c>
      <c r="G46" s="80">
        <v>23</v>
      </c>
      <c r="H46" s="80" t="s">
        <v>20</v>
      </c>
      <c r="I46" s="26" t="s">
        <v>55</v>
      </c>
      <c r="J46" s="80" t="s">
        <v>28</v>
      </c>
      <c r="K46" s="17">
        <v>287330.47200000007</v>
      </c>
      <c r="L46" s="17">
        <v>79303210.272000015</v>
      </c>
      <c r="M46" s="12">
        <f t="shared" si="1"/>
        <v>198258025.68000004</v>
      </c>
      <c r="N46" s="43">
        <v>2.5</v>
      </c>
    </row>
    <row r="47" spans="1:14" ht="33" customHeight="1" x14ac:dyDescent="0.25">
      <c r="A47" s="27">
        <v>5</v>
      </c>
      <c r="B47" s="28">
        <v>4203</v>
      </c>
      <c r="C47" s="75" t="s">
        <v>22</v>
      </c>
      <c r="D47" s="80" t="s">
        <v>23</v>
      </c>
      <c r="E47" s="73" t="s">
        <v>54</v>
      </c>
      <c r="F47" s="73" t="s">
        <v>16</v>
      </c>
      <c r="G47" s="80">
        <v>23</v>
      </c>
      <c r="H47" s="80" t="s">
        <v>24</v>
      </c>
      <c r="I47" s="26" t="s">
        <v>55</v>
      </c>
      <c r="J47" s="80" t="s">
        <v>28</v>
      </c>
      <c r="K47" s="17">
        <v>143964</v>
      </c>
      <c r="L47" s="17">
        <v>39734064</v>
      </c>
      <c r="M47" s="12">
        <f t="shared" si="1"/>
        <v>99335160</v>
      </c>
      <c r="N47" s="43">
        <v>2.5</v>
      </c>
    </row>
    <row r="48" spans="1:14" s="30" customFormat="1" ht="33" customHeight="1" x14ac:dyDescent="0.25">
      <c r="A48" s="81">
        <v>7</v>
      </c>
      <c r="B48" s="75">
        <v>4204</v>
      </c>
      <c r="C48" s="75" t="s">
        <v>30</v>
      </c>
      <c r="D48" s="75" t="s">
        <v>42</v>
      </c>
      <c r="E48" s="75" t="s">
        <v>43</v>
      </c>
      <c r="F48" s="75" t="s">
        <v>44</v>
      </c>
      <c r="G48" s="75">
        <v>20</v>
      </c>
      <c r="H48" s="28" t="s">
        <v>20</v>
      </c>
      <c r="I48" s="75" t="s">
        <v>60</v>
      </c>
      <c r="J48" s="75" t="s">
        <v>28</v>
      </c>
      <c r="K48" s="14">
        <v>295197</v>
      </c>
      <c r="L48" s="14">
        <v>70847378</v>
      </c>
      <c r="M48" s="12">
        <f t="shared" si="1"/>
        <v>212542134</v>
      </c>
      <c r="N48" s="43">
        <v>3</v>
      </c>
    </row>
    <row r="49" spans="1:14" s="30" customFormat="1" ht="33" customHeight="1" x14ac:dyDescent="0.25">
      <c r="A49" s="81">
        <v>7</v>
      </c>
      <c r="B49" s="75">
        <v>4204</v>
      </c>
      <c r="C49" s="75" t="s">
        <v>31</v>
      </c>
      <c r="D49" s="75" t="s">
        <v>23</v>
      </c>
      <c r="E49" s="75" t="s">
        <v>43</v>
      </c>
      <c r="F49" s="75" t="s">
        <v>44</v>
      </c>
      <c r="G49" s="75">
        <v>20</v>
      </c>
      <c r="H49" s="28" t="s">
        <v>24</v>
      </c>
      <c r="I49" s="75" t="s">
        <v>60</v>
      </c>
      <c r="J49" s="75" t="s">
        <v>28</v>
      </c>
      <c r="K49" s="14">
        <v>143964</v>
      </c>
      <c r="L49" s="14">
        <v>34551360</v>
      </c>
      <c r="M49" s="12">
        <f t="shared" si="1"/>
        <v>103654080</v>
      </c>
      <c r="N49" s="43">
        <v>3</v>
      </c>
    </row>
    <row r="50" spans="1:14" s="30" customFormat="1" ht="33" customHeight="1" x14ac:dyDescent="0.25">
      <c r="A50" s="81">
        <v>7</v>
      </c>
      <c r="B50" s="75">
        <v>4205</v>
      </c>
      <c r="C50" s="75" t="s">
        <v>30</v>
      </c>
      <c r="D50" s="75" t="s">
        <v>42</v>
      </c>
      <c r="E50" s="75" t="s">
        <v>26</v>
      </c>
      <c r="F50" s="75" t="s">
        <v>45</v>
      </c>
      <c r="G50" s="75">
        <v>20</v>
      </c>
      <c r="H50" s="28" t="s">
        <v>20</v>
      </c>
      <c r="I50" s="75" t="s">
        <v>61</v>
      </c>
      <c r="J50" s="75" t="s">
        <v>28</v>
      </c>
      <c r="K50" s="14">
        <v>295197.408</v>
      </c>
      <c r="L50" s="14">
        <v>70847377.920000002</v>
      </c>
      <c r="M50" s="12">
        <f t="shared" si="1"/>
        <v>212542133.75999999</v>
      </c>
      <c r="N50" s="43">
        <v>3</v>
      </c>
    </row>
    <row r="51" spans="1:14" s="30" customFormat="1" ht="33" customHeight="1" x14ac:dyDescent="0.25">
      <c r="A51" s="81">
        <v>7</v>
      </c>
      <c r="B51" s="75">
        <v>4205</v>
      </c>
      <c r="C51" s="75" t="s">
        <v>31</v>
      </c>
      <c r="D51" s="75" t="s">
        <v>23</v>
      </c>
      <c r="E51" s="75" t="s">
        <v>26</v>
      </c>
      <c r="F51" s="75" t="s">
        <v>44</v>
      </c>
      <c r="G51" s="75">
        <v>20</v>
      </c>
      <c r="H51" s="28" t="s">
        <v>24</v>
      </c>
      <c r="I51" s="75" t="s">
        <v>61</v>
      </c>
      <c r="J51" s="75" t="s">
        <v>28</v>
      </c>
      <c r="K51" s="14">
        <v>143964</v>
      </c>
      <c r="L51" s="14">
        <v>34551360</v>
      </c>
      <c r="M51" s="12">
        <f t="shared" si="1"/>
        <v>103654080</v>
      </c>
      <c r="N51" s="43">
        <v>3</v>
      </c>
    </row>
    <row r="52" spans="1:14" s="31" customFormat="1" ht="33" customHeight="1" x14ac:dyDescent="0.25">
      <c r="A52" s="81">
        <v>8</v>
      </c>
      <c r="B52" s="75">
        <v>4206</v>
      </c>
      <c r="C52" s="75" t="s">
        <v>30</v>
      </c>
      <c r="D52" s="28" t="s">
        <v>49</v>
      </c>
      <c r="E52" s="28" t="s">
        <v>72</v>
      </c>
      <c r="F52" s="28" t="s">
        <v>44</v>
      </c>
      <c r="G52" s="28">
        <v>20</v>
      </c>
      <c r="H52" s="28" t="s">
        <v>20</v>
      </c>
      <c r="I52" s="75" t="s">
        <v>67</v>
      </c>
      <c r="J52" s="28" t="s">
        <v>29</v>
      </c>
      <c r="K52" s="14">
        <v>321421</v>
      </c>
      <c r="L52" s="14">
        <v>77140927</v>
      </c>
      <c r="M52" s="12">
        <f>L52*2.5</f>
        <v>192852317.5</v>
      </c>
      <c r="N52" s="44">
        <v>2.5</v>
      </c>
    </row>
    <row r="53" spans="1:14" s="31" customFormat="1" ht="33" customHeight="1" x14ac:dyDescent="0.25">
      <c r="A53" s="91">
        <v>8</v>
      </c>
      <c r="B53" s="92">
        <v>4207</v>
      </c>
      <c r="C53" s="92" t="s">
        <v>30</v>
      </c>
      <c r="D53" s="92" t="s">
        <v>49</v>
      </c>
      <c r="E53" s="92" t="s">
        <v>73</v>
      </c>
      <c r="F53" s="93" t="s">
        <v>44</v>
      </c>
      <c r="G53" s="94">
        <v>31</v>
      </c>
      <c r="H53" s="95" t="s">
        <v>20</v>
      </c>
      <c r="I53" s="92" t="s">
        <v>67</v>
      </c>
      <c r="J53" s="93" t="s">
        <v>29</v>
      </c>
      <c r="K53" s="96">
        <v>313554</v>
      </c>
      <c r="L53" s="96">
        <v>116641936</v>
      </c>
      <c r="M53" s="97">
        <f>L53*1.5</f>
        <v>174962904</v>
      </c>
      <c r="N53" s="98">
        <v>1.5</v>
      </c>
    </row>
    <row r="54" spans="1:14" s="31" customFormat="1" ht="33" customHeight="1" x14ac:dyDescent="0.25">
      <c r="A54" s="81">
        <v>8</v>
      </c>
      <c r="B54" s="75">
        <v>4208</v>
      </c>
      <c r="C54" s="28" t="s">
        <v>30</v>
      </c>
      <c r="D54" s="28" t="s">
        <v>42</v>
      </c>
      <c r="E54" s="28" t="s">
        <v>74</v>
      </c>
      <c r="F54" s="28" t="s">
        <v>44</v>
      </c>
      <c r="G54" s="28">
        <v>20</v>
      </c>
      <c r="H54" s="28" t="s">
        <v>20</v>
      </c>
      <c r="I54" s="75" t="s">
        <v>67</v>
      </c>
      <c r="J54" s="28" t="s">
        <v>29</v>
      </c>
      <c r="K54" s="14">
        <v>321420.52800000005</v>
      </c>
      <c r="L54" s="14">
        <v>77140926.719999999</v>
      </c>
      <c r="M54" s="12">
        <v>192852318</v>
      </c>
      <c r="N54" s="44">
        <v>2.5</v>
      </c>
    </row>
    <row r="55" spans="1:14" s="31" customFormat="1" ht="33" customHeight="1" x14ac:dyDescent="0.25">
      <c r="A55" s="81">
        <v>8</v>
      </c>
      <c r="B55" s="75">
        <v>4208</v>
      </c>
      <c r="C55" s="28" t="s">
        <v>31</v>
      </c>
      <c r="D55" s="28" t="s">
        <v>23</v>
      </c>
      <c r="E55" s="28" t="s">
        <v>74</v>
      </c>
      <c r="F55" s="28" t="s">
        <v>44</v>
      </c>
      <c r="G55" s="28">
        <v>20</v>
      </c>
      <c r="H55" s="28" t="s">
        <v>24</v>
      </c>
      <c r="I55" s="75" t="s">
        <v>67</v>
      </c>
      <c r="J55" s="28" t="s">
        <v>29</v>
      </c>
      <c r="K55" s="14">
        <v>164119</v>
      </c>
      <c r="L55" s="14">
        <v>39388550</v>
      </c>
      <c r="M55" s="12">
        <v>98471375</v>
      </c>
      <c r="N55" s="44">
        <v>2.5</v>
      </c>
    </row>
    <row r="56" spans="1:14" s="31" customFormat="1" ht="33" customHeight="1" x14ac:dyDescent="0.25">
      <c r="A56" s="81">
        <v>8</v>
      </c>
      <c r="B56" s="75">
        <v>4209</v>
      </c>
      <c r="C56" s="28" t="s">
        <v>30</v>
      </c>
      <c r="D56" s="28" t="s">
        <v>42</v>
      </c>
      <c r="E56" s="28" t="s">
        <v>75</v>
      </c>
      <c r="F56" s="28" t="s">
        <v>44</v>
      </c>
      <c r="G56" s="28">
        <v>17</v>
      </c>
      <c r="H56" s="28" t="s">
        <v>20</v>
      </c>
      <c r="I56" s="75" t="s">
        <v>67</v>
      </c>
      <c r="J56" s="28" t="s">
        <v>29</v>
      </c>
      <c r="K56" s="14">
        <v>321420.52800000005</v>
      </c>
      <c r="L56" s="14">
        <v>65569787.712000012</v>
      </c>
      <c r="M56" s="12">
        <v>196709364</v>
      </c>
      <c r="N56" s="44">
        <v>3</v>
      </c>
    </row>
    <row r="57" spans="1:14" s="31" customFormat="1" ht="33" customHeight="1" x14ac:dyDescent="0.25">
      <c r="A57" s="81">
        <v>8</v>
      </c>
      <c r="B57" s="75">
        <v>4209</v>
      </c>
      <c r="C57" s="28" t="s">
        <v>31</v>
      </c>
      <c r="D57" s="28" t="s">
        <v>23</v>
      </c>
      <c r="E57" s="28" t="s">
        <v>75</v>
      </c>
      <c r="F57" s="28" t="s">
        <v>44</v>
      </c>
      <c r="G57" s="28">
        <v>10</v>
      </c>
      <c r="H57" s="28" t="s">
        <v>24</v>
      </c>
      <c r="I57" s="75" t="s">
        <v>67</v>
      </c>
      <c r="J57" s="28" t="s">
        <v>29</v>
      </c>
      <c r="K57" s="14">
        <v>164119</v>
      </c>
      <c r="L57" s="14">
        <v>19694280</v>
      </c>
      <c r="M57" s="12">
        <v>59082840</v>
      </c>
      <c r="N57" s="44">
        <v>3</v>
      </c>
    </row>
    <row r="58" spans="1:14" ht="33" customHeight="1" x14ac:dyDescent="0.25">
      <c r="A58" s="81">
        <v>10</v>
      </c>
      <c r="B58" s="75">
        <v>4210</v>
      </c>
      <c r="C58" s="73" t="s">
        <v>30</v>
      </c>
      <c r="D58" s="75" t="s">
        <v>42</v>
      </c>
      <c r="E58" s="73" t="s">
        <v>70</v>
      </c>
      <c r="F58" s="75" t="s">
        <v>70</v>
      </c>
      <c r="G58" s="73">
        <v>30</v>
      </c>
      <c r="H58" s="80" t="s">
        <v>20</v>
      </c>
      <c r="I58" s="75" t="s">
        <v>67</v>
      </c>
      <c r="J58" s="75" t="s">
        <v>28</v>
      </c>
      <c r="K58" s="14">
        <v>339776.71200000006</v>
      </c>
      <c r="L58" s="14">
        <v>122319616.32000002</v>
      </c>
      <c r="M58" s="12">
        <f t="shared" si="1"/>
        <v>183479424.48000002</v>
      </c>
      <c r="N58" s="43">
        <v>1.5</v>
      </c>
    </row>
    <row r="59" spans="1:14" ht="79.5" customHeight="1" x14ac:dyDescent="0.25">
      <c r="A59" s="81">
        <v>10</v>
      </c>
      <c r="B59" s="75">
        <v>4210</v>
      </c>
      <c r="C59" s="73" t="s">
        <v>31</v>
      </c>
      <c r="D59" s="75" t="s">
        <v>23</v>
      </c>
      <c r="E59" s="73" t="s">
        <v>70</v>
      </c>
      <c r="F59" s="75" t="s">
        <v>70</v>
      </c>
      <c r="G59" s="73">
        <v>20</v>
      </c>
      <c r="H59" s="80" t="s">
        <v>24</v>
      </c>
      <c r="I59" s="75" t="s">
        <v>67</v>
      </c>
      <c r="J59" s="75" t="s">
        <v>28</v>
      </c>
      <c r="K59" s="14">
        <v>184273.92000000001</v>
      </c>
      <c r="L59" s="14">
        <v>44225740.800000004</v>
      </c>
      <c r="M59" s="12">
        <f t="shared" si="1"/>
        <v>66338611.200000003</v>
      </c>
      <c r="N59" s="43">
        <v>1.5</v>
      </c>
    </row>
    <row r="60" spans="1:14" ht="79.5" customHeight="1" x14ac:dyDescent="0.25">
      <c r="A60" s="24">
        <v>10</v>
      </c>
      <c r="B60" s="80">
        <v>4211</v>
      </c>
      <c r="C60" s="73" t="s">
        <v>30</v>
      </c>
      <c r="D60" s="75" t="s">
        <v>42</v>
      </c>
      <c r="E60" s="73" t="s">
        <v>71</v>
      </c>
      <c r="F60" s="73" t="s">
        <v>71</v>
      </c>
      <c r="G60" s="80">
        <v>20</v>
      </c>
      <c r="H60" s="28" t="s">
        <v>24</v>
      </c>
      <c r="I60" s="73" t="s">
        <v>46</v>
      </c>
      <c r="J60" s="28" t="s">
        <v>28</v>
      </c>
      <c r="K60" s="14">
        <v>321421</v>
      </c>
      <c r="L60" s="14">
        <v>77140927</v>
      </c>
      <c r="M60" s="12">
        <f t="shared" si="1"/>
        <v>154281854</v>
      </c>
      <c r="N60" s="43">
        <v>2</v>
      </c>
    </row>
    <row r="61" spans="1:14" s="11" customFormat="1" ht="33" customHeight="1" x14ac:dyDescent="0.25">
      <c r="A61" s="24">
        <v>10</v>
      </c>
      <c r="B61" s="80">
        <v>4211</v>
      </c>
      <c r="C61" s="75" t="s">
        <v>22</v>
      </c>
      <c r="D61" s="28" t="s">
        <v>23</v>
      </c>
      <c r="E61" s="73" t="s">
        <v>71</v>
      </c>
      <c r="F61" s="73" t="s">
        <v>71</v>
      </c>
      <c r="G61" s="80">
        <v>20</v>
      </c>
      <c r="H61" s="28" t="s">
        <v>24</v>
      </c>
      <c r="I61" s="73" t="s">
        <v>46</v>
      </c>
      <c r="J61" s="28" t="s">
        <v>28</v>
      </c>
      <c r="K61" s="14">
        <v>164118.96</v>
      </c>
      <c r="L61" s="14">
        <v>39388550.399999999</v>
      </c>
      <c r="M61" s="12">
        <f>L61*N61</f>
        <v>78777100.799999997</v>
      </c>
      <c r="N61" s="43">
        <v>2</v>
      </c>
    </row>
    <row r="62" spans="1:14" s="11" customFormat="1" ht="33" customHeight="1" x14ac:dyDescent="0.25">
      <c r="A62" s="24">
        <v>13</v>
      </c>
      <c r="B62" s="80">
        <v>4212</v>
      </c>
      <c r="C62" s="73" t="s">
        <v>30</v>
      </c>
      <c r="D62" s="28" t="s">
        <v>49</v>
      </c>
      <c r="E62" s="73" t="s">
        <v>81</v>
      </c>
      <c r="F62" s="73" t="s">
        <v>16</v>
      </c>
      <c r="G62" s="80">
        <v>30</v>
      </c>
      <c r="H62" s="28" t="s">
        <v>20</v>
      </c>
      <c r="I62" s="32" t="s">
        <v>83</v>
      </c>
      <c r="J62" s="28" t="s">
        <v>29</v>
      </c>
      <c r="K62" s="17">
        <v>287330</v>
      </c>
      <c r="L62" s="17">
        <v>103438970</v>
      </c>
      <c r="M62" s="17">
        <f>L62*2</f>
        <v>206877940</v>
      </c>
      <c r="N62" s="48">
        <v>2</v>
      </c>
    </row>
    <row r="63" spans="1:14" s="11" customFormat="1" ht="33" customHeight="1" x14ac:dyDescent="0.25">
      <c r="A63" s="33">
        <v>13</v>
      </c>
      <c r="B63" s="32">
        <v>4213</v>
      </c>
      <c r="C63" s="32" t="s">
        <v>30</v>
      </c>
      <c r="D63" s="32" t="s">
        <v>49</v>
      </c>
      <c r="E63" s="32" t="s">
        <v>82</v>
      </c>
      <c r="F63" s="32" t="s">
        <v>16</v>
      </c>
      <c r="G63" s="32">
        <v>16</v>
      </c>
      <c r="H63" s="28" t="s">
        <v>20</v>
      </c>
      <c r="I63" s="32" t="s">
        <v>83</v>
      </c>
      <c r="J63" s="32" t="s">
        <v>28</v>
      </c>
      <c r="K63" s="17">
        <v>295197</v>
      </c>
      <c r="L63" s="17">
        <v>56677902</v>
      </c>
      <c r="M63" s="17">
        <f>L63*2</f>
        <v>113355804</v>
      </c>
      <c r="N63" s="48">
        <v>2</v>
      </c>
    </row>
    <row r="64" spans="1:14" s="11" customFormat="1" ht="33" customHeight="1" x14ac:dyDescent="0.25">
      <c r="A64" s="33">
        <v>13</v>
      </c>
      <c r="B64" s="32">
        <v>4214</v>
      </c>
      <c r="C64" s="32" t="s">
        <v>30</v>
      </c>
      <c r="D64" s="32" t="s">
        <v>42</v>
      </c>
      <c r="E64" s="32" t="s">
        <v>84</v>
      </c>
      <c r="F64" s="32" t="s">
        <v>16</v>
      </c>
      <c r="G64" s="32">
        <v>16</v>
      </c>
      <c r="H64" s="28" t="s">
        <v>20</v>
      </c>
      <c r="I64" s="32" t="s">
        <v>83</v>
      </c>
      <c r="J64" s="32" t="s">
        <v>28</v>
      </c>
      <c r="K64" s="17">
        <v>295197</v>
      </c>
      <c r="L64" s="17">
        <v>56677902</v>
      </c>
      <c r="M64" s="17">
        <f>L64*4</f>
        <v>226711608</v>
      </c>
      <c r="N64" s="48">
        <v>4</v>
      </c>
    </row>
    <row r="65" spans="1:14" s="11" customFormat="1" ht="33" customHeight="1" x14ac:dyDescent="0.25">
      <c r="A65" s="33">
        <v>13</v>
      </c>
      <c r="B65" s="32">
        <v>4214</v>
      </c>
      <c r="C65" s="32" t="s">
        <v>31</v>
      </c>
      <c r="D65" s="32" t="s">
        <v>23</v>
      </c>
      <c r="E65" s="32" t="s">
        <v>84</v>
      </c>
      <c r="F65" s="32" t="s">
        <v>16</v>
      </c>
      <c r="G65" s="32">
        <v>16</v>
      </c>
      <c r="H65" s="28" t="s">
        <v>24</v>
      </c>
      <c r="I65" s="32" t="s">
        <v>83</v>
      </c>
      <c r="J65" s="32" t="s">
        <v>28</v>
      </c>
      <c r="K65" s="34">
        <v>143964</v>
      </c>
      <c r="L65" s="17">
        <v>27641088</v>
      </c>
      <c r="M65" s="47">
        <v>110564352</v>
      </c>
      <c r="N65" s="48">
        <v>4</v>
      </c>
    </row>
    <row r="66" spans="1:14" s="37" customFormat="1" ht="33" customHeight="1" x14ac:dyDescent="0.25">
      <c r="A66" s="33">
        <v>14</v>
      </c>
      <c r="B66" s="73">
        <v>4215</v>
      </c>
      <c r="C66" s="32" t="s">
        <v>30</v>
      </c>
      <c r="D66" s="73" t="s">
        <v>42</v>
      </c>
      <c r="E66" s="35" t="s">
        <v>68</v>
      </c>
      <c r="F66" s="35" t="s">
        <v>69</v>
      </c>
      <c r="G66" s="75">
        <v>26</v>
      </c>
      <c r="H66" s="75" t="s">
        <v>20</v>
      </c>
      <c r="I66" s="75" t="s">
        <v>67</v>
      </c>
      <c r="J66" s="75" t="s">
        <v>28</v>
      </c>
      <c r="K66" s="36">
        <v>313554</v>
      </c>
      <c r="L66" s="12">
        <f t="shared" ref="L66:L71" si="2">SUM(K66*G66*12)</f>
        <v>97828848</v>
      </c>
      <c r="M66" s="12">
        <f t="shared" si="1"/>
        <v>195657696</v>
      </c>
      <c r="N66" s="13">
        <v>2</v>
      </c>
    </row>
    <row r="67" spans="1:14" s="37" customFormat="1" ht="33" customHeight="1" x14ac:dyDescent="0.25">
      <c r="A67" s="77">
        <v>14</v>
      </c>
      <c r="B67" s="73">
        <v>4215</v>
      </c>
      <c r="C67" s="32" t="s">
        <v>31</v>
      </c>
      <c r="D67" s="73" t="s">
        <v>23</v>
      </c>
      <c r="E67" s="35" t="s">
        <v>68</v>
      </c>
      <c r="F67" s="35" t="s">
        <v>69</v>
      </c>
      <c r="G67" s="75">
        <v>26</v>
      </c>
      <c r="H67" s="75" t="s">
        <v>24</v>
      </c>
      <c r="I67" s="75" t="s">
        <v>67</v>
      </c>
      <c r="J67" s="75" t="s">
        <v>28</v>
      </c>
      <c r="K67" s="36">
        <v>164119</v>
      </c>
      <c r="L67" s="12">
        <f t="shared" si="2"/>
        <v>51205128</v>
      </c>
      <c r="M67" s="12">
        <f t="shared" si="1"/>
        <v>102410256</v>
      </c>
      <c r="N67" s="13">
        <v>2</v>
      </c>
    </row>
    <row r="68" spans="1:14" s="37" customFormat="1" ht="33" customHeight="1" x14ac:dyDescent="0.25">
      <c r="A68" s="77">
        <v>14</v>
      </c>
      <c r="B68" s="73">
        <v>4216</v>
      </c>
      <c r="C68" s="32" t="s">
        <v>30</v>
      </c>
      <c r="D68" s="73" t="s">
        <v>56</v>
      </c>
      <c r="E68" s="35" t="s">
        <v>68</v>
      </c>
      <c r="F68" s="35" t="s">
        <v>69</v>
      </c>
      <c r="G68" s="75">
        <v>20</v>
      </c>
      <c r="H68" s="75" t="s">
        <v>20</v>
      </c>
      <c r="I68" s="38" t="s">
        <v>67</v>
      </c>
      <c r="J68" s="75" t="s">
        <v>28</v>
      </c>
      <c r="K68" s="36">
        <v>380423</v>
      </c>
      <c r="L68" s="12">
        <f t="shared" si="2"/>
        <v>91301520</v>
      </c>
      <c r="M68" s="12">
        <f t="shared" si="1"/>
        <v>182603040</v>
      </c>
      <c r="N68" s="13">
        <v>2</v>
      </c>
    </row>
    <row r="69" spans="1:14" s="37" customFormat="1" ht="33" customHeight="1" x14ac:dyDescent="0.25">
      <c r="A69" s="77">
        <v>14</v>
      </c>
      <c r="B69" s="73">
        <v>4216</v>
      </c>
      <c r="C69" s="32" t="s">
        <v>31</v>
      </c>
      <c r="D69" s="73" t="s">
        <v>23</v>
      </c>
      <c r="E69" s="35" t="s">
        <v>68</v>
      </c>
      <c r="F69" s="35" t="s">
        <v>69</v>
      </c>
      <c r="G69" s="75">
        <v>20</v>
      </c>
      <c r="H69" s="75" t="s">
        <v>24</v>
      </c>
      <c r="I69" s="75" t="s">
        <v>67</v>
      </c>
      <c r="J69" s="75" t="s">
        <v>28</v>
      </c>
      <c r="K69" s="36">
        <v>164119</v>
      </c>
      <c r="L69" s="12">
        <f t="shared" si="2"/>
        <v>39388560</v>
      </c>
      <c r="M69" s="12">
        <f t="shared" si="1"/>
        <v>78777120</v>
      </c>
      <c r="N69" s="13">
        <v>2</v>
      </c>
    </row>
    <row r="70" spans="1:14" s="37" customFormat="1" ht="33" customHeight="1" x14ac:dyDescent="0.25">
      <c r="A70" s="77">
        <v>14</v>
      </c>
      <c r="B70" s="73">
        <v>4217</v>
      </c>
      <c r="C70" s="32" t="s">
        <v>30</v>
      </c>
      <c r="D70" s="73" t="s">
        <v>42</v>
      </c>
      <c r="E70" s="35" t="s">
        <v>68</v>
      </c>
      <c r="F70" s="35" t="s">
        <v>69</v>
      </c>
      <c r="G70" s="75">
        <v>14</v>
      </c>
      <c r="H70" s="75" t="s">
        <v>20</v>
      </c>
      <c r="I70" s="75" t="s">
        <v>67</v>
      </c>
      <c r="J70" s="75" t="s">
        <v>18</v>
      </c>
      <c r="K70" s="36">
        <v>321421</v>
      </c>
      <c r="L70" s="12">
        <f t="shared" si="2"/>
        <v>53998728</v>
      </c>
      <c r="M70" s="12">
        <f t="shared" si="1"/>
        <v>107997456</v>
      </c>
      <c r="N70" s="13">
        <v>2</v>
      </c>
    </row>
    <row r="71" spans="1:14" s="37" customFormat="1" ht="33" customHeight="1" x14ac:dyDescent="0.25">
      <c r="A71" s="77">
        <v>14</v>
      </c>
      <c r="B71" s="73">
        <v>4217</v>
      </c>
      <c r="C71" s="32" t="s">
        <v>31</v>
      </c>
      <c r="D71" s="73" t="s">
        <v>23</v>
      </c>
      <c r="E71" s="35" t="s">
        <v>68</v>
      </c>
      <c r="F71" s="35" t="s">
        <v>69</v>
      </c>
      <c r="G71" s="75">
        <v>14</v>
      </c>
      <c r="H71" s="75" t="s">
        <v>24</v>
      </c>
      <c r="I71" s="75" t="s">
        <v>67</v>
      </c>
      <c r="J71" s="75" t="s">
        <v>18</v>
      </c>
      <c r="K71" s="36">
        <v>164119</v>
      </c>
      <c r="L71" s="12">
        <f t="shared" si="2"/>
        <v>27571992</v>
      </c>
      <c r="M71" s="12">
        <f t="shared" si="1"/>
        <v>55143984</v>
      </c>
      <c r="N71" s="13">
        <v>2</v>
      </c>
    </row>
    <row r="72" spans="1:14" s="37" customFormat="1" ht="33" customHeight="1" x14ac:dyDescent="0.25">
      <c r="A72" s="77">
        <v>14</v>
      </c>
      <c r="B72" s="73">
        <v>4266</v>
      </c>
      <c r="C72" s="32" t="s">
        <v>30</v>
      </c>
      <c r="D72" s="73" t="s">
        <v>42</v>
      </c>
      <c r="E72" s="35" t="s">
        <v>68</v>
      </c>
      <c r="F72" s="35" t="s">
        <v>69</v>
      </c>
      <c r="G72" s="75">
        <v>15</v>
      </c>
      <c r="H72" s="75" t="s">
        <v>20</v>
      </c>
      <c r="I72" s="75" t="s">
        <v>67</v>
      </c>
      <c r="J72" s="75" t="s">
        <v>18</v>
      </c>
      <c r="K72" s="36">
        <v>321421</v>
      </c>
      <c r="L72" s="12">
        <v>57855695.040000007</v>
      </c>
      <c r="M72" s="12">
        <f t="shared" si="1"/>
        <v>144639237.60000002</v>
      </c>
      <c r="N72" s="13">
        <v>2.5</v>
      </c>
    </row>
    <row r="73" spans="1:14" s="37" customFormat="1" ht="33" customHeight="1" x14ac:dyDescent="0.25">
      <c r="A73" s="77">
        <v>14</v>
      </c>
      <c r="B73" s="73">
        <v>4266</v>
      </c>
      <c r="C73" s="32" t="s">
        <v>31</v>
      </c>
      <c r="D73" s="73" t="s">
        <v>23</v>
      </c>
      <c r="E73" s="35" t="s">
        <v>68</v>
      </c>
      <c r="F73" s="35" t="s">
        <v>69</v>
      </c>
      <c r="G73" s="75">
        <v>15</v>
      </c>
      <c r="H73" s="75" t="s">
        <v>24</v>
      </c>
      <c r="I73" s="75" t="s">
        <v>67</v>
      </c>
      <c r="J73" s="75" t="s">
        <v>18</v>
      </c>
      <c r="K73" s="36">
        <v>164119</v>
      </c>
      <c r="L73" s="12">
        <v>29541412.800000004</v>
      </c>
      <c r="M73" s="12">
        <f t="shared" si="1"/>
        <v>73853532.000000015</v>
      </c>
      <c r="N73" s="13">
        <v>2.5</v>
      </c>
    </row>
    <row r="74" spans="1:14" ht="33" customHeight="1" x14ac:dyDescent="0.25">
      <c r="A74" s="77">
        <v>15</v>
      </c>
      <c r="B74" s="73">
        <v>4218</v>
      </c>
      <c r="C74" s="32" t="s">
        <v>30</v>
      </c>
      <c r="D74" s="73" t="s">
        <v>42</v>
      </c>
      <c r="E74" s="73" t="s">
        <v>62</v>
      </c>
      <c r="F74" s="73" t="s">
        <v>16</v>
      </c>
      <c r="G74" s="75">
        <v>26</v>
      </c>
      <c r="H74" s="80" t="s">
        <v>20</v>
      </c>
      <c r="I74" s="75" t="s">
        <v>46</v>
      </c>
      <c r="J74" s="75" t="s">
        <v>28</v>
      </c>
      <c r="K74" s="39">
        <v>339776.712</v>
      </c>
      <c r="L74" s="39">
        <f>+K74*G74*12</f>
        <v>106010334.14399999</v>
      </c>
      <c r="M74" s="12">
        <f t="shared" si="1"/>
        <v>106010334.14399999</v>
      </c>
      <c r="N74" s="13">
        <v>1</v>
      </c>
    </row>
    <row r="75" spans="1:14" ht="33" customHeight="1" x14ac:dyDescent="0.25">
      <c r="A75" s="77">
        <v>15</v>
      </c>
      <c r="B75" s="73">
        <v>4218</v>
      </c>
      <c r="C75" s="32" t="s">
        <v>31</v>
      </c>
      <c r="D75" s="73" t="s">
        <v>23</v>
      </c>
      <c r="E75" s="73" t="s">
        <v>62</v>
      </c>
      <c r="F75" s="73" t="s">
        <v>16</v>
      </c>
      <c r="G75" s="75">
        <v>26</v>
      </c>
      <c r="H75" s="80" t="s">
        <v>24</v>
      </c>
      <c r="I75" s="75" t="s">
        <v>46</v>
      </c>
      <c r="J75" s="75" t="s">
        <v>28</v>
      </c>
      <c r="K75" s="39">
        <v>184273.92000000001</v>
      </c>
      <c r="L75" s="39">
        <f>+K75*G75*12</f>
        <v>57493463.039999999</v>
      </c>
      <c r="M75" s="12">
        <f t="shared" si="1"/>
        <v>57493463.039999999</v>
      </c>
      <c r="N75" s="13">
        <v>1</v>
      </c>
    </row>
    <row r="76" spans="1:14" ht="33" customHeight="1" x14ac:dyDescent="0.25">
      <c r="A76" s="99">
        <v>15</v>
      </c>
      <c r="B76" s="100">
        <v>4219</v>
      </c>
      <c r="C76" s="101" t="s">
        <v>30</v>
      </c>
      <c r="D76" s="100" t="s">
        <v>42</v>
      </c>
      <c r="E76" s="100" t="s">
        <v>62</v>
      </c>
      <c r="F76" s="100" t="s">
        <v>16</v>
      </c>
      <c r="G76" s="92">
        <v>35</v>
      </c>
      <c r="H76" s="102" t="s">
        <v>20</v>
      </c>
      <c r="I76" s="92" t="s">
        <v>46</v>
      </c>
      <c r="J76" s="92" t="s">
        <v>18</v>
      </c>
      <c r="K76" s="103">
        <v>339776.712</v>
      </c>
      <c r="L76" s="103">
        <f>+K76*G76*12</f>
        <v>142706219.03999999</v>
      </c>
      <c r="M76" s="97">
        <f t="shared" si="1"/>
        <v>142706219.03999999</v>
      </c>
      <c r="N76" s="104">
        <v>1</v>
      </c>
    </row>
    <row r="77" spans="1:14" ht="33" customHeight="1" thickBot="1" x14ac:dyDescent="0.3">
      <c r="A77" s="105">
        <v>15</v>
      </c>
      <c r="B77" s="106">
        <v>4219</v>
      </c>
      <c r="C77" s="107" t="s">
        <v>31</v>
      </c>
      <c r="D77" s="106" t="s">
        <v>23</v>
      </c>
      <c r="E77" s="106" t="s">
        <v>62</v>
      </c>
      <c r="F77" s="106" t="s">
        <v>16</v>
      </c>
      <c r="G77" s="108">
        <v>17</v>
      </c>
      <c r="H77" s="109" t="s">
        <v>24</v>
      </c>
      <c r="I77" s="108" t="s">
        <v>46</v>
      </c>
      <c r="J77" s="108" t="s">
        <v>18</v>
      </c>
      <c r="K77" s="110">
        <v>184273.92000000001</v>
      </c>
      <c r="L77" s="110">
        <f>+K77*G77*12</f>
        <v>37591879.68</v>
      </c>
      <c r="M77" s="111">
        <f t="shared" si="1"/>
        <v>37591879.68</v>
      </c>
      <c r="N77" s="112">
        <v>1</v>
      </c>
    </row>
    <row r="78" spans="1:14" x14ac:dyDescent="0.25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.75" thickBot="1" x14ac:dyDescent="0.3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27.75" customHeight="1" thickBot="1" x14ac:dyDescent="0.3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1:14" ht="36.75" thickBot="1" x14ac:dyDescent="0.3">
      <c r="A81" s="71" t="s">
        <v>0</v>
      </c>
      <c r="B81" s="72" t="s">
        <v>1</v>
      </c>
      <c r="C81" s="72" t="s">
        <v>2</v>
      </c>
      <c r="D81" s="72" t="s">
        <v>3</v>
      </c>
      <c r="E81" s="72" t="s">
        <v>4</v>
      </c>
      <c r="F81" s="72" t="s">
        <v>5</v>
      </c>
      <c r="G81" s="72" t="s">
        <v>6</v>
      </c>
      <c r="H81" s="72" t="s">
        <v>7</v>
      </c>
      <c r="I81" s="72" t="s">
        <v>8</v>
      </c>
      <c r="J81" s="72" t="s">
        <v>9</v>
      </c>
      <c r="K81" s="72" t="s">
        <v>10</v>
      </c>
      <c r="L81" s="72" t="s">
        <v>11</v>
      </c>
      <c r="M81" s="72" t="s">
        <v>12</v>
      </c>
      <c r="N81" s="87" t="s">
        <v>13</v>
      </c>
    </row>
    <row r="82" spans="1:14" s="30" customFormat="1" ht="22.5" customHeight="1" x14ac:dyDescent="0.25">
      <c r="A82" s="22">
        <v>11</v>
      </c>
      <c r="B82" s="19">
        <v>4220</v>
      </c>
      <c r="C82" s="19" t="s">
        <v>30</v>
      </c>
      <c r="D82" s="19" t="s">
        <v>63</v>
      </c>
      <c r="E82" s="19" t="s">
        <v>64</v>
      </c>
      <c r="F82" s="40" t="s">
        <v>35</v>
      </c>
      <c r="G82" s="19">
        <v>20</v>
      </c>
      <c r="H82" s="19" t="s">
        <v>20</v>
      </c>
      <c r="I82" s="40" t="s">
        <v>59</v>
      </c>
      <c r="J82" s="41" t="s">
        <v>18</v>
      </c>
      <c r="K82" s="23">
        <v>511538.1480000001</v>
      </c>
      <c r="L82" s="23">
        <v>122769155.52000004</v>
      </c>
      <c r="M82" s="1">
        <f>L82*N82</f>
        <v>184153733.28000006</v>
      </c>
      <c r="N82" s="65">
        <v>1.5</v>
      </c>
    </row>
    <row r="83" spans="1:14" s="30" customFormat="1" ht="22.5" customHeight="1" x14ac:dyDescent="0.25">
      <c r="A83" s="81">
        <v>11</v>
      </c>
      <c r="B83" s="75">
        <v>4220</v>
      </c>
      <c r="C83" s="75" t="s">
        <v>31</v>
      </c>
      <c r="D83" s="75" t="s">
        <v>65</v>
      </c>
      <c r="E83" s="75" t="s">
        <v>64</v>
      </c>
      <c r="F83" s="28" t="s">
        <v>35</v>
      </c>
      <c r="G83" s="75">
        <v>20</v>
      </c>
      <c r="H83" s="75" t="s">
        <v>24</v>
      </c>
      <c r="I83" s="28" t="s">
        <v>59</v>
      </c>
      <c r="J83" s="76" t="s">
        <v>18</v>
      </c>
      <c r="K83" s="14">
        <v>264893.76</v>
      </c>
      <c r="L83" s="14">
        <v>63574502.400000006</v>
      </c>
      <c r="M83" s="12">
        <f>L83*N83</f>
        <v>95361753.600000009</v>
      </c>
      <c r="N83" s="43">
        <v>1.5</v>
      </c>
    </row>
    <row r="84" spans="1:14" s="30" customFormat="1" ht="18.75" customHeight="1" x14ac:dyDescent="0.25">
      <c r="A84" s="81">
        <v>11</v>
      </c>
      <c r="B84" s="75">
        <v>4220</v>
      </c>
      <c r="C84" s="75" t="s">
        <v>31</v>
      </c>
      <c r="D84" s="75" t="s">
        <v>66</v>
      </c>
      <c r="E84" s="75" t="s">
        <v>64</v>
      </c>
      <c r="F84" s="28" t="s">
        <v>35</v>
      </c>
      <c r="G84" s="75">
        <v>20</v>
      </c>
      <c r="H84" s="75" t="s">
        <v>24</v>
      </c>
      <c r="I84" s="28" t="s">
        <v>59</v>
      </c>
      <c r="J84" s="76" t="s">
        <v>18</v>
      </c>
      <c r="K84" s="14">
        <v>264893.76</v>
      </c>
      <c r="L84" s="14">
        <v>63574502.400000006</v>
      </c>
      <c r="M84" s="12">
        <f>L84*N84</f>
        <v>95361753.600000009</v>
      </c>
      <c r="N84" s="43">
        <v>1.5</v>
      </c>
    </row>
    <row r="85" spans="1:14" ht="22.5" customHeight="1" x14ac:dyDescent="0.25">
      <c r="A85" s="81">
        <v>13</v>
      </c>
      <c r="B85" s="73">
        <v>4275</v>
      </c>
      <c r="C85" s="75" t="s">
        <v>30</v>
      </c>
      <c r="D85" s="75" t="s">
        <v>63</v>
      </c>
      <c r="E85" s="73" t="s">
        <v>86</v>
      </c>
      <c r="F85" s="28" t="s">
        <v>35</v>
      </c>
      <c r="G85" s="75">
        <v>20</v>
      </c>
      <c r="H85" s="75" t="s">
        <v>20</v>
      </c>
      <c r="I85" s="75" t="s">
        <v>59</v>
      </c>
      <c r="J85" s="75" t="s">
        <v>28</v>
      </c>
      <c r="K85" s="14">
        <v>354199</v>
      </c>
      <c r="L85" s="12">
        <v>85007863</v>
      </c>
      <c r="M85" s="12">
        <v>212519657.5</v>
      </c>
      <c r="N85" s="43">
        <v>2.5</v>
      </c>
    </row>
    <row r="86" spans="1:14" ht="23.25" customHeight="1" x14ac:dyDescent="0.25">
      <c r="A86" s="81">
        <v>13</v>
      </c>
      <c r="B86" s="73">
        <v>4275</v>
      </c>
      <c r="C86" s="75" t="s">
        <v>31</v>
      </c>
      <c r="D86" s="75" t="s">
        <v>65</v>
      </c>
      <c r="E86" s="73" t="s">
        <v>86</v>
      </c>
      <c r="F86" s="28" t="s">
        <v>35</v>
      </c>
      <c r="G86" s="75">
        <v>20</v>
      </c>
      <c r="H86" s="75" t="s">
        <v>24</v>
      </c>
      <c r="I86" s="75" t="s">
        <v>59</v>
      </c>
      <c r="J86" s="75" t="s">
        <v>28</v>
      </c>
      <c r="K86" s="14">
        <v>143964</v>
      </c>
      <c r="L86" s="12">
        <v>34551360</v>
      </c>
      <c r="M86" s="12">
        <v>86378400</v>
      </c>
      <c r="N86" s="13">
        <v>2.5</v>
      </c>
    </row>
    <row r="87" spans="1:14" ht="25.5" customHeight="1" thickBot="1" x14ac:dyDescent="0.3">
      <c r="A87" s="82">
        <v>13</v>
      </c>
      <c r="B87" s="74">
        <v>4275</v>
      </c>
      <c r="C87" s="83" t="s">
        <v>31</v>
      </c>
      <c r="D87" s="83" t="s">
        <v>66</v>
      </c>
      <c r="E87" s="74" t="s">
        <v>86</v>
      </c>
      <c r="F87" s="42" t="s">
        <v>35</v>
      </c>
      <c r="G87" s="83">
        <v>20</v>
      </c>
      <c r="H87" s="83" t="s">
        <v>24</v>
      </c>
      <c r="I87" s="83" t="s">
        <v>59</v>
      </c>
      <c r="J87" s="83" t="s">
        <v>28</v>
      </c>
      <c r="K87" s="10">
        <v>143964</v>
      </c>
      <c r="L87" s="2">
        <v>34551360</v>
      </c>
      <c r="M87" s="2">
        <v>86378400</v>
      </c>
      <c r="N87" s="20">
        <v>2.5</v>
      </c>
    </row>
    <row r="88" spans="1:14" x14ac:dyDescent="0.25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5.75" thickBot="1" x14ac:dyDescent="0.3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24" customHeight="1" thickBot="1" x14ac:dyDescent="0.3">
      <c r="A90" s="116" t="s">
        <v>76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</row>
    <row r="91" spans="1:14" ht="36.75" thickBot="1" x14ac:dyDescent="0.3">
      <c r="A91" s="88" t="s">
        <v>0</v>
      </c>
      <c r="B91" s="89" t="s">
        <v>1</v>
      </c>
      <c r="C91" s="89" t="s">
        <v>2</v>
      </c>
      <c r="D91" s="89" t="s">
        <v>3</v>
      </c>
      <c r="E91" s="89" t="s">
        <v>4</v>
      </c>
      <c r="F91" s="89" t="s">
        <v>5</v>
      </c>
      <c r="G91" s="89" t="s">
        <v>6</v>
      </c>
      <c r="H91" s="89" t="s">
        <v>7</v>
      </c>
      <c r="I91" s="89" t="s">
        <v>8</v>
      </c>
      <c r="J91" s="89" t="s">
        <v>9</v>
      </c>
      <c r="K91" s="89" t="s">
        <v>10</v>
      </c>
      <c r="L91" s="89" t="s">
        <v>11</v>
      </c>
      <c r="M91" s="89" t="s">
        <v>12</v>
      </c>
      <c r="N91" s="90" t="s">
        <v>13</v>
      </c>
    </row>
    <row r="92" spans="1:14" ht="28.5" customHeight="1" x14ac:dyDescent="0.25">
      <c r="A92" s="18">
        <v>4</v>
      </c>
      <c r="B92" s="114">
        <v>4272</v>
      </c>
      <c r="C92" s="3" t="s">
        <v>30</v>
      </c>
      <c r="D92" s="3" t="s">
        <v>77</v>
      </c>
      <c r="E92" s="3" t="s">
        <v>87</v>
      </c>
      <c r="F92" s="3" t="s">
        <v>16</v>
      </c>
      <c r="G92" s="3">
        <v>25</v>
      </c>
      <c r="H92" s="3" t="s">
        <v>20</v>
      </c>
      <c r="I92" s="3" t="s">
        <v>88</v>
      </c>
      <c r="J92" s="3" t="s">
        <v>18</v>
      </c>
      <c r="K92" s="23">
        <v>431558</v>
      </c>
      <c r="L92" s="63">
        <v>129467290</v>
      </c>
      <c r="M92" s="64">
        <f>L92*1.5</f>
        <v>194200935</v>
      </c>
      <c r="N92" s="65">
        <v>1.5</v>
      </c>
    </row>
    <row r="93" spans="1:14" ht="25.5" customHeight="1" x14ac:dyDescent="0.25">
      <c r="A93" s="60">
        <v>4</v>
      </c>
      <c r="B93" s="115"/>
      <c r="C93" s="58" t="s">
        <v>31</v>
      </c>
      <c r="D93" s="58" t="s">
        <v>23</v>
      </c>
      <c r="E93" s="58" t="s">
        <v>87</v>
      </c>
      <c r="F93" s="58" t="s">
        <v>16</v>
      </c>
      <c r="G93" s="58">
        <v>25</v>
      </c>
      <c r="H93" s="58" t="s">
        <v>24</v>
      </c>
      <c r="I93" s="58" t="s">
        <v>88</v>
      </c>
      <c r="J93" s="58" t="s">
        <v>18</v>
      </c>
      <c r="K93" s="14">
        <v>164119</v>
      </c>
      <c r="L93" s="62">
        <v>49235688</v>
      </c>
      <c r="M93" s="61">
        <f>L93*1.5</f>
        <v>73853532</v>
      </c>
      <c r="N93" s="43">
        <v>1.5</v>
      </c>
    </row>
    <row r="94" spans="1:14" ht="26.25" customHeight="1" x14ac:dyDescent="0.25">
      <c r="A94" s="60">
        <v>4</v>
      </c>
      <c r="B94" s="115">
        <v>4273</v>
      </c>
      <c r="C94" s="58" t="s">
        <v>30</v>
      </c>
      <c r="D94" s="58" t="s">
        <v>77</v>
      </c>
      <c r="E94" s="58" t="s">
        <v>58</v>
      </c>
      <c r="F94" s="58" t="s">
        <v>16</v>
      </c>
      <c r="G94" s="58">
        <v>20</v>
      </c>
      <c r="H94" s="58" t="s">
        <v>20</v>
      </c>
      <c r="I94" s="58" t="s">
        <v>89</v>
      </c>
      <c r="J94" s="58" t="s">
        <v>18</v>
      </c>
      <c r="K94" s="14">
        <v>439425</v>
      </c>
      <c r="L94" s="62">
        <v>105461896</v>
      </c>
      <c r="M94" s="61">
        <f>L94*2</f>
        <v>210923792</v>
      </c>
      <c r="N94" s="43">
        <v>2</v>
      </c>
    </row>
    <row r="95" spans="1:14" ht="21.75" customHeight="1" x14ac:dyDescent="0.25">
      <c r="A95" s="60">
        <v>4</v>
      </c>
      <c r="B95" s="115"/>
      <c r="C95" s="58" t="s">
        <v>31</v>
      </c>
      <c r="D95" s="58" t="s">
        <v>23</v>
      </c>
      <c r="E95" s="58" t="s">
        <v>58</v>
      </c>
      <c r="F95" s="58" t="s">
        <v>16</v>
      </c>
      <c r="G95" s="58">
        <v>20</v>
      </c>
      <c r="H95" s="58" t="s">
        <v>24</v>
      </c>
      <c r="I95" s="58" t="s">
        <v>89</v>
      </c>
      <c r="J95" s="58" t="s">
        <v>18</v>
      </c>
      <c r="K95" s="14">
        <v>164119</v>
      </c>
      <c r="L95" s="62">
        <v>39388550</v>
      </c>
      <c r="M95" s="61">
        <f>L95*2</f>
        <v>78777100</v>
      </c>
      <c r="N95" s="43">
        <v>2</v>
      </c>
    </row>
    <row r="96" spans="1:14" ht="27" customHeight="1" x14ac:dyDescent="0.25">
      <c r="A96" s="55">
        <v>8</v>
      </c>
      <c r="B96" s="52">
        <v>4221</v>
      </c>
      <c r="C96" s="52" t="s">
        <v>30</v>
      </c>
      <c r="D96" s="52" t="s">
        <v>77</v>
      </c>
      <c r="E96" s="52" t="s">
        <v>79</v>
      </c>
      <c r="F96" s="15" t="s">
        <v>44</v>
      </c>
      <c r="G96" s="53">
        <v>15</v>
      </c>
      <c r="H96" s="53" t="s">
        <v>20</v>
      </c>
      <c r="I96" s="53" t="s">
        <v>78</v>
      </c>
      <c r="J96" s="53" t="s">
        <v>18</v>
      </c>
      <c r="K96" s="14">
        <v>439424.56800000003</v>
      </c>
      <c r="L96" s="12">
        <v>79096422.24000001</v>
      </c>
      <c r="M96" s="14">
        <f>N96*L96</f>
        <v>197741055.60000002</v>
      </c>
      <c r="N96" s="43">
        <v>2.5</v>
      </c>
    </row>
    <row r="97" spans="1:14" ht="26.25" customHeight="1" x14ac:dyDescent="0.25">
      <c r="A97" s="55">
        <v>8</v>
      </c>
      <c r="B97" s="52">
        <v>4221</v>
      </c>
      <c r="C97" s="58" t="s">
        <v>31</v>
      </c>
      <c r="D97" s="52" t="s">
        <v>23</v>
      </c>
      <c r="E97" s="52" t="s">
        <v>79</v>
      </c>
      <c r="F97" s="15" t="s">
        <v>44</v>
      </c>
      <c r="G97" s="52">
        <v>15</v>
      </c>
      <c r="H97" s="52" t="s">
        <v>24</v>
      </c>
      <c r="I97" s="53" t="s">
        <v>78</v>
      </c>
      <c r="J97" s="53" t="s">
        <v>18</v>
      </c>
      <c r="K97" s="14">
        <v>164119</v>
      </c>
      <c r="L97" s="12">
        <v>29541413</v>
      </c>
      <c r="M97" s="14">
        <f>N97*L97</f>
        <v>73853532.5</v>
      </c>
      <c r="N97" s="13">
        <v>2.5</v>
      </c>
    </row>
    <row r="98" spans="1:14" ht="23.25" customHeight="1" x14ac:dyDescent="0.25">
      <c r="A98" s="55">
        <v>8</v>
      </c>
      <c r="B98" s="52">
        <v>4222</v>
      </c>
      <c r="C98" s="52" t="s">
        <v>30</v>
      </c>
      <c r="D98" s="52" t="s">
        <v>77</v>
      </c>
      <c r="E98" s="52" t="s">
        <v>79</v>
      </c>
      <c r="F98" s="15" t="s">
        <v>44</v>
      </c>
      <c r="G98" s="53">
        <v>15</v>
      </c>
      <c r="H98" s="53" t="s">
        <v>20</v>
      </c>
      <c r="I98" s="53" t="s">
        <v>78</v>
      </c>
      <c r="J98" s="53" t="s">
        <v>18</v>
      </c>
      <c r="K98" s="14">
        <v>439424.56800000003</v>
      </c>
      <c r="L98" s="12">
        <v>79096422.24000001</v>
      </c>
      <c r="M98" s="14">
        <f>N98*L98</f>
        <v>197741055.60000002</v>
      </c>
      <c r="N98" s="13">
        <v>2.5</v>
      </c>
    </row>
    <row r="99" spans="1:14" ht="25.5" customHeight="1" thickBot="1" x14ac:dyDescent="0.3">
      <c r="A99" s="56">
        <v>8</v>
      </c>
      <c r="B99" s="57">
        <v>4222</v>
      </c>
      <c r="C99" s="59" t="s">
        <v>31</v>
      </c>
      <c r="D99" s="57" t="s">
        <v>23</v>
      </c>
      <c r="E99" s="57" t="s">
        <v>79</v>
      </c>
      <c r="F99" s="16" t="s">
        <v>44</v>
      </c>
      <c r="G99" s="57">
        <v>15</v>
      </c>
      <c r="H99" s="57" t="s">
        <v>24</v>
      </c>
      <c r="I99" s="54" t="s">
        <v>78</v>
      </c>
      <c r="J99" s="54" t="s">
        <v>18</v>
      </c>
      <c r="K99" s="10">
        <v>164119</v>
      </c>
      <c r="L99" s="2">
        <v>29541413</v>
      </c>
      <c r="M99" s="10">
        <f>N99*L99</f>
        <v>73853532.5</v>
      </c>
      <c r="N99" s="20">
        <v>2.5</v>
      </c>
    </row>
  </sheetData>
  <autoFilter ref="A3:J17"/>
  <mergeCells count="8">
    <mergeCell ref="B92:B93"/>
    <mergeCell ref="B94:B95"/>
    <mergeCell ref="A80:N80"/>
    <mergeCell ref="A90:N90"/>
    <mergeCell ref="A1:N1"/>
    <mergeCell ref="A2:N2"/>
    <mergeCell ref="A29:N29"/>
    <mergeCell ref="A20:N20"/>
  </mergeCells>
  <pageMargins left="0.7" right="0.7" top="1.34" bottom="1.41" header="0.3" footer="0.3"/>
  <pageSetup paperSize="14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Nº1</vt:lpstr>
      <vt:lpstr>'ANEXO Nº1'!Área_de_impresión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Barros Gonzalez, Daniel</cp:lastModifiedBy>
  <cp:lastPrinted>2017-07-12T20:43:27Z</cp:lastPrinted>
  <dcterms:created xsi:type="dcterms:W3CDTF">2017-01-27T18:36:58Z</dcterms:created>
  <dcterms:modified xsi:type="dcterms:W3CDTF">2017-07-18T20:41:38Z</dcterms:modified>
</cp:coreProperties>
</file>