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hofflinger\Documents\Documentos de Trabajo PattyH\2025\PyP\"/>
    </mc:Choice>
  </mc:AlternateContent>
  <bookViews>
    <workbookView xWindow="0" yWindow="0" windowWidth="28800" windowHeight="12300" tabRatio="599"/>
  </bookViews>
  <sheets>
    <sheet name="OCT 2025" sheetId="31" r:id="rId1"/>
    <sheet name="AUD OCT" sheetId="18" state="hidden" r:id="rId2"/>
    <sheet name="Hoja3" sheetId="43" state="hidden" r:id="rId3"/>
    <sheet name="CUADRATURA" sheetId="38" state="hidden" r:id="rId4"/>
  </sheets>
  <externalReferences>
    <externalReference r:id="rId5"/>
    <externalReference r:id="rId6"/>
  </externalReferences>
  <definedNames>
    <definedName name="_xlnm._FilterDatabase" localSheetId="1" hidden="1">'AUD OCT'!$A$1:$AI$892</definedName>
    <definedName name="_xlnm._FilterDatabase" localSheetId="0" hidden="1">'OCT 2025'!$A$7:$AC$117</definedName>
    <definedName name="Listado_web">#REF!</definedName>
  </definedNames>
  <calcPr calcId="162913"/>
  <pivotCaches>
    <pivotCache cacheId="268"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8" i="18" l="1"/>
  <c r="P725" i="18"/>
  <c r="Z112" i="38" l="1"/>
  <c r="AC3" i="38" l="1"/>
  <c r="AC4" i="38"/>
  <c r="AC5" i="38"/>
  <c r="AC6" i="38"/>
  <c r="AC7" i="38"/>
  <c r="AC8" i="38"/>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2" i="38"/>
  <c r="Y112" i="38"/>
  <c r="F8" i="31" l="1"/>
  <c r="W119" i="31"/>
  <c r="V119" i="31"/>
  <c r="U119" i="31"/>
  <c r="T119" i="31"/>
  <c r="S119" i="31"/>
  <c r="R119" i="31"/>
  <c r="Q119" i="31"/>
  <c r="P119" i="31"/>
  <c r="O119" i="31"/>
  <c r="N119" i="31"/>
  <c r="M119" i="31"/>
  <c r="L119" i="31"/>
  <c r="K119" i="31"/>
  <c r="J119" i="31"/>
  <c r="I119" i="31"/>
  <c r="H119" i="31"/>
  <c r="G119" i="31"/>
  <c r="F119" i="31"/>
  <c r="AB112" i="38" l="1"/>
  <c r="AA112" i="38"/>
  <c r="X112" i="38"/>
  <c r="W112" i="38"/>
  <c r="V112" i="38"/>
  <c r="U112" i="38"/>
  <c r="T112" i="38"/>
  <c r="S112" i="38"/>
  <c r="R112" i="38"/>
  <c r="Q112" i="38"/>
  <c r="W118" i="31" l="1"/>
  <c r="V118" i="31"/>
  <c r="U118" i="31"/>
  <c r="T118" i="31"/>
  <c r="S118" i="31"/>
  <c r="R118" i="31"/>
  <c r="Q118" i="31"/>
  <c r="P118" i="31"/>
  <c r="O118" i="31"/>
  <c r="N118" i="31"/>
  <c r="M118" i="31"/>
  <c r="L118" i="31"/>
  <c r="K118" i="31"/>
  <c r="J118" i="31"/>
  <c r="I118" i="31"/>
  <c r="H118" i="31"/>
  <c r="G118" i="31"/>
  <c r="F118" i="31"/>
  <c r="W8" i="31" l="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P8" i="31" l="1"/>
  <c r="Q8" i="31"/>
  <c r="R8" i="31"/>
  <c r="S8" i="31"/>
  <c r="T8" i="31"/>
  <c r="U8" i="31"/>
  <c r="V8" i="31"/>
  <c r="P9" i="31"/>
  <c r="Q9" i="31"/>
  <c r="R9" i="31"/>
  <c r="S9" i="31"/>
  <c r="T9" i="31"/>
  <c r="U9" i="31"/>
  <c r="V9" i="31"/>
  <c r="P10" i="31"/>
  <c r="Q10" i="31"/>
  <c r="R10" i="31"/>
  <c r="S10" i="31"/>
  <c r="T10" i="31"/>
  <c r="U10" i="31"/>
  <c r="V10" i="31"/>
  <c r="P11" i="31"/>
  <c r="Q11" i="31"/>
  <c r="R11" i="31"/>
  <c r="S11" i="31"/>
  <c r="T11" i="31"/>
  <c r="U11" i="31"/>
  <c r="V11" i="31"/>
  <c r="P12" i="31"/>
  <c r="Q12" i="31"/>
  <c r="R12" i="31"/>
  <c r="S12" i="31"/>
  <c r="T12" i="31"/>
  <c r="U12" i="31"/>
  <c r="V12" i="31"/>
  <c r="P13" i="31"/>
  <c r="Q13" i="31"/>
  <c r="R13" i="31"/>
  <c r="S13" i="31"/>
  <c r="T13" i="31"/>
  <c r="U13" i="31"/>
  <c r="V13" i="31"/>
  <c r="P14" i="31"/>
  <c r="Q14" i="31"/>
  <c r="R14" i="31"/>
  <c r="S14" i="31"/>
  <c r="T14" i="31"/>
  <c r="U14" i="31"/>
  <c r="V14" i="31"/>
  <c r="P15" i="31"/>
  <c r="Q15" i="31"/>
  <c r="R15" i="31"/>
  <c r="S15" i="31"/>
  <c r="T15" i="31"/>
  <c r="U15" i="31"/>
  <c r="V15" i="31"/>
  <c r="P16" i="31"/>
  <c r="Q16" i="31"/>
  <c r="R16" i="31"/>
  <c r="S16" i="31"/>
  <c r="T16" i="31"/>
  <c r="U16" i="31"/>
  <c r="V16" i="31"/>
  <c r="P17" i="31"/>
  <c r="Q17" i="31"/>
  <c r="R17" i="31"/>
  <c r="S17" i="31"/>
  <c r="T17" i="31"/>
  <c r="U17" i="31"/>
  <c r="V17" i="31"/>
  <c r="P18" i="31"/>
  <c r="Q18" i="31"/>
  <c r="R18" i="31"/>
  <c r="S18" i="31"/>
  <c r="T18" i="31"/>
  <c r="U18" i="31"/>
  <c r="V18" i="31"/>
  <c r="P19" i="31"/>
  <c r="Q19" i="31"/>
  <c r="R19" i="31"/>
  <c r="S19" i="31"/>
  <c r="T19" i="31"/>
  <c r="U19" i="31"/>
  <c r="V19" i="31"/>
  <c r="P20" i="31"/>
  <c r="Q20" i="31"/>
  <c r="R20" i="31"/>
  <c r="S20" i="31"/>
  <c r="T20" i="31"/>
  <c r="U20" i="31"/>
  <c r="V20" i="31"/>
  <c r="P21" i="31"/>
  <c r="Q21" i="31"/>
  <c r="R21" i="31"/>
  <c r="S21" i="31"/>
  <c r="T21" i="31"/>
  <c r="U21" i="31"/>
  <c r="V21" i="31"/>
  <c r="P22" i="31"/>
  <c r="Q22" i="31"/>
  <c r="R22" i="31"/>
  <c r="S22" i="31"/>
  <c r="T22" i="31"/>
  <c r="U22" i="31"/>
  <c r="V22" i="31"/>
  <c r="P23" i="31"/>
  <c r="Q23" i="31"/>
  <c r="R23" i="31"/>
  <c r="S23" i="31"/>
  <c r="T23" i="31"/>
  <c r="U23" i="31"/>
  <c r="V23" i="31"/>
  <c r="P24" i="31"/>
  <c r="Q24" i="31"/>
  <c r="R24" i="31"/>
  <c r="S24" i="31"/>
  <c r="T24" i="31"/>
  <c r="U24" i="31"/>
  <c r="V24" i="31"/>
  <c r="P25" i="31"/>
  <c r="Q25" i="31"/>
  <c r="R25" i="31"/>
  <c r="S25" i="31"/>
  <c r="T25" i="31"/>
  <c r="U25" i="31"/>
  <c r="V25" i="31"/>
  <c r="P26" i="31"/>
  <c r="Q26" i="31"/>
  <c r="R26" i="31"/>
  <c r="S26" i="31"/>
  <c r="T26" i="31"/>
  <c r="U26" i="31"/>
  <c r="V26" i="31"/>
  <c r="P27" i="31"/>
  <c r="Q27" i="31"/>
  <c r="R27" i="31"/>
  <c r="S27" i="31"/>
  <c r="T27" i="31"/>
  <c r="U27" i="31"/>
  <c r="V27" i="31"/>
  <c r="P28" i="31"/>
  <c r="Q28" i="31"/>
  <c r="R28" i="31"/>
  <c r="S28" i="31"/>
  <c r="T28" i="31"/>
  <c r="U28" i="31"/>
  <c r="V28" i="31"/>
  <c r="P29" i="31"/>
  <c r="Q29" i="31"/>
  <c r="R29" i="31"/>
  <c r="S29" i="31"/>
  <c r="T29" i="31"/>
  <c r="U29" i="31"/>
  <c r="V29" i="31"/>
  <c r="P30" i="31"/>
  <c r="Q30" i="31"/>
  <c r="R30" i="31"/>
  <c r="S30" i="31"/>
  <c r="T30" i="31"/>
  <c r="U30" i="31"/>
  <c r="V30" i="31"/>
  <c r="P31" i="31"/>
  <c r="Q31" i="31"/>
  <c r="R31" i="31"/>
  <c r="S31" i="31"/>
  <c r="T31" i="31"/>
  <c r="U31" i="31"/>
  <c r="V31" i="31"/>
  <c r="P32" i="31"/>
  <c r="Q32" i="31"/>
  <c r="R32" i="31"/>
  <c r="S32" i="31"/>
  <c r="T32" i="31"/>
  <c r="U32" i="31"/>
  <c r="V32" i="31"/>
  <c r="P33" i="31"/>
  <c r="Q33" i="31"/>
  <c r="R33" i="31"/>
  <c r="S33" i="31"/>
  <c r="T33" i="31"/>
  <c r="U33" i="31"/>
  <c r="V33" i="31"/>
  <c r="P34" i="31"/>
  <c r="Q34" i="31"/>
  <c r="R34" i="31"/>
  <c r="S34" i="31"/>
  <c r="T34" i="31"/>
  <c r="U34" i="31"/>
  <c r="V34" i="31"/>
  <c r="P35" i="31"/>
  <c r="Q35" i="31"/>
  <c r="R35" i="31"/>
  <c r="S35" i="31"/>
  <c r="T35" i="31"/>
  <c r="U35" i="31"/>
  <c r="V35" i="31"/>
  <c r="P36" i="31"/>
  <c r="Q36" i="31"/>
  <c r="R36" i="31"/>
  <c r="S36" i="31"/>
  <c r="T36" i="31"/>
  <c r="U36" i="31"/>
  <c r="V36" i="31"/>
  <c r="P37" i="31"/>
  <c r="Q37" i="31"/>
  <c r="R37" i="31"/>
  <c r="S37" i="31"/>
  <c r="T37" i="31"/>
  <c r="U37" i="31"/>
  <c r="V37" i="31"/>
  <c r="P38" i="31"/>
  <c r="Q38" i="31"/>
  <c r="R38" i="31"/>
  <c r="S38" i="31"/>
  <c r="T38" i="31"/>
  <c r="U38" i="31"/>
  <c r="V38" i="31"/>
  <c r="P39" i="31"/>
  <c r="Q39" i="31"/>
  <c r="R39" i="31"/>
  <c r="S39" i="31"/>
  <c r="T39" i="31"/>
  <c r="U39" i="31"/>
  <c r="V39" i="31"/>
  <c r="P40" i="31"/>
  <c r="Q40" i="31"/>
  <c r="R40" i="31"/>
  <c r="S40" i="31"/>
  <c r="T40" i="31"/>
  <c r="U40" i="31"/>
  <c r="V40" i="31"/>
  <c r="P41" i="31"/>
  <c r="Q41" i="31"/>
  <c r="R41" i="31"/>
  <c r="S41" i="31"/>
  <c r="T41" i="31"/>
  <c r="U41" i="31"/>
  <c r="V41" i="31"/>
  <c r="P42" i="31"/>
  <c r="Q42" i="31"/>
  <c r="R42" i="31"/>
  <c r="S42" i="31"/>
  <c r="T42" i="31"/>
  <c r="U42" i="31"/>
  <c r="V42" i="31"/>
  <c r="P43" i="31"/>
  <c r="Q43" i="31"/>
  <c r="R43" i="31"/>
  <c r="S43" i="31"/>
  <c r="T43" i="31"/>
  <c r="U43" i="31"/>
  <c r="V43" i="31"/>
  <c r="P44" i="31"/>
  <c r="Q44" i="31"/>
  <c r="R44" i="31"/>
  <c r="S44" i="31"/>
  <c r="T44" i="31"/>
  <c r="U44" i="31"/>
  <c r="V44" i="31"/>
  <c r="P45" i="31"/>
  <c r="Q45" i="31"/>
  <c r="R45" i="31"/>
  <c r="S45" i="31"/>
  <c r="T45" i="31"/>
  <c r="U45" i="31"/>
  <c r="V45" i="31"/>
  <c r="P46" i="31"/>
  <c r="Q46" i="31"/>
  <c r="R46" i="31"/>
  <c r="S46" i="31"/>
  <c r="T46" i="31"/>
  <c r="U46" i="31"/>
  <c r="V46" i="31"/>
  <c r="P47" i="31"/>
  <c r="Q47" i="31"/>
  <c r="R47" i="31"/>
  <c r="S47" i="31"/>
  <c r="T47" i="31"/>
  <c r="U47" i="31"/>
  <c r="V47" i="31"/>
  <c r="P48" i="31"/>
  <c r="Q48" i="31"/>
  <c r="R48" i="31"/>
  <c r="S48" i="31"/>
  <c r="T48" i="31"/>
  <c r="U48" i="31"/>
  <c r="V48" i="31"/>
  <c r="P49" i="31"/>
  <c r="Q49" i="31"/>
  <c r="R49" i="31"/>
  <c r="S49" i="31"/>
  <c r="T49" i="31"/>
  <c r="U49" i="31"/>
  <c r="V49" i="31"/>
  <c r="P50" i="31"/>
  <c r="Q50" i="31"/>
  <c r="R50" i="31"/>
  <c r="S50" i="31"/>
  <c r="T50" i="31"/>
  <c r="U50" i="31"/>
  <c r="V50" i="31"/>
  <c r="P51" i="31"/>
  <c r="Q51" i="31"/>
  <c r="R51" i="31"/>
  <c r="S51" i="31"/>
  <c r="T51" i="31"/>
  <c r="U51" i="31"/>
  <c r="V51" i="31"/>
  <c r="P52" i="31"/>
  <c r="Q52" i="31"/>
  <c r="R52" i="31"/>
  <c r="S52" i="31"/>
  <c r="T52" i="31"/>
  <c r="U52" i="31"/>
  <c r="V52" i="31"/>
  <c r="P53" i="31"/>
  <c r="Q53" i="31"/>
  <c r="R53" i="31"/>
  <c r="S53" i="31"/>
  <c r="T53" i="31"/>
  <c r="U53" i="31"/>
  <c r="V53" i="31"/>
  <c r="P54" i="31"/>
  <c r="Q54" i="31"/>
  <c r="R54" i="31"/>
  <c r="S54" i="31"/>
  <c r="T54" i="31"/>
  <c r="U54" i="31"/>
  <c r="V54" i="31"/>
  <c r="P55" i="31"/>
  <c r="Q55" i="31"/>
  <c r="R55" i="31"/>
  <c r="S55" i="31"/>
  <c r="T55" i="31"/>
  <c r="U55" i="31"/>
  <c r="V55" i="31"/>
  <c r="P56" i="31"/>
  <c r="Q56" i="31"/>
  <c r="R56" i="31"/>
  <c r="S56" i="31"/>
  <c r="T56" i="31"/>
  <c r="U56" i="31"/>
  <c r="V56" i="31"/>
  <c r="P57" i="31"/>
  <c r="Q57" i="31"/>
  <c r="R57" i="31"/>
  <c r="S57" i="31"/>
  <c r="T57" i="31"/>
  <c r="U57" i="31"/>
  <c r="V57" i="31"/>
  <c r="P58" i="31"/>
  <c r="Q58" i="31"/>
  <c r="R58" i="31"/>
  <c r="S58" i="31"/>
  <c r="T58" i="31"/>
  <c r="U58" i="31"/>
  <c r="V58" i="31"/>
  <c r="P59" i="31"/>
  <c r="Q59" i="31"/>
  <c r="R59" i="31"/>
  <c r="S59" i="31"/>
  <c r="T59" i="31"/>
  <c r="U59" i="31"/>
  <c r="V59" i="31"/>
  <c r="P60" i="31"/>
  <c r="Q60" i="31"/>
  <c r="R60" i="31"/>
  <c r="S60" i="31"/>
  <c r="T60" i="31"/>
  <c r="U60" i="31"/>
  <c r="V60" i="31"/>
  <c r="P61" i="31"/>
  <c r="Q61" i="31"/>
  <c r="R61" i="31"/>
  <c r="S61" i="31"/>
  <c r="T61" i="31"/>
  <c r="U61" i="31"/>
  <c r="V61" i="31"/>
  <c r="P62" i="31"/>
  <c r="Q62" i="31"/>
  <c r="R62" i="31"/>
  <c r="S62" i="31"/>
  <c r="T62" i="31"/>
  <c r="U62" i="31"/>
  <c r="V62" i="31"/>
  <c r="P63" i="31"/>
  <c r="Q63" i="31"/>
  <c r="R63" i="31"/>
  <c r="S63" i="31"/>
  <c r="T63" i="31"/>
  <c r="U63" i="31"/>
  <c r="V63" i="31"/>
  <c r="P64" i="31"/>
  <c r="Q64" i="31"/>
  <c r="R64" i="31"/>
  <c r="S64" i="31"/>
  <c r="T64" i="31"/>
  <c r="U64" i="31"/>
  <c r="V64" i="31"/>
  <c r="P65" i="31"/>
  <c r="Q65" i="31"/>
  <c r="R65" i="31"/>
  <c r="S65" i="31"/>
  <c r="T65" i="31"/>
  <c r="U65" i="31"/>
  <c r="V65" i="31"/>
  <c r="P66" i="31"/>
  <c r="Q66" i="31"/>
  <c r="R66" i="31"/>
  <c r="S66" i="31"/>
  <c r="T66" i="31"/>
  <c r="U66" i="31"/>
  <c r="V66" i="31"/>
  <c r="P67" i="31"/>
  <c r="Q67" i="31"/>
  <c r="R67" i="31"/>
  <c r="S67" i="31"/>
  <c r="T67" i="31"/>
  <c r="U67" i="31"/>
  <c r="V67" i="31"/>
  <c r="P68" i="31"/>
  <c r="Q68" i="31"/>
  <c r="R68" i="31"/>
  <c r="S68" i="31"/>
  <c r="T68" i="31"/>
  <c r="U68" i="31"/>
  <c r="V68" i="31"/>
  <c r="P69" i="31"/>
  <c r="Q69" i="31"/>
  <c r="R69" i="31"/>
  <c r="S69" i="31"/>
  <c r="T69" i="31"/>
  <c r="U69" i="31"/>
  <c r="V69" i="31"/>
  <c r="P70" i="31"/>
  <c r="Q70" i="31"/>
  <c r="R70" i="31"/>
  <c r="S70" i="31"/>
  <c r="T70" i="31"/>
  <c r="U70" i="31"/>
  <c r="V70" i="31"/>
  <c r="P71" i="31"/>
  <c r="Q71" i="31"/>
  <c r="R71" i="31"/>
  <c r="S71" i="31"/>
  <c r="T71" i="31"/>
  <c r="U71" i="31"/>
  <c r="V71" i="31"/>
  <c r="P72" i="31"/>
  <c r="Q72" i="31"/>
  <c r="R72" i="31"/>
  <c r="S72" i="31"/>
  <c r="T72" i="31"/>
  <c r="U72" i="31"/>
  <c r="V72" i="31"/>
  <c r="P73" i="31"/>
  <c r="Q73" i="31"/>
  <c r="R73" i="31"/>
  <c r="S73" i="31"/>
  <c r="T73" i="31"/>
  <c r="U73" i="31"/>
  <c r="V73" i="31"/>
  <c r="P74" i="31"/>
  <c r="Q74" i="31"/>
  <c r="R74" i="31"/>
  <c r="S74" i="31"/>
  <c r="T74" i="31"/>
  <c r="U74" i="31"/>
  <c r="V74" i="31"/>
  <c r="P75" i="31"/>
  <c r="Q75" i="31"/>
  <c r="R75" i="31"/>
  <c r="S75" i="31"/>
  <c r="T75" i="31"/>
  <c r="U75" i="31"/>
  <c r="V75" i="31"/>
  <c r="P76" i="31"/>
  <c r="Q76" i="31"/>
  <c r="R76" i="31"/>
  <c r="S76" i="31"/>
  <c r="T76" i="31"/>
  <c r="U76" i="31"/>
  <c r="V76" i="31"/>
  <c r="P77" i="31"/>
  <c r="Q77" i="31"/>
  <c r="R77" i="31"/>
  <c r="S77" i="31"/>
  <c r="T77" i="31"/>
  <c r="U77" i="31"/>
  <c r="V77" i="31"/>
  <c r="P78" i="31"/>
  <c r="Q78" i="31"/>
  <c r="R78" i="31"/>
  <c r="S78" i="31"/>
  <c r="T78" i="31"/>
  <c r="U78" i="31"/>
  <c r="V78" i="31"/>
  <c r="P79" i="31"/>
  <c r="Q79" i="31"/>
  <c r="R79" i="31"/>
  <c r="S79" i="31"/>
  <c r="T79" i="31"/>
  <c r="U79" i="31"/>
  <c r="V79" i="31"/>
  <c r="P80" i="31"/>
  <c r="Q80" i="31"/>
  <c r="R80" i="31"/>
  <c r="S80" i="31"/>
  <c r="T80" i="31"/>
  <c r="U80" i="31"/>
  <c r="V80" i="31"/>
  <c r="P81" i="31"/>
  <c r="Q81" i="31"/>
  <c r="R81" i="31"/>
  <c r="S81" i="31"/>
  <c r="T81" i="31"/>
  <c r="U81" i="31"/>
  <c r="V81" i="31"/>
  <c r="P82" i="31"/>
  <c r="Q82" i="31"/>
  <c r="R82" i="31"/>
  <c r="S82" i="31"/>
  <c r="T82" i="31"/>
  <c r="U82" i="31"/>
  <c r="V82" i="31"/>
  <c r="P83" i="31"/>
  <c r="Q83" i="31"/>
  <c r="R83" i="31"/>
  <c r="S83" i="31"/>
  <c r="T83" i="31"/>
  <c r="U83" i="31"/>
  <c r="V83" i="31"/>
  <c r="P84" i="31"/>
  <c r="Q84" i="31"/>
  <c r="R84" i="31"/>
  <c r="S84" i="31"/>
  <c r="T84" i="31"/>
  <c r="U84" i="31"/>
  <c r="V84" i="31"/>
  <c r="P85" i="31"/>
  <c r="Q85" i="31"/>
  <c r="R85" i="31"/>
  <c r="S85" i="31"/>
  <c r="T85" i="31"/>
  <c r="U85" i="31"/>
  <c r="V85" i="31"/>
  <c r="P86" i="31"/>
  <c r="Q86" i="31"/>
  <c r="R86" i="31"/>
  <c r="S86" i="31"/>
  <c r="T86" i="31"/>
  <c r="U86" i="31"/>
  <c r="V86" i="31"/>
  <c r="P87" i="31"/>
  <c r="Q87" i="31"/>
  <c r="R87" i="31"/>
  <c r="S87" i="31"/>
  <c r="T87" i="31"/>
  <c r="U87" i="31"/>
  <c r="V87" i="31"/>
  <c r="P88" i="31"/>
  <c r="Q88" i="31"/>
  <c r="R88" i="31"/>
  <c r="S88" i="31"/>
  <c r="T88" i="31"/>
  <c r="U88" i="31"/>
  <c r="V88" i="31"/>
  <c r="P89" i="31"/>
  <c r="Q89" i="31"/>
  <c r="R89" i="31"/>
  <c r="S89" i="31"/>
  <c r="T89" i="31"/>
  <c r="U89" i="31"/>
  <c r="V89" i="31"/>
  <c r="P90" i="31"/>
  <c r="Q90" i="31"/>
  <c r="R90" i="31"/>
  <c r="S90" i="31"/>
  <c r="T90" i="31"/>
  <c r="U90" i="31"/>
  <c r="V90" i="31"/>
  <c r="P91" i="31"/>
  <c r="Q91" i="31"/>
  <c r="R91" i="31"/>
  <c r="S91" i="31"/>
  <c r="T91" i="31"/>
  <c r="U91" i="31"/>
  <c r="V91" i="31"/>
  <c r="P92" i="31"/>
  <c r="Q92" i="31"/>
  <c r="R92" i="31"/>
  <c r="S92" i="31"/>
  <c r="T92" i="31"/>
  <c r="U92" i="31"/>
  <c r="V92" i="31"/>
  <c r="P93" i="31"/>
  <c r="Q93" i="31"/>
  <c r="R93" i="31"/>
  <c r="S93" i="31"/>
  <c r="T93" i="31"/>
  <c r="U93" i="31"/>
  <c r="V93" i="31"/>
  <c r="P94" i="31"/>
  <c r="Q94" i="31"/>
  <c r="R94" i="31"/>
  <c r="S94" i="31"/>
  <c r="T94" i="31"/>
  <c r="U94" i="31"/>
  <c r="V94" i="31"/>
  <c r="P95" i="31"/>
  <c r="Q95" i="31"/>
  <c r="R95" i="31"/>
  <c r="S95" i="31"/>
  <c r="T95" i="31"/>
  <c r="U95" i="31"/>
  <c r="V95" i="31"/>
  <c r="P96" i="31"/>
  <c r="Q96" i="31"/>
  <c r="R96" i="31"/>
  <c r="S96" i="31"/>
  <c r="T96" i="31"/>
  <c r="U96" i="31"/>
  <c r="V96" i="31"/>
  <c r="P97" i="31"/>
  <c r="Q97" i="31"/>
  <c r="R97" i="31"/>
  <c r="S97" i="31"/>
  <c r="T97" i="31"/>
  <c r="U97" i="31"/>
  <c r="V97" i="31"/>
  <c r="P98" i="31"/>
  <c r="Q98" i="31"/>
  <c r="R98" i="31"/>
  <c r="S98" i="31"/>
  <c r="T98" i="31"/>
  <c r="U98" i="31"/>
  <c r="V98" i="31"/>
  <c r="P99" i="31"/>
  <c r="Q99" i="31"/>
  <c r="R99" i="31"/>
  <c r="S99" i="31"/>
  <c r="T99" i="31"/>
  <c r="U99" i="31"/>
  <c r="V99" i="31"/>
  <c r="P100" i="31"/>
  <c r="Q100" i="31"/>
  <c r="R100" i="31"/>
  <c r="S100" i="31"/>
  <c r="T100" i="31"/>
  <c r="U100" i="31"/>
  <c r="V100" i="31"/>
  <c r="P101" i="31"/>
  <c r="Q101" i="31"/>
  <c r="R101" i="31"/>
  <c r="S101" i="31"/>
  <c r="T101" i="31"/>
  <c r="U101" i="31"/>
  <c r="V101" i="31"/>
  <c r="P102" i="31"/>
  <c r="Q102" i="31"/>
  <c r="R102" i="31"/>
  <c r="S102" i="31"/>
  <c r="T102" i="31"/>
  <c r="U102" i="31"/>
  <c r="V102" i="31"/>
  <c r="P103" i="31"/>
  <c r="Q103" i="31"/>
  <c r="R103" i="31"/>
  <c r="S103" i="31"/>
  <c r="T103" i="31"/>
  <c r="U103" i="31"/>
  <c r="V103" i="31"/>
  <c r="P104" i="31"/>
  <c r="Q104" i="31"/>
  <c r="R104" i="31"/>
  <c r="S104" i="31"/>
  <c r="T104" i="31"/>
  <c r="U104" i="31"/>
  <c r="V104" i="31"/>
  <c r="P105" i="31"/>
  <c r="Q105" i="31"/>
  <c r="R105" i="31"/>
  <c r="S105" i="31"/>
  <c r="T105" i="31"/>
  <c r="U105" i="31"/>
  <c r="V105" i="31"/>
  <c r="P106" i="31"/>
  <c r="Q106" i="31"/>
  <c r="R106" i="31"/>
  <c r="S106" i="31"/>
  <c r="T106" i="31"/>
  <c r="U106" i="31"/>
  <c r="V106" i="31"/>
  <c r="P107" i="31"/>
  <c r="Q107" i="31"/>
  <c r="R107" i="31"/>
  <c r="S107" i="31"/>
  <c r="T107" i="31"/>
  <c r="U107" i="31"/>
  <c r="V107" i="31"/>
  <c r="P108" i="31"/>
  <c r="Q108" i="31"/>
  <c r="R108" i="31"/>
  <c r="S108" i="31"/>
  <c r="T108" i="31"/>
  <c r="U108" i="31"/>
  <c r="V108" i="31"/>
  <c r="P109" i="31"/>
  <c r="Q109" i="31"/>
  <c r="R109" i="31"/>
  <c r="S109" i="31"/>
  <c r="T109" i="31"/>
  <c r="U109" i="31"/>
  <c r="V109" i="31"/>
  <c r="P110" i="31"/>
  <c r="Q110" i="31"/>
  <c r="R110" i="31"/>
  <c r="S110" i="31"/>
  <c r="T110" i="31"/>
  <c r="U110" i="31"/>
  <c r="V110" i="31"/>
  <c r="P111" i="31"/>
  <c r="Q111" i="31"/>
  <c r="R111" i="31"/>
  <c r="S111" i="31"/>
  <c r="T111" i="31"/>
  <c r="U111" i="31"/>
  <c r="V111" i="31"/>
  <c r="P112" i="31"/>
  <c r="Q112" i="31"/>
  <c r="R112" i="31"/>
  <c r="S112" i="31"/>
  <c r="T112" i="31"/>
  <c r="U112" i="31"/>
  <c r="V112" i="31"/>
  <c r="P113" i="31"/>
  <c r="Q113" i="31"/>
  <c r="R113" i="31"/>
  <c r="S113" i="31"/>
  <c r="T113" i="31"/>
  <c r="U113" i="31"/>
  <c r="V113" i="31"/>
  <c r="P114" i="31"/>
  <c r="Q114" i="31"/>
  <c r="R114" i="31"/>
  <c r="S114" i="31"/>
  <c r="T114" i="31"/>
  <c r="U114" i="31"/>
  <c r="V114" i="31"/>
  <c r="P115" i="31"/>
  <c r="Q115" i="31"/>
  <c r="R115" i="31"/>
  <c r="S115" i="31"/>
  <c r="T115" i="31"/>
  <c r="U115" i="31"/>
  <c r="V115" i="31"/>
  <c r="P116" i="31"/>
  <c r="Q116" i="31"/>
  <c r="R116" i="31"/>
  <c r="S116" i="31"/>
  <c r="T116" i="31"/>
  <c r="U116" i="31"/>
  <c r="V116" i="31"/>
  <c r="P117" i="31"/>
  <c r="Q117" i="31"/>
  <c r="R117" i="31"/>
  <c r="S117" i="31"/>
  <c r="T117" i="31"/>
  <c r="U117" i="31"/>
  <c r="V11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K8" i="31"/>
  <c r="K9" i="31"/>
  <c r="K10"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alcChain>
</file>

<file path=xl/sharedStrings.xml><?xml version="1.0" encoding="utf-8"?>
<sst xmlns="http://schemas.openxmlformats.org/spreadsheetml/2006/main" count="15410" uniqueCount="8344">
  <si>
    <t>SERVICIO NACIONAL DE MENORES</t>
  </si>
  <si>
    <t>TRANSFERENCIAS A INSTITUCIONES COLABORADORAS AÑO 2025 - LEY Nº19.862</t>
  </si>
  <si>
    <t>(Esta información está confeccionada de acuerdo al artículo 5 del Reglamento N° 375 de la Ley N° 19.862)</t>
  </si>
  <si>
    <t xml:space="preserve">NOMBRE INSTITUCIÓN </t>
  </si>
  <si>
    <t>RUT INSTITUCIÓN</t>
  </si>
  <si>
    <t>CODIGO PROYECTO</t>
  </si>
  <si>
    <t>REG</t>
  </si>
  <si>
    <t>NATURALEZA JURÍDICA</t>
  </si>
  <si>
    <t xml:space="preserve">CONSTITUCIÓN U OBTENCIÓN DE PERSONALIDAD JURÍDICA </t>
  </si>
  <si>
    <t>CERTIFICADO VIGENCIA</t>
  </si>
  <si>
    <t>OBJETO SOCIAL</t>
  </si>
  <si>
    <t>COMPOSICIÓN DE DIRECTORIO</t>
  </si>
  <si>
    <t>DURACIÓN DIRECTORIO</t>
  </si>
  <si>
    <t>ÚLTIMO DIRECTORIO</t>
  </si>
  <si>
    <t xml:space="preserve">NOMBRE REPRESENTANTE LEGAL </t>
  </si>
  <si>
    <t>DIRECCIÓN INSTITUCIÓN</t>
  </si>
  <si>
    <t>REGIÓN</t>
  </si>
  <si>
    <t>COMUNA</t>
  </si>
  <si>
    <t>TELEFONO</t>
  </si>
  <si>
    <t>CORREO ELECTRÓNICO</t>
  </si>
  <si>
    <t>Código Postal</t>
  </si>
  <si>
    <t>AREA ESPECIALIZACIÓN</t>
  </si>
  <si>
    <t xml:space="preserve">AÑO DE ANTECEDENTES FINANCIERO AUTORIZADOS SENAME </t>
  </si>
  <si>
    <t>FECHA INGRESO REGISTRO</t>
  </si>
  <si>
    <t>NÚMERO DE FOLIO</t>
  </si>
  <si>
    <t>MONTO ACUMULADO</t>
  </si>
  <si>
    <t>FECHA TRANSFERENCIA</t>
  </si>
  <si>
    <t>MARCO LEGAL DE APLICACIÓN</t>
  </si>
  <si>
    <t>OBJETO O DESTINO DE LA APLICACIÓN DE DICHOS FONDOS PÚBLICOS, CON INDICACIÓN DE TRABAJOS, ACTIVIDADES O COMISIONES ENCARGADAS</t>
  </si>
  <si>
    <t xml:space="preserve">REGION Y COMUNA DONDE LA TRANSFERENCIA DE FONDOS PUBLICOS SE MATERIALIZARA </t>
  </si>
  <si>
    <t>ASOCIACION CRISTIANA DE JOVENES DE VALPARAISO</t>
  </si>
  <si>
    <t>LEY 20.032</t>
  </si>
  <si>
    <t>SUBVENCIÓN SENAME</t>
  </si>
  <si>
    <t>QUILLOTA</t>
  </si>
  <si>
    <t>VALPARAÍSO</t>
  </si>
  <si>
    <t>QUILPUÉ</t>
  </si>
  <si>
    <t>ASOCIACIÓN CRISTIANA DE JÓVENES DE VALPARAÍSO</t>
  </si>
  <si>
    <t>SAN FELIPE</t>
  </si>
  <si>
    <t>CENTRO DE INICIATIVA EMPRESARIAL - CIEM VILLARRICA</t>
  </si>
  <si>
    <t>VILLARRICA</t>
  </si>
  <si>
    <t>TEMUCO</t>
  </si>
  <si>
    <t>CORP. DESARR.SOC.ASOC.CRIST.DE JOVENES</t>
  </si>
  <si>
    <t>SAN FERNANDO</t>
  </si>
  <si>
    <t>RECOLETA</t>
  </si>
  <si>
    <t>SAN BERNARDO</t>
  </si>
  <si>
    <t>SAN JOAQUÍN</t>
  </si>
  <si>
    <t>MELIPILLA</t>
  </si>
  <si>
    <t>LA CISTERNA</t>
  </si>
  <si>
    <t>CORPORACION ASOCIACION PRO DERECHOS DE LOS NINOS Y JOVENES - PRODENI</t>
  </si>
  <si>
    <t>CORPORACION DE APOYO A LA NINEZ Y JUVENTUD EN RIESGO SOCIAL CORPORACION LLEQUEN</t>
  </si>
  <si>
    <t>TALCA</t>
  </si>
  <si>
    <t>CHILLAN</t>
  </si>
  <si>
    <t>CORPORACION DE OPORTUNIDAD Y ACCION SOLIDARIA OPCION</t>
  </si>
  <si>
    <t>RANCAGUA</t>
  </si>
  <si>
    <t>PUDAHUEL</t>
  </si>
  <si>
    <t>CORPORACIÓN DE OPORTUNIDAD Y ACCION SOLIDARIA OPCION</t>
  </si>
  <si>
    <t>LINARES</t>
  </si>
  <si>
    <t>CAUQUENES</t>
  </si>
  <si>
    <t>COYHAIQUE</t>
  </si>
  <si>
    <t>PUNTA ARENAS</t>
  </si>
  <si>
    <t>PUENTE ALTO</t>
  </si>
  <si>
    <t>LA PINTANA</t>
  </si>
  <si>
    <t>SAN MIGUEL</t>
  </si>
  <si>
    <t>MAIPÚ</t>
  </si>
  <si>
    <t>LO PRADO</t>
  </si>
  <si>
    <t>ESTACIÓN CENTRAL</t>
  </si>
  <si>
    <t>CORPORACIÓN EDUCACIONAL ABATE MOLINA DE TALCA</t>
  </si>
  <si>
    <t>CORPORACIÓN SERVICIO PAZ Y JUSTICIA - SERPAJ CHILE</t>
  </si>
  <si>
    <t>CURICO</t>
  </si>
  <si>
    <t>FUNDACION CIUDAD DEL NINO EX CONSEJO DE DEFENSA DEL NINO</t>
  </si>
  <si>
    <t>SANTIAGO</t>
  </si>
  <si>
    <t>FUNDACIÓN CIUDAD DEL NIÑO EX CONSEJO DE DEFENSA DEL NINO</t>
  </si>
  <si>
    <t>ANGOL</t>
  </si>
  <si>
    <t>OSORNO</t>
  </si>
  <si>
    <t>PUERTO MONTT</t>
  </si>
  <si>
    <t>VALDIVIA</t>
  </si>
  <si>
    <t>FUNDACION NACIONAL PARA LA DEFENSA ECOLOGICA DEL MENOR DE EDAD FUNDACION (DEM)</t>
  </si>
  <si>
    <t>FUNDACION PROYECTO B</t>
  </si>
  <si>
    <t>PROVIDENCIA</t>
  </si>
  <si>
    <t>FUNDACION REINVENTARSE</t>
  </si>
  <si>
    <t>65070018K</t>
  </si>
  <si>
    <t>QUILICURA</t>
  </si>
  <si>
    <t>FUNDACION TIERRA DE ESPERANZA</t>
  </si>
  <si>
    <t>VINA DEL MAR</t>
  </si>
  <si>
    <t>CONCEPCION</t>
  </si>
  <si>
    <t>CORONEL</t>
  </si>
  <si>
    <t>SAN JOAQUIN</t>
  </si>
  <si>
    <t>NUNOA</t>
  </si>
  <si>
    <t>CONCEPCIÓN</t>
  </si>
  <si>
    <t>MISION EVANGELICA SAN PABLO DE CHILE</t>
  </si>
  <si>
    <t>SAN PEDRO DE LA PAZ</t>
  </si>
  <si>
    <t>LOS ANGELES</t>
  </si>
  <si>
    <t>ORGANIZACIÓN COMUNITARIA FUNCIONAL CENTRO CULTURAL Y EDUCACIONAL ARCADIA</t>
  </si>
  <si>
    <t>SAN ANTONIO</t>
  </si>
  <si>
    <t>FUNDACIÓN NACIONAL PARA LA DEFENSA ECOLOGICA DEL MENOR DE EDAD FUNDACION (DEM)</t>
  </si>
  <si>
    <t>ORGANIZACIÓN NO GUBERNAMENTAL DE DESARROLLO HUMANO O.N.G. PROYECTA</t>
  </si>
  <si>
    <t>CASTRO</t>
  </si>
  <si>
    <t>ILUSTRE MUNICIPALIDAD DE GRANEROS</t>
  </si>
  <si>
    <t>GRANEROS</t>
  </si>
  <si>
    <t>UNIVERSIDAD DE VALPARAÍSO</t>
  </si>
  <si>
    <t>INSTITUCIÓN</t>
  </si>
  <si>
    <t>CATEGORIZACIÓN NATURALEZA JURÍDICA</t>
  </si>
  <si>
    <t>AÑO CERTIFICADO DE VIGENCIA</t>
  </si>
  <si>
    <t>PERIODO DE VIGENCIA DEL DIRECTORIO</t>
  </si>
  <si>
    <t>AÑO ÚLTIMO CERTIFICADO ANTECEDENTES FINANCIEROS AUTORIZADOS SENAME</t>
  </si>
  <si>
    <t>MONTO</t>
  </si>
  <si>
    <t xml:space="preserve">REGIÓN Y COMUNA DONDE LA TRASNFERENCIA DE FONODS PÚBLICOS SE MATERIALIZARÁ </t>
  </si>
  <si>
    <t>RESULTADO DE LOS CONTROLES EFECTIADOS POR LA CGR Y POR OTROS ORGANISMOS FISCALIZADORES</t>
  </si>
  <si>
    <t>RESULTADO DE LOS CONTROLES EFECTUADOS POR LA CGR Y POR OTROS ORGANISMOS FISCALIZADORES</t>
  </si>
  <si>
    <t>Asociación Comunitá Papa Giovanni XXIII</t>
  </si>
  <si>
    <t>Asociación de reconocimiento pontificio</t>
  </si>
  <si>
    <t>Organizaciones Comunitarias Funcionales.</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</si>
  <si>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</si>
  <si>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 xml:space="preserve">Indefinida.Se adjunta Certificado de Vigencia de Persona Jurídica sin Fines de Lucro Folio N° 500381156418, 06 de abril de 2021, emitido por el Servicio de Registro Civil e Identificación. </t>
  </si>
  <si>
    <t>La Asociación promueve, realiza y gestiona en conformidad al propio carisma diferentes obras tales como Casas- Familia y Familias abiertas, para acoger y compartir la vida con personas en dificultad; Comunidades Terapéuticas para la reintegración de personas con problemas de distintas adicciones; Primeros Auxilios sociales para necesidades urgentes e inmediatas, entre otros Centros de primera acogida para personas inducidas a la prostitución que quieran dejar la calle; Cooperativas Sociales para actividades educacionales y para la integración de personas con desventajas; Consultorios gratuitos, Casa de oración, Casa de fraternidad, presencia den zonas de conflicto  en forma no violenta, buscando los pobres y compartiendo con ellos allá donde se encentran. La Asociación además podrá desarrollar dondequiera todas las actividades consideradas necesarias, útiles o, de todo modo, oportunas para el conseguimiento de sus propias finalidades, incluso las de carácter económico, financiero, inmobiliario y mobiliario.</t>
  </si>
  <si>
    <t>no tiene</t>
  </si>
  <si>
    <t xml:space="preserve">Silvia Andrea Quintanilla Vera, 
Juan Acuña Montero, </t>
  </si>
  <si>
    <t xml:space="preserve">Toesca Nº1970, Santiago.
</t>
  </si>
  <si>
    <t>XIII</t>
  </si>
  <si>
    <t>Santiago</t>
  </si>
  <si>
    <t xml:space="preserve">Fono 226960491 </t>
  </si>
  <si>
    <t>apgxxiiiadmchile@gmail.com</t>
  </si>
  <si>
    <t>Certificado de Antecedentes Financieros correspondientes al año 2020, aprobados por el  Subdepartamento de Supervisión Financiera Nacional.</t>
  </si>
  <si>
    <t>Asociación Chilena de Naciones Unidas Región Del Biobío</t>
  </si>
  <si>
    <t>Corporaciones de Derecho Privado</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</si>
  <si>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Nº82157961, de fecha 28 de enero 2021, ello aconteció el 04 de julio de 2018, bajo el Nº de inscripción N° 276475.</t>
  </si>
  <si>
    <t>Certificado de Vigencia de Persona Jurídica sin Fines de Lucro, Folio Nº82157961, de fecha 28 de enero de 2021, del Servicio de Registro Civil e Identificación.</t>
  </si>
  <si>
    <t xml:space="preserve">ARTÍCULO CUARTO: La Corporación tendrá por finalidad:
b) Desarrollar actividades por el reconocimiento y el respeto de los derechos humanos de los niñas y niñas, de jóvenes, de la mujer, personas mayores y pueblos originarios, y otros grupos sociales vulnerados en sus derechos tales como: migrantes, LGBTBIQ, con discapacidad y cualquier otro grupo social que viva situaciones de vulneración de derechos humanos, promoviendo los valores de un desarrollo democrático en un medio ambiente protegido.
c) Realizar actividades en favor del desarrollo económico, social y por el mejoramiento de las condiciones de vida de los sectores más vulnerados.
d) Dar atención integral a niños, niñas, adolescentes y jóvenes vulnerados en sus derechos, incluida su capacitación laboral
f) Realizar acciones de educación, de innovación educativa y formación continua y de capacitación docentes, personal de apoyo a la educación, funcionarios públicos, público en general y a niños, niñas y adolescentes, en innovación educativa, metodológica, y de intervención, aplicando nuevas tecnologías y fomentando el uso de TIC; como asimismo realizar acciones de educación, capacitación, transferencia técnica y/o formación continua a profesionales, técnicos y/o privadas, en las temáticas de enfoque de derechos e niños, niñas y adolescentes de competencia y expertis institucional y coherente con la misión y visión de ACHNU; como también a niños, niñas y adolescentes.  
</t>
  </si>
  <si>
    <t xml:space="preserve">Presidente: 
Andrea Gisela Aste Von Bennewitz, 
Secretario: 
Carmen Gloria Burdiles Cisternas, 
Tesorero: 
Guillermina del Carmen Weber Álvarez, 
 </t>
  </si>
  <si>
    <t>5 AÑOS</t>
  </si>
  <si>
    <t>12-09-2018 hasta el 12-09-2023.</t>
  </si>
  <si>
    <t xml:space="preserve">Presidente: 
Andrea Gisela Aste Von Bennewitz
Directora Ejecutiva:
Patricia Rosa Larrea Bosshardt, </t>
  </si>
  <si>
    <t>Freire N°272, comuna de Concepción, Región del Biobío.</t>
  </si>
  <si>
    <t>VIII</t>
  </si>
  <si>
    <t>Concepción</t>
  </si>
  <si>
    <t>569 68484738</t>
  </si>
  <si>
    <t>patricialarrea@achnu.cl</t>
  </si>
  <si>
    <t>Antecedentes financieros correspondientes al año 2020, aprobados por el Sub Departamento de Supervisión Financiera Nacional.</t>
  </si>
  <si>
    <t>Asociación Indígena TRAYENCO</t>
  </si>
  <si>
    <t>Asociación Indígena</t>
  </si>
  <si>
    <t>Asociaciones Indígenas</t>
  </si>
  <si>
    <t>Regida por Ley 19.253 y por la Ley Nº 18893, para las organizaciones comunitarias funcionales. La personalidad Jurídica se acredita mediante la inscripción en el Registro Nacional de Comunidades y Asociaciones Indígenas, bajo el número 119 y el acta constitutiva de esta Asociación esta depositada en el Registro de Comunidades y Asociaciones Indígenas creados por la Ley Nº 19.253.</t>
  </si>
  <si>
    <t>Certificado electrónico de personalidad jurídica de la Corporación Nacional de Desarrollo Indígena, Subdirección Nacional Sur, que certifica que la Asociación se encuentra inscrita y vigente bajo el número 119 del Registro Nacional de Comunidades y Asociaciones Indígenas, firmado por Jorge Retamal Rubio, Director Nacional CONADI.</t>
  </si>
  <si>
    <t xml:space="preserve">b) Posibilitar la participación activa, consciente y organizada de cada uno de los socios (as) en los diferentes proyectos a impulsar por esta asociación, principalmente que digan relación con las condiciones de pobreza y/o marginalidad de las niñas y niños, adolescentes y mujeres de las familias mapuches y en las acciones que permitan el desarrollo de éstos.
c) Elaborar estudios, programas, proyectos y ponerlos en ejecución con el fin de proporcionar a cada asociado (a) condiciones mejores de vida en el ámbito económico, social y cultural.
f) Mantener vínculos y relacionarse con organismos públicos privados, ya sean nacionales, internacionales o intergubernamentales, de Iglesias u otros, y celebrar con ellos convenios o proyectos específicos de trabajo.
l) Realizar acciones de asistencia y protección gratuita y permanente a los niños y niñas que se encuentren en peligro moral o material o que presenten desajustes conductuales, entendiendo por tal, la dificultad o incapacidad de adaptarse o integrarse al medio ambiente social.
</t>
  </si>
  <si>
    <t xml:space="preserve">Presidenta:
Myrna Pezo Rapimán,
Vicepresidente:
Jorge Torres Torres, 
Secretaria:
Miguelina Barrales Méndez, 
Tesorera:
Mónica Guzmán Lillo, 
Primera Directora:
Nancy Lincovilo Segura, 
Segunda Directora:
Alicia Melillán Sandoval,
Tercer aDirectora:
Nancy Painevilo Blanco, 
Cuarta Directora:
Juana Millanao Melivilu 
Quinto Director:
Mariano Queupumil Colicheo, 
Sexta Directora:
Rosa de las Mercedes Millaqueo Curihual
</t>
  </si>
  <si>
    <t xml:space="preserve">Durarán en el cargo dos años.
</t>
  </si>
  <si>
    <t>10 de marzo de  2010 hasta el 10 de marzo de 2012.</t>
  </si>
  <si>
    <t>Myrna Pezo Rapimán</t>
  </si>
  <si>
    <t>Lord Cochrane Nº 1175, Padre Las Casas, Novena Región</t>
  </si>
  <si>
    <t>IX</t>
  </si>
  <si>
    <t>Padre Las Casas</t>
  </si>
  <si>
    <t>045- 463554, Anexo 50-52</t>
  </si>
  <si>
    <t>trayenco2007@yahoo.es</t>
  </si>
  <si>
    <t>93401: Instituciones de Asistencia Social</t>
  </si>
  <si>
    <t>Se acompañan Antecedentes Financieros, correspondientes al año 2010, aprobados por el Subdepartamento  de Supervisión Financiera Nacional.</t>
  </si>
  <si>
    <t>Asociación Trascender</t>
  </si>
  <si>
    <t>Corporación de Derecho Privado</t>
  </si>
  <si>
    <t>Inscripción Nº 208101 del 13 de agosto de 2015</t>
  </si>
  <si>
    <t>Certificado de Vigencia  folio Nº 500092209736, emitido con fecha 28 de octubre de 2015, por el SRCeI.</t>
  </si>
  <si>
    <t xml:space="preserve">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</si>
  <si>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DIRECTORIO:
Director y Representante Legal: 
Bastián Elías Huenumán Manque, 
Secretaria:
Eliana Agustina Benítez Ávila, 
Tesorero:
Luis Alberto Bravo Fabres, 
</t>
  </si>
  <si>
    <t xml:space="preserve">90 días desde la Inscripción ante el Registro Civil </t>
  </si>
  <si>
    <t>Inscrita ante el registro civil el 13 de agosto de 2015 – Hasta el 13 de noviembre de 2015.</t>
  </si>
  <si>
    <t>Director y Representante Legal: Bastián Elías Huenumán Manque</t>
  </si>
  <si>
    <t>Calle Ochandia Nº 1600, Departamento 503, comuna de Vallenar, Región de Atacama</t>
  </si>
  <si>
    <t>III</t>
  </si>
  <si>
    <t>Vallenar</t>
  </si>
  <si>
    <t xml:space="preserve">no tiene </t>
  </si>
  <si>
    <t>Se acompañan antecedentes financieros año 2014, aprobados por el Departamento de Administración y Finanzas</t>
  </si>
  <si>
    <t>Corporación Agencia Adventista de Desarrollo y Recursos Asistenciales (ADRA-CHILE)</t>
  </si>
  <si>
    <t>Otorgado por Decreto Supremo Nº 727, de fecha 23 de mayo de 1990, por el Ministerio de Justicia.</t>
  </si>
  <si>
    <t xml:space="preserve">Certificado de Vigencia de Persona Jurídica sin Fines de Lucro, Folio N°500449966759, emitido con fecha 19 de mayo de 2022, por el Servicio de Registro Civil e Identificación. </t>
  </si>
  <si>
    <t xml:space="preserve">Atender y proteger física y mentalmente a menores en situación irregular, discapacitados, ancianos u otros grupos necesitados. </t>
  </si>
  <si>
    <t>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t>
  </si>
  <si>
    <t>Cada dos años.</t>
  </si>
  <si>
    <t xml:space="preserve">Presidente: 
Aldo Arely Muñoz Perrin, RUT N° 12.321.183-9
Tesorero: 
Claudio Andrés Pardo López, RUT N° 12.404.103-1
Prosecretario: 
Carlos Mauricio Muñoz Torres, RUT N° 8.366.149-6
Vocales:
Rodrigo Alberto Cárcamo Morales, RUT N° 13.700.718-5
Diego Alfredo Trincado Araya, RUT N° 15.469.201-0
Ítalo Jarol Opazo Muñoz, RUT N° 11.500.845-5
Jaime Alberto Carrillo Fuentes, RUT N° 10.966.265-8
Juan Alberto Fernández Inzunza, RUT N° 8.482.800-9
Secretario General: 
Hernán Sanzana Arriagada, RUT N° 15.186.633-6
Directorio no estaría vigente según consta en Certificado de Directorio de Persona Jurídica sin fines de lucro Folio N°500449561992, emitido con fecha 17 de mayo de 2022, por el Servicio de Registro Civil e Identificación.
</t>
  </si>
  <si>
    <t xml:space="preserve">Presidente: 
Aldo Arely Muñoz Perrin, 
Mandato General de Administración y Facultades:
Diego Trincado Araya, 
Aarón Baruc Castillo Rodríguez, </t>
  </si>
  <si>
    <t xml:space="preserve">Calle Cruz del Sur N° 150, Las condes </t>
  </si>
  <si>
    <t>Las Condes</t>
  </si>
  <si>
    <t xml:space="preserve">(2) 3244 5640 
(2) 264693294
Móvil: 569-500 67 212 (Secretaría ADRA) 
</t>
  </si>
  <si>
    <t>adrachile@adra.cl - Página web: www.adra.cl</t>
  </si>
  <si>
    <t>C.P. 7931090</t>
  </si>
  <si>
    <t>Antecedentes financieros correspondientes al año 2021, aprobados por el Subdepartamento de Supervisión Financiera.</t>
  </si>
  <si>
    <t>Aldeas Infantiles S.O.S. Chile.</t>
  </si>
  <si>
    <t>Otorgado por Decreto Supremo Nº 171, de 26 de febrero 1997, del Ministerio de Justicia.</t>
  </si>
  <si>
    <t xml:space="preserve">Certificado de vigencia Folio N° 5003722101472 de 19 de febrero de 2021, emitido por el Servicio de Registro Civil e Identificación. </t>
  </si>
  <si>
    <t>El objeto específico de ALDEAS INFANTILES SOS CHILE será proporcionar, en forma gratuita, asistencia y cuidados profesionales adecuados a niños pobres, carentes de recursos económicos, huérfanos, abandonados o desligados de su familia, mediante la creación, mantención y difusión de ALDEAS INFANTILES SOS similares a las concebidas por SOS KDI formada por Hermann Gmeiner, que proporcionan a los niños pobres, carentes de recursos económicos, huérfanos y/o desamparados, un ambiente familiar lo más semejante posible a una familia normal”</t>
  </si>
  <si>
    <t>Directora delegada de Kinderdof International: 
-Zulma Fabiola Flores Muñoz 
-Renuncia de don Alfonso Pretto Rosso
Presidenta:
Cecilia Suárez Indart,
Secretario: 
Eleazar Jaramillo Aburto 
Tesorero: 
Claudio Espinoza Moraga, 
Director Nacional: 
Carlos Aracena Mellado,
Directores:
Fabiola Flores
Alfonso Pretto
Elias Salomon Mohor Albornoz,
Sergio Julio Guzman Lagos, 
Eleazar del Carmen Jaramillo Aburto
Claudio Antonio Espinoza Moraga,
Francisco Javier Leturia Infante, 
Consta en Certificado de directorio de persona jurídica sin fines lucro Folio N° 500372101475, de 19 de febrero de 2021, emitido por el Servicio de Registro Civil e Identificación.</t>
  </si>
  <si>
    <t>2 años.</t>
  </si>
  <si>
    <t xml:space="preserve">29 de marzo de 2019 al 29 de marzo de 2021, según lo que indica Certificado de directorio de persona jurídica sin fines lucro Folio N° 500372101475, de 19 de febrero de 2021, emitido por el Servicio de Registro Civil e Identificación. </t>
  </si>
  <si>
    <t xml:space="preserve">María Cecilia Suárez Indart 
Director Nacional: 
CARLOS ARACENA MELLADO
Jorge Lavanderos Svec
</t>
  </si>
  <si>
    <t>Los Leones Nº382, Oficina 501, Providencia.</t>
  </si>
  <si>
    <t>Providencia</t>
  </si>
  <si>
    <t>Correo: recepcion@aldeasinfantiles.cl Joel.valenzuela@aldeasinfantiles.cl                    Carlos.aracena@aldeasinfantiles.cl Director Nacional de Aldeas Infantiles
Diego.romero@aldeasinfantiles.cl  Jefe de finanzas</t>
  </si>
  <si>
    <t>93509: Otras asociaciones.</t>
  </si>
  <si>
    <t>Certificado de antecedentes financieros correspondientes al año 2020, aprobados por el Subdepartamento de Supervisión Financiera Nacional. (ante notario público)</t>
  </si>
  <si>
    <t>Informe N°504 de 2020.
Informe N°393 de 2020.
Informe N°462 de 2020.</t>
  </si>
  <si>
    <t>Aldeas Infantiles S.O.S. -Concepción</t>
  </si>
  <si>
    <t>Corporación de Derecho Privado.</t>
  </si>
  <si>
    <t>Otorgado por Decreto Supremo Nº797, 3 de julio de 1974, por el Ministerio de Justicia.</t>
  </si>
  <si>
    <t>Certificado de Vigencia Nº25200, de 13 de junio de 2005, del Ministerio de Justicia.</t>
  </si>
  <si>
    <t>Tendrá por objeto contribuir a la solución del problema de la infancia en situación irregular en Chile, mediante la creación, mantención y difusión de las Aldeas Infantiles S.O.S., similares a las concebidas por “S.O.S. Kinderdorf International” formada por Herman Gneiner, que proporciona a los niños desamparados y huérfanos un ambiente familiar lo más semejante posible a una familia normal.</t>
  </si>
  <si>
    <t xml:space="preserve">Presidente: Gabriel Leonilo Campos Medina  
Vice- Presidente: Diego Enrique Danzinger Felmer    
Secretario: Martín Urrutia Hernando         
Tesorero y director: Carlos Luis Zapata Varas 
Directores: 
Elías Salomón Mohor Albornoz  
Walter Ignacio Cadima Balcazar .
Enrique Muller                                                       
</t>
  </si>
  <si>
    <t>Anual.</t>
  </si>
  <si>
    <t>De 26 de marzo de 2008 al  26 de marzo de 2009</t>
  </si>
  <si>
    <t xml:space="preserve">Gabriel Leonilo Campos Medina             </t>
  </si>
  <si>
    <t xml:space="preserve">Los Leones Nº 382, 5º piso, oficina 501, Providencia.
</t>
  </si>
  <si>
    <t xml:space="preserve"> 3347018-3347019</t>
  </si>
  <si>
    <t>aisos@aldeasinfantiles.cl</t>
  </si>
  <si>
    <t>93401: Instituciones de Asistencia Social.</t>
  </si>
  <si>
    <t xml:space="preserve">Se acompaña Antecedente Financiero año 2007, aprobado por Unidad de Supervisión Nacional.  </t>
  </si>
  <si>
    <t>Aldeas Infantiles S.O.S. de Malleco</t>
  </si>
  <si>
    <t>Otorgado por Decreto Supremo Nº 908, de fecha 4 de julio de 1980, por el Ministerio de Justicia.</t>
  </si>
  <si>
    <t>Certificado de Vigencia Nº 741, 13 de abril del 2005, del Ministerio de Justicia.</t>
  </si>
  <si>
    <t xml:space="preserve">Contribuir a la solución del problema de la infancia en situación irregular en Chile y particularmente en esta provincia, mediante la creación, mantención y difusión de Aldeas Infantiles S.O.S., similares a las concebidas por “S.O.S Kinderdarf  Internacional” formada por Hermann Gmeiner, que proporciona a los niños desamparados y huérfanos, un ambiente familiar lo más semejante posible a una familia normal. </t>
  </si>
  <si>
    <t xml:space="preserve">Presidente: Manuel Benjamín Pedro Rodríguez Velis          
Vicepdte.:  Yamil Sufan Arias                    
Secretario: Ramón Arturo Torres Cerna                     
Tesorero: Federico Alfonso Rioseco García 
Directores:
Tulio Jaime Miranda Conejeros 
Eduardo Teodoro Nazal Abufun               
 Filomena Zedan Bulos                             
 María Judith Pascual Romero                 
 Daniel Rolando Riquelme Vásquez      
</t>
  </si>
  <si>
    <t>un año.</t>
  </si>
  <si>
    <t xml:space="preserve">25 de julio de 2006, a 25 de julio de 2007
</t>
  </si>
  <si>
    <t xml:space="preserve">Manuel Rodríguez Velis </t>
  </si>
  <si>
    <t xml:space="preserve">Los Leones Nº382, 5º piso, oficina 501, Región Metropolitana.
</t>
  </si>
  <si>
    <t xml:space="preserve"> 2329622 – 2329785</t>
  </si>
  <si>
    <t>Se acompaña Estado Financiero al 31.12.2005, aprobado por Unidad de Auditoría Interna.</t>
  </si>
  <si>
    <t>Informe N°511, de 2020</t>
  </si>
  <si>
    <t>Aldea de Niños S.O.S. Puerto Varas</t>
  </si>
  <si>
    <t>Otorgado por Decreto Supremo Nº 1101, 29 de octubre del 1982, por el Ministerio de Justicia</t>
  </si>
  <si>
    <t>Certificado de Vigencia Nº 1630, del 243de julio de 2009, del Ministerio de Justicia.</t>
  </si>
  <si>
    <t xml:space="preserve">El cuidado de niños en situación irregular, para contribuir a la solución del problema de la infancia desvalida en Puerto Varas y la Región, mediante la creación y mantenimiento de aldeas para niños, conforme a los principios enunciados y puestos en práctica por el Doctor Hermann Gmeiner, denominadas “Aldeas de Niños S.O.S.”  </t>
  </si>
  <si>
    <t xml:space="preserve">Presidente: Diego Enrique Danzinger Felmer         
Vicepdte.:  Ricardo Luis Teuber Bittner                
Secretaria: Agatha Ana Uebelhör Maikowsky    
Pro-secretaria: Hilma Lotte Schuhmacher Hoppner 
Tesorero:   Walterio Gerardo Horn Pozzi             
Pro-tesorero: Ernesto Enrique Cárdenas Mieres  
Directores: 
Heraclio  Vera Paredes                      
Víctor Manuel Beltrán Reyes                
Martín Guillermo Plencovich Charles        
</t>
  </si>
  <si>
    <t>anual, o hasta la próxima asamblea anual que se convoque.</t>
  </si>
  <si>
    <t>23 de agosto de 2001, ratificado con fecha 05 de junio de 2008</t>
  </si>
  <si>
    <t xml:space="preserve">Diego Enrique Danzinger Felmer           </t>
  </si>
  <si>
    <t xml:space="preserve">Salida Sur sin número, comuna de Puerto Varas.
</t>
  </si>
  <si>
    <t>X</t>
  </si>
  <si>
    <t>Puerto Varas</t>
  </si>
  <si>
    <t xml:space="preserve"> (65) 311135 – 311136</t>
  </si>
  <si>
    <t>aldeapuertovaras@tie.cl</t>
  </si>
  <si>
    <t>Se acompaña Antecedente Financiero correspondiente al año 2009, aprobado por el Subdepartamento de Supervisión Financiera Nacional.</t>
  </si>
  <si>
    <t>Aldeas Infantiles S.O.S. Valparaíso</t>
  </si>
  <si>
    <t>Otorgado por Decreto Supremo Nº 983, 10 de octubre del 1983, por el Ministerio de Justicia.</t>
  </si>
  <si>
    <t>Certificado de Vigencia Nº 25416, del 22 de junio de 2005, del Ministerio de Justicia.</t>
  </si>
  <si>
    <t xml:space="preserve">El de contribuir a la solución del problema de la infancia irregular en Chile, mediante la creación, construcción, mantención y difusión de Aldeas Infantiles S.O.S., similares  a las concebidas  por “S.O.S. Kinderdorf International” creadas por el Doctor Hermann Gmeiner, que proporciona a los niños desamparados y /o Huérfanos un ambiente familiar similar al de una familia normal.  </t>
  </si>
  <si>
    <t xml:space="preserve">Presidente:  Gabriel Leonilo Campos Medina      
Secretaria:  Nancy Inés Alarcón Baeza                
Tesorero:   Raúl Fernando Vallejo May-Quede  
Directores:  Martín Urrutia Hernando                 
Domingo Fernando Vidal Asencio                     
Alicia López Pereira                                              
Héctor Pinto Bourgeos                                       
Marcia Serrano Palma                                        
María Fernández Menéndez                                   
</t>
  </si>
  <si>
    <t>tres años.</t>
  </si>
  <si>
    <t>7 de mayo de 2007 a 7 de mayo de 2010</t>
  </si>
  <si>
    <t xml:space="preserve">Gabriel Leonilo Campos Medina      </t>
  </si>
  <si>
    <t xml:space="preserve">Avenida Retiro Nº 950, Quilpue, Quinta Región.
</t>
  </si>
  <si>
    <t>V</t>
  </si>
  <si>
    <t>Quilpué</t>
  </si>
  <si>
    <t xml:space="preserve">(32) 915309. </t>
  </si>
  <si>
    <t>Se acompaña Estado Financiero al 31.12.2007, aprobado por Unidad de Supervisión Nacional.</t>
  </si>
  <si>
    <t>Aldeas de Niños S.O.S. de Antofagasta</t>
  </si>
  <si>
    <t>Otorgado por Decreto Supremo Nº107, 29 de enero de 1986, por el Ministerio de Justicia.</t>
  </si>
  <si>
    <t>Certificado de Vigencia Nº 5, de 18 de agosto de 2005, del Ministerio de Justicia.</t>
  </si>
  <si>
    <t>Tendrá por objeto el cuidado de niños en situación irregular, para contribuir a la solución del problema de la infancia desvalida, en Antofagasta y la Región, mediante la creación y mantenimiento de aldeas para niños, conforme a los principios enunciados y puestos en práctica por el Doctor Herman Gneiner, denominados Aldeas de Niños S.O.S.</t>
  </si>
  <si>
    <t xml:space="preserve">Pdte: Alfonso Leppes Navarrete                  
Vicepdte: Felipe Trevizan Berniz                 
Secret: María Isabel Docal Lopez                 
Tesor: Mario Cisternas Pinto                         
Directores:
Luis Pellegrini Arestizabal                   
Vicente Klaric Yancovic                    
Carlos Castillo Letelier                       
Lautaro Bedregal Johnson                   
</t>
  </si>
  <si>
    <t>Durarán 02 años en sus cargos.</t>
  </si>
  <si>
    <t>De 22 de marzo de 2004 al 22 de marzo de 2006.</t>
  </si>
  <si>
    <t>Alfonso Leppes Navarrete</t>
  </si>
  <si>
    <t>Avenida Morro de Arica Nº8732, Antofagasta.</t>
  </si>
  <si>
    <t>II</t>
  </si>
  <si>
    <t>Antofagasta</t>
  </si>
  <si>
    <t>Se acompaña Estado Financiero al 31.de diciembre de 2005, aprobado por la Unidad de Auditoría Interna.</t>
  </si>
  <si>
    <t>Informe N°719, de 2020</t>
  </si>
  <si>
    <t>Aldeas de Niños S.O.S.</t>
  </si>
  <si>
    <t>Otorgado por Decreto Supremo Nº1179, 15 de abril de 1966, por el Ministerio de Justicia.</t>
  </si>
  <si>
    <t>Certificado de Vigencia Nº25199, 13 de junio de 2005, del Ministerio de Justicia.</t>
  </si>
  <si>
    <t xml:space="preserve">Tendrá por objeto contribuir a la solución del problema de la infancia desvalida en Chile mediante la creación y mantenimiento de “Aldeas de Niños”, conforme a los principios enunciados y puestos en práctica por Herman </t>
  </si>
  <si>
    <t xml:space="preserve">Pdte: Josef  Schumy Fleiss                       
VicePdte: Renate Wurzbacher Wirth       
Sec. Anny Benedik Beranek                     
Tes. Ricardo Campos Aguilera                 
Directores
Johanna Kurzer Hnatek                            
Ursula Hoffa Wertheim                           
Barbara Schumy Kropp                             
</t>
  </si>
  <si>
    <t>5 de agosto de 2005, a 5 de agosto de 2008</t>
  </si>
  <si>
    <t xml:space="preserve">Josef  Schumy Fleiss      </t>
  </si>
  <si>
    <t xml:space="preserve">Av Los Leones Nº382, 5º piso, oficina 501, comuna de Providencia.
</t>
  </si>
  <si>
    <t>3347018 – 3347019</t>
  </si>
  <si>
    <t xml:space="preserve">Se acompaña antecedentes financieros año 2007, aprobado por la Unidad de Supervisión Nacional.  </t>
  </si>
  <si>
    <t>Arzobispado de Antofagasta</t>
  </si>
  <si>
    <t>81735100K</t>
  </si>
  <si>
    <t>Institución Eclesiástica</t>
  </si>
  <si>
    <t>Instituciones Religiosas.</t>
  </si>
  <si>
    <t>Erigida de acuerdo al Derecho Canónico</t>
  </si>
  <si>
    <t>Indefinida.</t>
  </si>
  <si>
    <t>Organizaciones religiosas</t>
  </si>
  <si>
    <t xml:space="preserve"> </t>
  </si>
  <si>
    <t xml:space="preserve">Arzobispo de Antofagasta:
Monseñor Ignacio Francisco Ducasse Medina, 
Mandatos
Poderes A: actúan pos sí solos para representar a la institución
Sergio Humberto Neira Chancay, 
Benedicto Isidro Arredondo Rodríguez, 
Poderes B: deben actuar conjuntamente para representar a la institución
Jorge Alberto Enrique Tabilo Álvarez, 
María Jacqueline Fuentes Hernández, 
Marta Carolina del Rosario Cayo Morales, 
Poderes C:  actúa por sí solo para representar a la institución
Pedro Antonio Fuentes Araya,
</t>
  </si>
  <si>
    <t xml:space="preserve">San Martín Nº 2634, 2º piso, Antofagasta.
</t>
  </si>
  <si>
    <t>Casilla E</t>
  </si>
  <si>
    <t>Antecedentes Financieros correspondientes al año 2018, aprobados por el Subdepartamento de Supervisión Financiera Nacional.</t>
  </si>
  <si>
    <t>Arzobispado de Concepción</t>
  </si>
  <si>
    <t xml:space="preserve">Mons. Antonio Moreno Casamitjana </t>
  </si>
  <si>
    <t xml:space="preserve">Barros Arana Nº544, 4º piso. Concepción.
</t>
  </si>
  <si>
    <t xml:space="preserve"> (41) 227636</t>
  </si>
  <si>
    <t xml:space="preserve">Se acompaña Certificado Financiero 2004 aprobado por la Unidad de Auditoría. </t>
  </si>
  <si>
    <t>Arzobispado de Puerto Montt</t>
  </si>
  <si>
    <t>Organizaciones Religiosas</t>
  </si>
  <si>
    <t xml:space="preserve">Monseñor  Cristián Caro Cordero  
Tulio Olegario Soto Manquemilla . (indistintamente)
Héctor Aniñir Lepillán (Representante Legal del “Centro Comunitario por los Derechos Infanto - Juveniles Madre del Pueblo de Puerto Montt)
</t>
  </si>
  <si>
    <t xml:space="preserve">Benavente Nº 385, 2º piso, Puerto Montt.
</t>
  </si>
  <si>
    <t>Puerto Montt</t>
  </si>
  <si>
    <t>93910: Organizaciones religiosas</t>
  </si>
  <si>
    <t>Se acompaña Certificado de Antecedentes Financieros correspondientes al año 2012, de fecha 30 de mayo de 2013, aprobado por  el Subdepartamento de  Supervisión Financiera</t>
  </si>
  <si>
    <t>Asociación Hogar de Niños Arturo Prat</t>
  </si>
  <si>
    <t xml:space="preserve">Otorgado por Decreto Supremo Nº1033, de fecha 22 de agosto de 1922, por el Ministerio de Justicia.  </t>
  </si>
  <si>
    <t>Certificado de Vigencia de Persona Jurídica sin Fines de Lucro Folio N° 500237858010, de fecha 8 de julio de 2019, emitido por el Servicio de Registro Civil e Identificación.</t>
  </si>
  <si>
    <t>Mantener, sostener o colaborar en el funcionamiento de internados para niños.</t>
  </si>
  <si>
    <t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t>
  </si>
  <si>
    <t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t>
  </si>
  <si>
    <t>Del 23 de abril de 2019 al 23 de abril de 2020</t>
  </si>
  <si>
    <t>Carlos Alberto Ruiz Artigas, RUT Nº5.384.609-2
*Nota: Mediante correo electrónico de fecha 03 de agosto de 2021, doña María Luisa Rivera González, Asistente de Gerencia de la Asociación Hogar de Niños Arturo Prat, informa que, don Óscar Manzano Soko y don Víctor González Risopatrón, no cuentan actualmente con poder vigente representar a la institución</t>
  </si>
  <si>
    <t xml:space="preserve">Blanco Nº1623, oficina Nº403, Valparaíso.
</t>
  </si>
  <si>
    <t>Valparaíso</t>
  </si>
  <si>
    <t>32- 2541480</t>
  </si>
  <si>
    <t xml:space="preserve">asistentegerencia@haprat.cl </t>
  </si>
  <si>
    <t>Certificado de Antecedentes Financieros correspondiente al año 2020, aprobados por el Subdepartamento de Supervisión Financiera Nacional.</t>
  </si>
  <si>
    <t>Asociación Cristiana de Jóvenes de Antofagasta (ACJ Antofagasta)</t>
  </si>
  <si>
    <t>Otorgado por Decreto Supremo Nº 1577, de 21 de agosto 1969, del Ministerio de Justicia.</t>
  </si>
  <si>
    <t xml:space="preserve">Certificado de Vigencia de Persona Jurídica Sin Fines de Lucro Folio N° 500575451211, emitido con fecha 08 de julio de 2023, por el Servicio de Registro Civil e Identificación.
</t>
  </si>
  <si>
    <t xml:space="preserve">PRESIDENTE EDUARDO GUILLERMO CONCA CALVO 5.208.354-0
VICE-PRESIDENTE NORMA TAPIA ALFARO 4.044.414-9
SECRETARIO RAUL ANDRES BARRA ZAVALA 14.317.299-6
TESORERO JUAN EDUARDO PAVEZ PEñALOZA 3.902.278-8
DIRECTOR ERNESTO GUILLERMO CELLINO BROWN 5.991.980-6
DIRECTOR REINALDO ALBERTO BRAVO ALEGRIA 4.967.653-0
DIRECTOR JORGE AUGUSTO MORA LEPPE 4.180.578-1
DIRECTOR CARLOS ENRIQUE NAVARRO PEREZ 7.242.222-8
</t>
  </si>
  <si>
    <t>Durarán 3 años en sus cargos, renovándose por mitades cada año.</t>
  </si>
  <si>
    <t>21 de septiembre de 2022 a 21 de septiembre de 2025.</t>
  </si>
  <si>
    <t xml:space="preserve">Presidente: 
LILIANA DEL CARMEN BORDONES CASTILLO 4.954.442-1
Vice-Presidente:
MANUEL ARNOLDO VILLALOBOS MORGADO 12.216.959-6
Contadora Administrativa Centralizada de Proyectos Sociales: 
CRISTINA MATAMOROS BENVIDES, RUT N° 9.717.156-4
En su ausencia, Roberto Rondon Villegas,  (Vice Presidente Primero)
Director Ejecutivo: 
Osvaldo Jesús Gallardo Gallardo, </t>
  </si>
  <si>
    <t xml:space="preserve">Santa Isabel 345 Santiago, Región Metropolitana
</t>
  </si>
  <si>
    <t>Copiapó</t>
  </si>
  <si>
    <t xml:space="preserve">(55) 263040 </t>
  </si>
  <si>
    <t>No presenta</t>
  </si>
  <si>
    <t>Antecedentes financieros correspondientes al año 2023,  aprobados por el Subdepartamento de Supervisión Financiera.</t>
  </si>
  <si>
    <t>Asociación Cristiana de Jóvenes ACJ de Iquique</t>
  </si>
  <si>
    <t xml:space="preserve">Otorgado por Decreto Supremo Nº 1548, de fecha 7 de diciembre de 1990, por el Ministerio de Justicia.  </t>
  </si>
  <si>
    <t>Certificado Nº 017894, de 06 de agosto de 2012, del SEREMI de Justicia, de la Región de Tarapacá.</t>
  </si>
  <si>
    <t>Difundir las enseñanzas cristianas en toda su pureza, primordialmente entre la niñez y la juventud, base de la sociedad, ofreciendo un testimonio del poder salvador de Jesucristo en un lenguaje que la juventud pueda comprender</t>
  </si>
  <si>
    <t xml:space="preserve">Presidente: Juan Manuel Torres Santibáñez, 
Vicepresidente: Ernesto Cellino Brown, 
Tesorero: Juan Raimundo Valdivia Ríos, 
Directores:
Juan Carlos Salgado Magna, 
Álvaro Rolando Serrano Salas, 
Patricio Francisco Mira Duarte,
Carlos Merino Pinochet, 
</t>
  </si>
  <si>
    <t>Durarán dos años en sus cargos</t>
  </si>
  <si>
    <t>28 de septiembre de 2018 a 28 de septiembre de 2020</t>
  </si>
  <si>
    <t xml:space="preserve">Presidente: Juan Manuel Torres Santibáñez, </t>
  </si>
  <si>
    <t>Ramírez Nº1346, Iquique.</t>
  </si>
  <si>
    <t>I</t>
  </si>
  <si>
    <t>Iquique</t>
  </si>
  <si>
    <t>Fono (57) 2471939</t>
  </si>
  <si>
    <t xml:space="preserve">paularojas@ymcaiquique.com 
jtorres@ymcaiquique.com
kamanchako2011qgmail.com
</t>
  </si>
  <si>
    <t>Se acompañan Certificados de Antecedentes Financieros correspondientes al año 2018, aprobados por el Subdepartamento de Supervisión Financiera Nacional.</t>
  </si>
  <si>
    <t>Asociación Cristiana de Jóvenes de Temuco o YMCA Temuco</t>
  </si>
  <si>
    <t>Otorgado por Decreto Supremo Nº 116, de fecha 10 de febrero de 1997,  por el Ministerio de Justicia</t>
  </si>
  <si>
    <t>Certificado de Vigencia Nº 012, de fecha 24 de mayo de 2006, del Ministerio de Justicia.</t>
  </si>
  <si>
    <t>La Corporación en su esencia procura formar mejores personas, tanto en su aspecto físico como espiritual, para conseguir una sociedad más perfecta y solidaria. Para cumplir lo anterior procura, entre otros objetivos a : A) Difundir, estimular y fomentar las prácticas de cultura física y de los deportes, con el fin de colaborar a un desarrollo armónico de la personalidad humana en sus fases físicas, espirituales y morales; D) También sus objetivos se amplían en sus propósitos al posibilitar la creación de clínicas, policlínicos y consultorios médicos, obras filantrópicas y de beneficencia social y toda clase de obras de extensión cultural y educacional, que permitan las leyes del país</t>
  </si>
  <si>
    <t xml:space="preserve">Presidente: 
Víctor Vargas Villegas                                  
Vicepresidente: 
Rodrigo Constandil Córdova                       
Secretaria: 
Sandra Vidal Garcés                                    
Pro Secretario:
 Osvaldo Lemp Pavéz                                   
Tesorero:
Juan Carlos Urzúa Merino                         
Pro Tesorero: 
Jaime Araneda Rebolledo                             
Pro Director: 
Carlos Jara Fernández                                   
Directores:
Hernán Vallejo Leal                                      
Secretario Ejecutivo: 
Juan Rocca Moltedo  </t>
  </si>
  <si>
    <t xml:space="preserve">Durarán dos años en sus cargos.
</t>
  </si>
  <si>
    <t xml:space="preserve">De 29 de abril de 2006 a 29 de abril de 2008.
</t>
  </si>
  <si>
    <t xml:space="preserve">Secretario Ejecutivo: 
Juan Rocca Moltedo  
Se otorgan poderes para representar legalmente a la Asociación Cristiana de Jóvenes de Temuco, cuyas firmas deben ser siempre de dos personas que pueden ser: el Secretario Ejecutivo más un Director (presidente, vicepresidente, tesorero o pro tesorero) o dos Directores en ausencia del Secretario Ejecutivo.
</t>
  </si>
  <si>
    <t xml:space="preserve">Avenida Olimpia Nº 1401, ciudad de Temuco, Novena Región.
</t>
  </si>
  <si>
    <t>Temuco</t>
  </si>
  <si>
    <t>Teléfono: (045) 265191</t>
  </si>
  <si>
    <t>Correo electrónico: ymcatemuco@tie.cl</t>
  </si>
  <si>
    <t>Se acompaña certificado financiero de abril de 2006, aprobado por la Unidad de Auditoria Interna.</t>
  </si>
  <si>
    <t>Asociación Cristiana de Jóvenes de Valparaíso</t>
  </si>
  <si>
    <t xml:space="preserve">Otorgado por Decreto Supremo Nº 17755, de fecha 18 de octubre de 1915, por el Ministerio de Justicia.  </t>
  </si>
  <si>
    <t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t>
  </si>
  <si>
    <t xml:space="preserve">Los directores duran tres años en sus cargos, pudiendo ser reelegidos por una sola vez y se renuevan anualmente por terceras partes
</t>
  </si>
  <si>
    <t xml:space="preserve">04 de abril de 2023 al 04 de abril de 2026
</t>
  </si>
  <si>
    <t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t>
  </si>
  <si>
    <t xml:space="preserve">Blanco Nº1117, Valparaíso.Blanco N° 1117, Valparaíso, Región de Valparaíso. 
</t>
  </si>
  <si>
    <t>(32) 2156900</t>
  </si>
  <si>
    <t xml:space="preserve">acjvalpo@gmail.com
</t>
  </si>
  <si>
    <t>Asociación Protectora de Menores de Arica</t>
  </si>
  <si>
    <t>Otorgado por Decreto Supremo Nº 3249 de fecha 19 de julio de 1937, del Ministerio de Justicia.</t>
  </si>
  <si>
    <t>Certificado de Vigencia Nº 135/09, de 02 de diciembre del 2009</t>
  </si>
  <si>
    <t>Atender al cuidado personal y educación moral, intelectual y física de los menores desválidos.</t>
  </si>
  <si>
    <t xml:space="preserve">Presidente: Carlos Humberto Muñoz Cáceres         
Vicepdte:  Mauricio Enrique Flores Reyes             
Secretario: Marco Troncoso Espinoza                               
Tesorero: Manuel Gutiérrez Silva                            
Directores:
Primer Director: David Alvarado Olmos                 
Segundo Director: Humberto Díaz Jahiatt               
Tercer Director: Renato Beyzaga Muñoz                 
</t>
  </si>
  <si>
    <t>26-10-2009 hasta el 26-10-2010.</t>
  </si>
  <si>
    <t xml:space="preserve">Carlos Humberto Muñoz Cáceres         </t>
  </si>
  <si>
    <t xml:space="preserve">Lautaro Nº640, Arica.
</t>
  </si>
  <si>
    <t>Arica</t>
  </si>
  <si>
    <t>NO APARECE</t>
  </si>
  <si>
    <t xml:space="preserve">
Correo electrónico: hogardelnino@gmail.com</t>
  </si>
  <si>
    <t xml:space="preserve">Se acompaña Certificado Notarial año 2007, de fecha 11 de diciembre de 2008, autorizado ante notario público, y aprobado por el Subdepartamento de  Supervisión Financiera. </t>
  </si>
  <si>
    <t>Club de Leones de Angol</t>
  </si>
  <si>
    <t>Otorgada por Decreto Supremo Nº722, de 5 de mayo de 1970, por el Ministerio de Justicia.</t>
  </si>
  <si>
    <t>Certificado de vigencia Nº1910, de 20 de junio de 2005, del Ministerio de Justicia.</t>
  </si>
  <si>
    <t xml:space="preserve">Asociación de hombres de buena voluntad que se unen con fines de beneficencia privada, propenden al bienestar, progreso educación, acercamiento y ayuda, con el objeto de conseguir medios para realizar obras de bien público y mejoramiento material, así como promover el entendimiento, la amistad las buenas relaciones entre los hombres y las naciones. 
</t>
  </si>
  <si>
    <t xml:space="preserve">Presidente: Arturo Alarcón García  
Primer Vice Presidente: John Erices Salazar  
Segundo Vice Presidente: 
Carlos R. Contreras Guerraty 
Tercer Vicepresidente: 
Alejandro Cifuentes Mondaca 
Tesorero: Héctor Rodríguez Neira 
Secretario: Carlos Guzmán González 
Pro Secretario: Héctor Rodríguez Neira 
Domador  y Tuercerrabos: Leonardo Méndez Brieres
Carlos Alberto Guzmán Torán                             
Director por dos años:
Roberto Parant Pouchouq
Past President: Leonardo Iturrieta Pinto 
</t>
  </si>
  <si>
    <t xml:space="preserve">Durarán un año en los cargos.
</t>
  </si>
  <si>
    <t xml:space="preserve">De 09 de junio de 2009 al 09 de junio de 2010.  
</t>
  </si>
  <si>
    <t xml:space="preserve">Presidente: Arturo Alarcón García RUT: 
</t>
  </si>
  <si>
    <t xml:space="preserve">Avenida  O’Higgins Nº 2001, Angol, IX Región.
</t>
  </si>
  <si>
    <t>Angol</t>
  </si>
  <si>
    <t>Fono (45) 711612</t>
  </si>
  <si>
    <t xml:space="preserve">Se acompaña Balance General correspondiente al período del 1 de enero al 31 de diciembre de 2010, firmado por el contador auditor Arturo Alarcón García y aprobado por el  Subdepartamento de Supervisión Financiera. </t>
  </si>
  <si>
    <t>Club de Leones Concepción-Hualpén</t>
  </si>
  <si>
    <t>Otorgada por Decreto Supremo Nº 374, de 21 de febrero de 1990, por el Ministerio de Justicia.</t>
  </si>
  <si>
    <t>Certificado de Vigencia Nº 3169, de fecha 05 de abril de 2010, del Ministerio de Justicia.</t>
  </si>
  <si>
    <t>Procura fomentar, practicar y desarrollar cualquiera obra de progreso social o de beneficio para la comunidad, impulsando  aquellas actividades tendientes a ofrecer ayuda moral, intelectual o material a personas e instituciones de escasos recursos, pudiendo también colaborar con la autoridad en la satisfacción de necesidades de interés colectivo.</t>
  </si>
  <si>
    <t xml:space="preserve">Presidente: Gustavo Roa San Martín, 
Past-Presidente:  Yolanda Garrido Coloma, 
1º Vicepresidente: Sergio Barrera Torres, 
2º Vicepresidente:Eduardo Lavado Baró, 
3º Vice presidente: Pedro Maldonado Bustamante, 
Secretario: Carlos Roa Pacheco,
Tesorera: Inés Yañez Rivas, 
Domador: Eduardo Sanhueza Hidalgo,
Tuerce Rabos: Luis Muñoz Salazar, 
Directores: 
Carlos Roa Pacheco, 
Eduardo Sanhueza Hidalgo, 
Pedro Young Burgos,      
Haydu Chacón Silva, 
</t>
  </si>
  <si>
    <t>Durarán un año en sus cargos.</t>
  </si>
  <si>
    <t>De abril de 2010 hasta abril de 2011.</t>
  </si>
  <si>
    <t xml:space="preserve">Pdte Gustavo Roa San Martín, X
Subrogan al Pdte:
Vicepdte Sergio Barrera Torres, 
Vicepdte Eduardo Lavado Baró, 
Vicepdte Pedro Maldonado Bustamante, 
</t>
  </si>
  <si>
    <t xml:space="preserve">Calle Freire Nº 856, Concepción, Región del Bío Bío
Millabú Nº927, comuna de San Pedro de la Paz, Provincia de Concepción.
</t>
  </si>
  <si>
    <t>Fono : 041- 974815</t>
  </si>
  <si>
    <t>Correo electrónico: clubleonesconcepcion@tie.cl</t>
  </si>
  <si>
    <t xml:space="preserve">Se acompaña Certificado Financiero, correspondiente al año 2009, aprobado por el Subdepartamento de Supervisión Financiera Nacional. </t>
  </si>
  <si>
    <t>Compañía de las Hijas de la Caridad de San Vicente de Paul</t>
  </si>
  <si>
    <t>Organización Religiosa.</t>
  </si>
  <si>
    <t>Erigida de acuerdo al Derecho Canónico, en la Arquidiócesis de Santiago.</t>
  </si>
  <si>
    <t>Actividades Religiosas.</t>
  </si>
  <si>
    <t>Hna. Rosana Cortés Castillo, (Ecónoma Provincial)</t>
  </si>
  <si>
    <t xml:space="preserve">Venecia Nº1640 C, comuna Independencia.
</t>
  </si>
  <si>
    <t>Independencia</t>
  </si>
  <si>
    <t>Teléfonos: 2-27370395 – 27376415</t>
  </si>
  <si>
    <t>Correo: enlacechile@hijasdelacaridad.net</t>
  </si>
  <si>
    <t>93910: Organizaciones Religiosas</t>
  </si>
  <si>
    <t xml:space="preserve">Certificado de antecedentes financieros correspondientes al año 2020 aprobados por el Subdepartamento de Supervisión Financiera Nacional </t>
  </si>
  <si>
    <t>Comunidad de Renovación Cristiana de Laja</t>
  </si>
  <si>
    <t>Otorgado por Decreto Supremo Nº 34, de fecha 15 de enero de 1985, por el Ministerio de Justicia.</t>
  </si>
  <si>
    <t>Certificado de Vigencia de Persona Jurídica sin Fines de Lucro Folio 122728205, de fecha 15 de julio de 2013, emitido por el Servicio de Registro Civil e Identificación</t>
  </si>
  <si>
    <t>Desarrollar obras de bien común, ayudar a los necesitados, principalmente a los niños, huérfanos, viudas y desamparados.</t>
  </si>
  <si>
    <t xml:space="preserve">Presidente: 
Oscar Rafael Tapia Veloso                          
Vicepdte.:
 José Vicente Francisco Abrigo Elgueda     
Secretaria:
Claudia Tapia Gallardo                               
Tesorera:
Beatriz Eugenia Blanc Dockendoff             
Directores: 
Marcelo Andrés Beltrán Villablanca           
Evelyn Lara Peña                                       
Andrés Abrigo Blanc                                 
</t>
  </si>
  <si>
    <t>un año</t>
  </si>
  <si>
    <t>30 de mayo de 2012 al 30 de mayo  de 2013</t>
  </si>
  <si>
    <t xml:space="preserve">Presidente: Oscar Rafael Tapia Veloso      </t>
  </si>
  <si>
    <t xml:space="preserve">Balmaceda Nº670, Laja, Octava Región.
</t>
  </si>
  <si>
    <t>Laja</t>
  </si>
  <si>
    <t>Fono (43) 461252</t>
  </si>
  <si>
    <t>Se acompaña Balance General correspondiente al período 01 de Enero de 2012 al 31 de diciembre del 2012 y Certificado de antecedentes financieros correspondientes al año 2012, aprobado por el Subdepartamento de Supervisión Financiera Nacional</t>
  </si>
  <si>
    <t>Comunidad La Roca</t>
  </si>
  <si>
    <t>Otorgado por Decreto Supremo Nº65, 22 de enero de 1991, por el Ministerio de Justicia.</t>
  </si>
  <si>
    <t>Certificado de Vigencia de persona jurídica sin fines de lucro, Folio N° 500394403291, emitido con fecha 18 de junio de 2021, por el Servicio de Registro Civil e Identificación</t>
  </si>
  <si>
    <t>Ayudar a aquellas personas que, ya sea a consecuencia de una psicopatología, dependencia de drogas y/o alcohol; nivel deficitario de salud, económico, social, educativo u otro, estén siendo afectadas en su integridad como personas.</t>
  </si>
  <si>
    <t xml:space="preserve">Presidente: 
Juan Enrique Vargas Roa,
Vicepresidente: 
Hernán Eduardo Erba Gallinato,
Secretaria: Inés Herminia Correa Zamora 
Tesorero: 
José Gustavo Concha Concha, 
Director Ejecutivo:
Fernando Iván Alvarado Vega, 
</t>
  </si>
  <si>
    <t>Durarán 3 años en sus cargos.</t>
  </si>
  <si>
    <t>28 de mayo de 2018 al 28 de mayo de 2021.Directorio y mandato prorrogado en virtud de la Ley N° 21.239. Escritura vigente señala en el numeral tercero “Vigencia actual Directorio” - “Se informa que de acuerdo a la Ley, el Directorio actual sigue vigente hasta tres meses después de que se termine el estado de catástrofe en el país. Cuando corresponda, se hará la elección del nuevo Directorio en forma presencial”. 
Duración del mandato conferido a don Fernando Iván Alvarado Vega: 31 de diciembre de 2021</t>
  </si>
  <si>
    <t xml:space="preserve">Juan Enrique Vargas Roa, 
Fernando Iván Alvarado Vega, 
</t>
  </si>
  <si>
    <t xml:space="preserve">Avenida Errázuriz N° 2710, Valparaíso
</t>
  </si>
  <si>
    <t xml:space="preserve">Teléfono: 2626924
</t>
  </si>
  <si>
    <t>Correo: comunidadlaroca@yahoo.com</t>
  </si>
  <si>
    <t>Antecedentes financieros correspondientes al año 2020, aprobados por el Subdepartamento de Supervisión Financiera</t>
  </si>
  <si>
    <t>Comunidad Papa Juan XXIII</t>
  </si>
  <si>
    <t>Erigida de acuerdo al Derecho Canónico, por decreto Nº 240, del Arzobispado de Santiago, de fecha 30 de junio de 1997.</t>
  </si>
  <si>
    <t>Participar en la misión de salvación de la iglesia, con afectuoso cuidado a todos aquellos que están afligidos a causa  de la debilidad humana.</t>
  </si>
  <si>
    <t xml:space="preserve">Silvia Andrea Quintanilla Vera
Juan Acuña Montero
</t>
  </si>
  <si>
    <t>Fono 6960491 – 5441198</t>
  </si>
  <si>
    <t xml:space="preserve">apjxxiiisec@yahoo.es
apexxiiigianni@yahoo.es
</t>
  </si>
  <si>
    <t xml:space="preserve">Certificado de Antecedentes Financieros, correspondientes al año 2019, aprobados por el  Subdepartamento de Supervisión Financiera Nacional .  </t>
  </si>
  <si>
    <t>Congregación del Amor Misericordioso</t>
  </si>
  <si>
    <t xml:space="preserve">Hna. Amalia Hoffman Villalobos       </t>
  </si>
  <si>
    <t xml:space="preserve">General Amengual Nº420, Estación Central.
</t>
  </si>
  <si>
    <t>Estación Central</t>
  </si>
  <si>
    <t>Fono 7781187 – 7792486</t>
  </si>
  <si>
    <t xml:space="preserve">Marifariasam@hotmail.com
Hogarrefugio@gmail.com
</t>
  </si>
  <si>
    <t>93910: Organizaciones Religiosas.</t>
  </si>
  <si>
    <t>Se acompaña Certificado de Antecedentes Financieros, correspondientes al año 2016, y se remite al Subdepartamento de Supervisión Financiera para su aprobación.</t>
  </si>
  <si>
    <t>Congregación Religiosa de La Sagrada Familia de Urgel</t>
  </si>
  <si>
    <t>Erigida de acuerdo al Derecho Canónico, en Diócesis de Valparaíso.</t>
  </si>
  <si>
    <t xml:space="preserve">Hna. Susana Nilda Villar Berruti </t>
  </si>
  <si>
    <t xml:space="preserve">Infantes N° 407, comuna de Copiapó, Región de Atacama.
</t>
  </si>
  <si>
    <t>Fono: 052-524175</t>
  </si>
  <si>
    <t>Email: liceopolitecnicobelencopiapo@gmail.com</t>
  </si>
  <si>
    <t>Se acompaña Certificado de Antecedentes Financieros año  2009, de fecha 3 de marzo de 2010, aprobado por el Subdepartamento de Supervisión Financiera.</t>
  </si>
  <si>
    <t>Congregación de los Sagrados Corazones de Jesús y María</t>
  </si>
  <si>
    <t xml:space="preserve">Patricia Del Carmen Villarroel Garay; 
(Se acompaña fotocopia de cédula de identidad del representante legal)
</t>
  </si>
  <si>
    <t xml:space="preserve">Avenida Chile España N° 1163, comuna de Providencia, Región Metropolitana. 
</t>
  </si>
  <si>
    <t>Fono 2092383</t>
  </si>
  <si>
    <t>Se acompaña Certificado de  Antecedentes Financieros, correspondientes al año 2016, aprobados por el Subdepartamento de Supervisión Financiera.</t>
  </si>
  <si>
    <t>Congregación del Buen Pastor</t>
  </si>
  <si>
    <t>Organización Religiosa</t>
  </si>
  <si>
    <t>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t>
  </si>
  <si>
    <t>Indefinida.Certificado C/967/2021, de 07 de julio de 2021, emitido por doña Constanza Reyes Mauret, Vicecanciller del Arzobispado de Santiago.</t>
  </si>
  <si>
    <t>Sandra Bertha Suárez Cordero</t>
  </si>
  <si>
    <t xml:space="preserve">Mac – Iver Nº702, Santiago. 
</t>
  </si>
  <si>
    <t>Fono 6325682, fax 6385213.</t>
  </si>
  <si>
    <t>Mail: adelarey@gmail.com</t>
  </si>
  <si>
    <t xml:space="preserve">Casilla 51.918 </t>
  </si>
  <si>
    <t>93910: Organizaciones  Religiosas.</t>
  </si>
  <si>
    <t>Se remite Certificado de Antecedentes Financieros correspondientes al año 2020, aprobados por el al Subdepartamento de Supervisión Financiera Nacional</t>
  </si>
  <si>
    <t>Congregación Hermanas Carmelitas Teresas de San José</t>
  </si>
  <si>
    <t xml:space="preserve">Erigida de acuerdo al Derecho Canónico.  </t>
  </si>
  <si>
    <t xml:space="preserve">Hna. María Anunciación Gil Tomé, 
Hna. María del Carmen Miguel Rodríguez, 
Hna. Edith del Carmen Farías Nuñez, 
</t>
  </si>
  <si>
    <t xml:space="preserve">Miguel Angel Parra Nº1205, Chillán Viejo.
</t>
  </si>
  <si>
    <t>XVI</t>
  </si>
  <si>
    <t>Chillán Viejo</t>
  </si>
  <si>
    <t>Fono (42) 260819</t>
  </si>
  <si>
    <t xml:space="preserve">hogarteresatoda@yahoo.es
teresatodachile@yahoo.es
</t>
  </si>
  <si>
    <t>Se acompaña Certificado de Antecedentes Financieros correspondientes al año 2015, aprobados por el Subdepartamento de  Supervisión Financiera Nacional.</t>
  </si>
  <si>
    <t>Congregación Hermanas de la Providencia</t>
  </si>
  <si>
    <t xml:space="preserve">Decreto Supremo Nº 833, de fecha 20 de agosto de 1853, del Ministerio de Justicia.  </t>
  </si>
  <si>
    <t xml:space="preserve">Hna. María Antonieta Trimpay Aguirre   </t>
  </si>
  <si>
    <t xml:space="preserve">Terranova Nº 140, Providencia.
</t>
  </si>
  <si>
    <t>Fono 2055947.</t>
  </si>
  <si>
    <t xml:space="preserve">
</t>
  </si>
  <si>
    <t xml:space="preserve">Se acompaña Certificado de Antecedentes Financieros correspondientes al año 2015, aprobados por el departamento de administración y finanzas. </t>
  </si>
  <si>
    <t>Congregación Purísimo Corazón de María</t>
  </si>
  <si>
    <t>Decreto Supremo de 1º de junio de 1894, del Ordinario Eclesiástico de Santiago de Chile, según certificado emanado del Arzobispado de Santiago, de fecha 14 de abril de 1978</t>
  </si>
  <si>
    <t xml:space="preserve">Hna. Silvia Teresa Araya Maldonado, </t>
  </si>
  <si>
    <t xml:space="preserve">Romero N° 2757, Santiago.
</t>
  </si>
  <si>
    <t>Fono 6815245</t>
  </si>
  <si>
    <t xml:space="preserve"> hogarsanfranciscoderegis@gmail.com. 
                            hogartcb@gmail.com </t>
  </si>
  <si>
    <t>Se acompaña Balance General y Balance Clasificado, correspondiente al año 2014, aprobado por el Subdepartamento de Supervisión Financiera Nacional.</t>
  </si>
  <si>
    <t xml:space="preserve">
Congregación Hermanas Franciscanas Misioneras de Jesús
</t>
  </si>
  <si>
    <t>Decreto Eclesiástico de la Arquidiócesis de la Serena  de 25 de noviembre de 2003.</t>
  </si>
  <si>
    <t xml:space="preserve">Superiora General Hna. Verónica del Carmen Collao Aguirre, </t>
  </si>
  <si>
    <t xml:space="preserve">Calle Padre Hurtado Nº 911, Parte Alta, Comuna de Coquimbo, Cuarta Región.
</t>
  </si>
  <si>
    <t>IV</t>
  </si>
  <si>
    <t>Coquimbo</t>
  </si>
  <si>
    <t>51 - 2 315199
+56 940326716</t>
  </si>
  <si>
    <t>hnaveronicafranciscana@gmail.com
hogar.redes.direccion@gmail.com</t>
  </si>
  <si>
    <t>Se acompaña Certificado de Antecedentes Financieros correspondiente al año 2020, aprobados por el  Subdepartamento de Supervisión Financiera Nacional.</t>
  </si>
  <si>
    <t>Congregación Hermanas Hospitalarias del Sacratísimo Corazón de Jesús</t>
  </si>
  <si>
    <t>Frida del Carmen Bustos Valenzuela</t>
  </si>
  <si>
    <t xml:space="preserve">Fernández Albano Nº171, La Cisterna.
</t>
  </si>
  <si>
    <t>La Cisterna</t>
  </si>
  <si>
    <t>Fono 7108135</t>
  </si>
  <si>
    <t xml:space="preserve">Correo electrónico: hnafrida@gmail.com </t>
  </si>
  <si>
    <t>Se acompaña Certificado de Antecedentes Financieros correspondientes al año 2012, de fecha 22 de noviembre de 2013, aprobado por el Subdepartamento de Supervisión Financiera Nacional.</t>
  </si>
  <si>
    <t>Congregación Hermanas Maestras de la Santa Cruz</t>
  </si>
  <si>
    <t>Decreto Supremo Nº 645, de fecha 14 de agosto de 1909, del Ministerio de Justicia</t>
  </si>
  <si>
    <t>Indefinida. Consta en certificado S/N, de fecha 11 de octubre de 2011, del Secretario Canciller del Obispado de Temuco, don marcos Uribe Gutiérrez.</t>
  </si>
  <si>
    <t>No tiene</t>
  </si>
  <si>
    <t xml:space="preserve">Hna. Rosa Rico Mendoza, RUN N° 14.615.041-1 
Superiora Provincial de la Provincia Latinoamericana
</t>
  </si>
  <si>
    <t xml:space="preserve">Ignacio Carrera Pinto N° 1050, Población Los Trigales, Temuco, Región de La Araucanía.
</t>
  </si>
  <si>
    <t xml:space="preserve">Fono (45) 2861400
</t>
  </si>
  <si>
    <t xml:space="preserve"> gloripoble@gmail.com</t>
  </si>
  <si>
    <t>Se acompaña Certificado de Antecedentes Financieros, correspondientes al año 2023, aprobados por el Subdepartamento de Supervisión Financiera Nacional</t>
  </si>
  <si>
    <t>Congregación Hermanas Terciarias Capuchinas de la Sagrada Familia</t>
  </si>
  <si>
    <t xml:space="preserve">Hermana Rosalba Gómez Duque             
Hermana Marta Cecilia Ibáñez Valdebenito   
</t>
  </si>
  <si>
    <t xml:space="preserve">Roberto Ovalle Nº100, Comuna de Penco, VIII Región.
</t>
  </si>
  <si>
    <t>Penco</t>
  </si>
  <si>
    <t xml:space="preserve">Fono (41) 2458900 – 2451860 </t>
  </si>
  <si>
    <t>hogarsantacatalina@tie.cl</t>
  </si>
  <si>
    <t>Se acompaña Certificado de Antecedentes Financieros año 2009, aprobado por el Sub Departamento de Supervisión Nacional.</t>
  </si>
  <si>
    <t>Congregación Instituto Hijas de María Auxiliadora</t>
  </si>
  <si>
    <t xml:space="preserve">Hna. Aurelia Rossi Morlacchi, 
Sor Luz Nelly Altamirano Altamirano, </t>
  </si>
  <si>
    <t xml:space="preserve">Avenida Matta Nº 726, Santiago, Región Metropolitana (Casa Provincial, Oficina de Partes)
Avenida Matta Nº 762, Santiago, Región Metropolitana
Av. Pajaritos Nº 3520, Maipú, Región Metropolitana (Hogar de Niñas Inés Riesco Llona)
</t>
  </si>
  <si>
    <t>Maipú</t>
  </si>
  <si>
    <t>Fono: 29126601, Fono 5313112 – 5311483</t>
  </si>
  <si>
    <t xml:space="preserve">Se acompaña Certificado de Antecedentes Financieros correspondientes al año 2012, de fecha 12 de septiembre de 2013, aprobado por el Subdepartamento de Supervisión Financiera Nacional.
</t>
  </si>
  <si>
    <t>Congregación Hijas de San José Protectoras de la Infancia</t>
  </si>
  <si>
    <t xml:space="preserve">Erigida de acuerdo al derecho Canónico, en la Arquidiócesis de Santiago.  </t>
  </si>
  <si>
    <t xml:space="preserve">Hna. Rosa Elena Bahamonde Rosas, </t>
  </si>
  <si>
    <t xml:space="preserve">Agustinas Nº2874, Santiago.
</t>
  </si>
  <si>
    <t>Fono 226815658/984450893</t>
  </si>
  <si>
    <t xml:space="preserve"> conghsj@gmail.com
  rosabahamonde@gmail.com</t>
  </si>
  <si>
    <t>Antecedentes Financiero correspondientes al año 2020, aprobados por el Subdepartamento de Supervisión Financiera Nacional.</t>
  </si>
  <si>
    <t>Informe N°504 de 2020.</t>
  </si>
  <si>
    <t>Congregación Pequeña Obra de la Divina Providencia</t>
  </si>
  <si>
    <t xml:space="preserve">Indefinida. 
Consta en el Certificado C/922/2021, de 23 de junio de 2021, emitido por doña Constanza Reyes Mauret, Vicecanciller del Arzobispado de Santiago. 
</t>
  </si>
  <si>
    <t xml:space="preserve">Consejo:
Superior en Chile
R.P. Teófilo Calvo Pérez, Pasaporte N° PAH449311, R.P. 
Vicario
Gustavo Valencia Aguilera, RUN N° 8.074.724-1
Consejero:
R.P. Giacomo Valenza, RUN N° 14.652.396-K
Ecónomo
R.P. Hno. Juan Alberto Daza jara, RUN: 8.627.490-6
</t>
  </si>
  <si>
    <t xml:space="preserve">Rvdo. Padre Teófilo Calvo Pérez, Superior Provincial de la Congregación en Chile.                              R.P Sergio Felipe Valenzuela Ramos, RUT N° 9.765.312-7, representante legal del Pequeño Cottolengo de Santiago.
Rvdo. Padre Álvaro Rodrigo Olivares Fernández, representante legal Pequeño Cottolengo de Rancagua. 
Para el proyecto Pequeño Cottolengo de Quintero, el representante legal es el R.P. Bruno Pietrobon, 
Se designa como Directora para el proyecto Pequeño Cottolengo de Quintero a doña Mónica Vera Valenzuela.
Para el proyecto Pequeño Cottolengo de Santiago, el representante legal es el R.P. Claudio Chávez Urrutia, 
</t>
  </si>
  <si>
    <t xml:space="preserve">Avda. Pedro Aguirre Cerda N° 7335, comuna de Cerrillos, Región Metropolitana (Delegación Central).
Calle Don Orione N° 7306, comuna de Cerrillos, Región Metropolitana (Cottolengo Santiago)
Vicuña Mackenna N° 1230, comuna de Quintero, Región de Valparaíso (Cottolengo Quintero)
Avenida Francia N° 455, comuna de Rancagua, Sexta Región (Cottolengo Rancagua)
</t>
  </si>
  <si>
    <t>Cerrillos</t>
  </si>
  <si>
    <t xml:space="preserve">5570495
Delegación Central: 225570495
Cottolengo Santiago: 225574783
Cottolengo Quintero: 32-29330568
(Cottolengo Rancagua: 72-2230761
</t>
  </si>
  <si>
    <t xml:space="preserve">Delegación Central: teocalper@hotmail.com
Cottolengo Santiago: pfelipefdp@gmail.com
Cottolengo Quintero: pfelipefdp@gmail.com
(Cottolengo Rancagua: aolivares.fdp@gmail.com
</t>
  </si>
  <si>
    <t>Se acompaña Certificado de Antecedentes Financieros, correspondiente al año 2020, aprobado por el Subdepartamento de Supervisión Financiera.</t>
  </si>
  <si>
    <t>15 de diciembre de 2003.</t>
  </si>
  <si>
    <t>Informe N°393 de 2020.
Informe N°833 de 2020.</t>
  </si>
  <si>
    <t>Congregación Pequeñas Hermanas Misioneras de la Caridad-Don Orione</t>
  </si>
  <si>
    <t>Indefinida.Consta en el Certificado C/1324/2020, emitido por doña Marcela Arriaza Morales, Notaria del Arzobispado de Santiago, con fecha 13 de noviembre de 2020</t>
  </si>
  <si>
    <t>Hna. María Eugenia Linco Linco,
Superiora Provincial: Mónica Aurora Izquierdo Yáñez</t>
  </si>
  <si>
    <t xml:space="preserve">El Almendro Nº533, comuna de Cerrillos. 
</t>
  </si>
  <si>
    <t>Fono 5571330.</t>
  </si>
  <si>
    <t>Se acompaña Certificado de Antecedentes Financieros correspondiente al año 2020, aprobados por el Subdepartamento de Supervisión Financiera Nacional.</t>
  </si>
  <si>
    <t>Congregación de Religiosas Adoratrices Esclavas del Santísimo Sacramento y de la Caridad.</t>
  </si>
  <si>
    <t xml:space="preserve">Erigida de acuerdo al Derecho Canónico, del Arzobispado de Santiago. 
Asimismo, se otorgó personalidad jurídica por Decreto Supremo Nº419, del  11 de abril de 1922, del Ministerio de Justicia.  
</t>
  </si>
  <si>
    <t>Indefinida.Certificado C/987/2021, de 12 de julio de 2021, autorizado por doña Constanza Reyes Mauret, Vicecanciller del Arzobispado de Santiago.</t>
  </si>
  <si>
    <t xml:space="preserve">Margarita Fabiola Sais Monserrat, 
</t>
  </si>
  <si>
    <t xml:space="preserve">Obispo Manuel Umaña Nº1356, comuna de Estación Central.
</t>
  </si>
  <si>
    <t>226834204 
71 - 2215375</t>
  </si>
  <si>
    <t>ppfmicaeliano@gmail.com</t>
  </si>
  <si>
    <t>93910: Organización Religiosa.</t>
  </si>
  <si>
    <t>Certificado de Antecedentes Financieros correspondientes al año 2020, aprobados por el Subdepartamento de Supervisión Financiera Nacional.</t>
  </si>
  <si>
    <t>Congregación de las Religiosas Franciscanas Misioneras del Sagrado Corazón</t>
  </si>
  <si>
    <t>Hna. María Lorenzon Vanzetto</t>
  </si>
  <si>
    <t xml:space="preserve">Pedro Aguirre Cerda Nº305, La Cisterna.
</t>
  </si>
  <si>
    <t>Fono 5583298 - 5271203</t>
  </si>
  <si>
    <t>Certificado de Antecedentes Financieros correspondientes al año 2016, aprobado por el Subdepartamento de Supervisión Financiera Nacional.</t>
  </si>
  <si>
    <t>Congregación Religiosas Mercedarias Francesas</t>
  </si>
  <si>
    <t>70004310K</t>
  </si>
  <si>
    <t>Erigida de acuerdo al Derecho Canónico, en la Arquidiócesis de Santiago, según consta en Certificado Nº C/449/2004, de fecha 28 de abril de 2004,  emitido por don Roberto Videla González, Notario Eclesiástico, del Arzobispado de Santiago.</t>
  </si>
  <si>
    <t>Hna. María Eva Castaño Rodríguez, (Sor Joaquina Castaño, Vicaria Provincial de la citada Congregación)</t>
  </si>
  <si>
    <t xml:space="preserve">Independencia Nº1783, Santiago.
</t>
  </si>
  <si>
    <t>Fono 7771581</t>
  </si>
  <si>
    <t>Se acompaña Certificado de Antecedentes Financieros correspondientes al año 2016, y se remite al Subdepartamento de Supervisión Financiera Nacional para su aprobación.</t>
  </si>
  <si>
    <t>Congregación Religiosas Siervas de María Dolorosa</t>
  </si>
  <si>
    <t>Erigida de acuerdo al Derecho Canónico, en el Vicariato Apostólico de Aysén, según certificado de fecha 10 de abril de 2012.</t>
  </si>
  <si>
    <t xml:space="preserve">Hna.  Augusta Pedrielli Cleanti       </t>
  </si>
  <si>
    <t xml:space="preserve">Lord Cochrane Nº 613 B, Puerto Aysén.
</t>
  </si>
  <si>
    <t>XI</t>
  </si>
  <si>
    <t>Puerto Aysén</t>
  </si>
  <si>
    <t>Fono (67) 332806,</t>
  </si>
  <si>
    <t>.hogargiorgi@gmail.com
hogareg@entelchile.net
hogarelangel@123.cl</t>
  </si>
  <si>
    <t xml:space="preserve">Se acompaña Certificado de Antecedentes Financieros correspondientes al año 2014, aprobados por el Subdepartamento de Supervisión Financiera Nacional.
</t>
  </si>
  <si>
    <t>Congregación Religiosos Terciarios Capuchinos de Nuestra Señora de los Dolores</t>
  </si>
  <si>
    <t>Erigida de acuerdo al Derecho Canónico, según consta en Certificado Nº722/2003, emitido por doña Sara Rodríguez Silva, Notario Eclesiástico del Obispado de Valparaíso, con fecha 17 de noviembre del 2003.</t>
  </si>
  <si>
    <t xml:space="preserve">Mandato General:
Esteban de Jesús González Yepes,a contar del 01 de junio de 2021.
Oficio N° 021/2021, de 04 de junio de 2021, informa que, la personería de don Fray Rubén Eduardo Gutiérrez Quiñones, se mantuvo vigente hasta el 31 de mayo de 2021.             Mandato especial
Emeterio Job Rivas Espinoza, 
Facultades especiales: “(…) podrá celebrar y firmar convenios con SENAME, y otras instituciones de similares características. Todo lo anterior, cuando el Director Nacional lo autorice”. </t>
  </si>
  <si>
    <t xml:space="preserve">Barros Arana N° 162, Oficina 101, Concepción, Región del Biobío. 
</t>
  </si>
  <si>
    <t>Teléfonos: 412767056
Celular: +56974305923      Celular Esteban de Jesús González Yepes: +56963411072</t>
  </si>
  <si>
    <t xml:space="preserve">Correos electrónicos: eduardo.gut@gmail.com
                                        paula.quilodran@programasamigo.cl                        admin.centralizada@programasamigo.cl
estebangy1987@amigonianosj.org
</t>
  </si>
  <si>
    <t xml:space="preserve">Certificado de antecedentes financieros, correspondientes al año 2020, aprobados por el Subdepartamento de Supervisión Financiera Nacional. </t>
  </si>
  <si>
    <t>Congregación Salesiana de Chile</t>
  </si>
  <si>
    <t>Erigida de acuerdo al Derecho Canónico, en la Arquidiócesis de Santiago según Certificado NºC/55/2004, de fecha 14 de enero de 2004, emitido por don Roberto Videla González, Notario Eclesiástico del Arzobispado de Santiago.</t>
  </si>
  <si>
    <t xml:space="preserve">Superior Provincial Rvdo. Leonardo Santibáñez Martínez 
-Rvdo. Ecónomo Provincial Padre Jorge Rivera Smith   </t>
  </si>
  <si>
    <t xml:space="preserve">Volcán Callaqui Nº 5876, Nuevo Amanecer. La Florida.
</t>
  </si>
  <si>
    <t>La Florida</t>
  </si>
  <si>
    <t xml:space="preserve">Fono 2841730
</t>
  </si>
  <si>
    <t xml:space="preserve">Se acompaña Certificado Financiero correspondiente al año 2010, aprobado por el  Subdepartamento de Supervisión Financiera. 
</t>
  </si>
  <si>
    <t>Congregación Siervas de San José</t>
  </si>
  <si>
    <t>Erigida de acuerdo al Derecho Canónico, según consta en Certificado Nº C/907/2005, emitido por don Roberto Videla González, Notario Arzobispado de Santiago, con fecha 2 de septiembre de 2005</t>
  </si>
  <si>
    <t xml:space="preserve">Hna. Josefa Panedas Paunero                  </t>
  </si>
  <si>
    <t xml:space="preserve">Avenida Concepción Nº 031, Colina, Región Metropolitana 
</t>
  </si>
  <si>
    <t>Colina</t>
  </si>
  <si>
    <t>Fono 5512226- 8441528
Celular: 09- 77470074</t>
  </si>
  <si>
    <t>Se acompaña Certificado Notarial correspondiente al año 2007, de fecha 08 de julio de 2008, aprobado por la Unidad de Supervisión Financiera Nacional.</t>
  </si>
  <si>
    <t>Corporación Acogida</t>
  </si>
  <si>
    <t>Asociación de Derecho Privado.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</si>
  <si>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</si>
  <si>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Certificado de Vigencia, folio Nº 500230986939, de fecha 04 de Junio de 2019, del Servicio del Registro Civil e Identificación</t>
  </si>
  <si>
    <t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t>
  </si>
  <si>
    <t xml:space="preserve">Presidenta: 
Johanna Valeria Valladares González, 
Secretario: 
Álvaro Manterola Lazcano,          
Tesorero:
Rudiger de Jesús Guzmán Lugo,
Directora:
Olga del Carmen Serey Vidal, </t>
  </si>
  <si>
    <t xml:space="preserve">Durarán dos años en sus cargos por estatutos.  </t>
  </si>
  <si>
    <t xml:space="preserve">22 de enero de 2021 al 22 de enero del 2024
</t>
  </si>
  <si>
    <t xml:space="preserve">Presidenta: 
Johanna Valeria Valladares González, </t>
  </si>
  <si>
    <t>Calle Santiago Nº 851, Oficina 31, tercer piso, Comuna de Villa Alemana, Región de Valparaíso.</t>
  </si>
  <si>
    <t>Villa Alemana</t>
  </si>
  <si>
    <t xml:space="preserve">contacto@corporacionacogida.cl </t>
  </si>
  <si>
    <t xml:space="preserve">Antecedentes financieros correspondientes al año 2021, remitidos al Subdepartamento de Supervisión Financiera Nacional para aprobación. 
*Se solicita a la institución, rectificar año 2021 por año 2020, mediante correo electrónico
</t>
  </si>
  <si>
    <t>Corporación Alianzas</t>
  </si>
  <si>
    <t>Otorgada por Decreto Exento  Nº 1787, de fecha 13  de Abril  de  2011, del Ministerio de Justicia.</t>
  </si>
  <si>
    <t>Certificado de Vigencia N°368, de 12 de Septiembre de 2011, del Ministerio de Justicia.</t>
  </si>
  <si>
    <t xml:space="preserve"> La Corporación tendrá por finalidad u objeto apoyar, sostener, proteger, diagnosticar, rehabilitar y reinsertar a los hombres y mujeres, ya sean adultos o adolescentes y a la población infanto-juvenil, junto a sus familias, en todas las materias relacionadas con la prevención y el control del uso indebido, la producción y  tráfico ilícito de sustancias o drogas estupefacientes o sicotrópicas y el abuso de alcohol, como asimismo promover y desarrollar proyectos y/o actividades psicosociales dirigidos a niños, jóvenes y adultos ya la familia en general , tendientes a satisfacer el fortalecimiento del vínculo social y la integración a la comunidad. La Corporación se preocupará en especial de promover, intervenir y desarrollar todas las demás actividades vinculadas con personas que s encuentren en situaciones de riesgo social y/o de problemas familiares, ya sea que trate de infractores de ley o en rehabilitación en el sistema judicial, mediante el desarrollo de actividades, planes de asistencia y programas de tratamiento que se presten con la ayuda y/o coordinación de las distintas organizaciones comunitarias, las Municipalidades y de otras instituciones públicas o privadas.  </t>
  </si>
  <si>
    <t xml:space="preserve">Presidente:   Jorge Gabriel Marín Miranda 
Secretario: Luz Marina Huerta Ortiz 
Tesorera: Lorena Mónica Esquivel Ortega 
</t>
  </si>
  <si>
    <t xml:space="preserve">3 años.
</t>
  </si>
  <si>
    <t>no aparece</t>
  </si>
  <si>
    <t xml:space="preserve">Presidente:  Jorge Gabriel Marín Miranda </t>
  </si>
  <si>
    <t xml:space="preserve">Sanfuentes N°2.271 Barrancas, Provincia de San Antonio, Región de Valparaíso. </t>
  </si>
  <si>
    <t>San Antonio</t>
  </si>
  <si>
    <t>93401: Institución de Asistencia Social</t>
  </si>
  <si>
    <t xml:space="preserve">
Certificado Financiero, correspondiente al año 2011, de fecha 9 de noviembre de 2011, aprobado por el Sub Departamento de Supervisión Financiera Nacional.
</t>
  </si>
  <si>
    <t>Corporación Amulen Profesionales</t>
  </si>
  <si>
    <t>Corporación de Derecho Privado. Se rige por las normas del Título XXXIII del Libro Primero del Código Civil, por el Reglamento sobre Concesión de Personalidad Jurídica del Ministerio de Justicia, por las disposiciones contenidas en la Ley N° 20.500, sobre Asociaciones y Participación Ciudadana en la Gestión Pública y por sus propios Estatutos.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</si>
  <si>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</si>
  <si>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 xml:space="preserve">Certificado de Vigencia de Persona Jurídica sin Fines de Lucro, Folio Nº 500395583010, de 25 de junio de 2021, del Servicio del Registro Civil e Identificación.
</t>
  </si>
  <si>
    <t xml:space="preserve">De acuerdo al artículo 4º del Acta Constitutiva y Estatutos de la Corporación, tendrá por finalidad u objeto 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t>
  </si>
  <si>
    <t xml:space="preserve">Presidente: 
Alex Gonzalo Leal Valverde, 
Secretario: 
Wilson Tomás Trujillo Ortiz, 
Tesorero:
Claudio Rodrigo Calderón Hermosilla, 
Según consta en el Certificad De Directorio de Persona Jurídica sin Fines de Lucro, Folio Nº 500395582969, de 25 de junio de 2021, del Servicio del Registro Civil e Identificación.
</t>
  </si>
  <si>
    <t xml:space="preserve">Durarán TRES años en sus cargos.  </t>
  </si>
  <si>
    <t xml:space="preserve">Del 28 de enero de 2019 al 28 de enero de 2022.
Según consta en el Certificad De Directorio de Persona Jurídica sin Fines de Lucro, Folio Nº 500395582969, de 25 de junio de 2021, del Servicio del Registro Civil e Identificación, la última elección directiva se realizó con fecha 28 de enero de 2019.
</t>
  </si>
  <si>
    <t xml:space="preserve">Presidente y Mandato Especial de Representante Legal: 
Alex Gonzalo Leal Valverde, 
Mandato Especial de Representante Legal:
Jasmira Maribel Nuñez Alfaro, 
Katherine Elba Andrea Olivares Velásquez, 
</t>
  </si>
  <si>
    <t xml:space="preserve">Larrondo N° 450, comuna de Coquimbo, Región de Coquimbo
</t>
  </si>
  <si>
    <t>51-2-494851
cel:9/96739015</t>
  </si>
  <si>
    <t>amulenpro@gmail.com</t>
  </si>
  <si>
    <t>Se acompaña certificado financiero, correspondiente al año 2020, aprobados por el Sub Departamento de Supervisión Financiera Nacional.</t>
  </si>
  <si>
    <t>Corporación Asociación Damas Salesianas</t>
  </si>
  <si>
    <t>Otorgado por Decreto Supremo Nº 643, de fecha 25 de abril de 1994, del Ministerio de Justicia</t>
  </si>
  <si>
    <t>Motivar y formar a la mujer moderna, sin distinción de clases, para la acción social, la promoción humana y evangelizadora de las clases populares y de los jóvenes más necesitados.</t>
  </si>
  <si>
    <t xml:space="preserve">Jeanette Marie Boudon Gonzalez, RUT Nº 7.646.122-8
Paulina Alejandra Pinto Muñoz, RUT Nº6.779.866
Pamela Inés Correa Prieto, RUT Nº 10.539.458-6  
María Elena de la Maza Simms, RUT Nº 9.193.177
Ana María Tocornal Vergara, RUT Nº 5.744.785-0
Edda Herma Pugin Pareto, RUT Nº 7.070.559-1 
Patricia Bunster Prieto, RUT Nº 6.381.386-9
María Sara Concha Ureta, RUT Nº 3.156.311-9 
</t>
  </si>
  <si>
    <r>
      <t xml:space="preserve">03 de julio de 2017 a 03 de junio de 2020.  </t>
    </r>
    <r>
      <rPr>
        <b/>
        <sz val="11"/>
        <rFont val="Verdana"/>
        <family val="2"/>
      </rPr>
      <t>(Adscrito a la Ley N°21.239)</t>
    </r>
  </si>
  <si>
    <t xml:space="preserve">Presidenta:Jeanette Marie Boudon Gonzalez, RUT Nº 7.646.122-8 
Vicepresidenta: Paulina Alejandra Pinto Muñoz, RUT Nº6.779.866.
</t>
  </si>
  <si>
    <t xml:space="preserve">Callao Nº3213, Las Condes.
</t>
  </si>
  <si>
    <t>Fono 2-23811704</t>
  </si>
  <si>
    <t>contacto@salesianas.cl</t>
  </si>
  <si>
    <t>Se acompañan antecedentes financieros, correspondiente al año 2020, aprobados por el Departamento de Administración y Finanzas</t>
  </si>
  <si>
    <t xml:space="preserve">
Corporación Asamblea de Dios Autónoma de Lautaro
</t>
  </si>
  <si>
    <t>Otorgado por Decreto Supremo Nº3813, de 28 de julio de 1959, por el Ministerio de Justicia.</t>
  </si>
  <si>
    <t>Certificado de Vigencia de persona jurídica sin fines de lucro, Folio Nº 152139349, emitido por el Servicio de Registro Civil e Identificación, con fecha 7 de mayo de 2015.</t>
  </si>
  <si>
    <t>Tiene la finalidad de practicar el bien, la utilidad pública, el auxilio moral, espiritual y material de huérfanos y viudos , así como también a otros desamparados, dentro del límite y de la posibilidad de la Corporación, sujetándose a las leyes del país y, de abrir y mantener planteles educacionales de acuerdo a la legislación vigente.</t>
  </si>
  <si>
    <t xml:space="preserve">Presidente: Juan Emilio Castro Mellado, 
Vicepresidente: Alejandro Javier Toledo Salgado, 
Secretaria: Orietta Elizabeth Pávez Alvial, 
Tesorero: Patricio Abel Castro Vergara, 
Directores:
1º  Juan Millar Pastenes, 
2º  Héctor Renán Garrido Leiva, 
</t>
  </si>
  <si>
    <t>anualmente.</t>
  </si>
  <si>
    <t>Del 10 de enero de 2015 al 10 de enero de 2016</t>
  </si>
  <si>
    <t xml:space="preserve">Presidente: Juan Emilio Castro Mellado, </t>
  </si>
  <si>
    <t xml:space="preserve">Aníbal Pinto Nº 550, comuna de Lautaro, IX región
Casilla Nº 29
</t>
  </si>
  <si>
    <t>Lautaro</t>
  </si>
  <si>
    <t>Fono 045-532408</t>
  </si>
  <si>
    <t xml:space="preserve">Se acompaña certificado de antecedentes financieros, ambos correspondientes al año 2014, aprobado por el Subdepartamento de Supervisión Financiera Nacional. </t>
  </si>
  <si>
    <t>Corporación Asociación Chilena de Padres y Amigos de los Autistas Santiago, que también podrá usar la sigla ASPAUT.</t>
  </si>
  <si>
    <t xml:space="preserve">Otorgado por Decreto Supremo Nº400, de fecha 19 de abril de 1983, del Ministerio de Justicia.  </t>
  </si>
  <si>
    <t xml:space="preserve">Certificado de Vigencia de Persona Jurídica Sin Fines Lucro Folio Nº 500361215957, de fecha 15 de diciembre de 2020, del Servicio de Registro Civil e Identificación.
</t>
  </si>
  <si>
    <t>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t>
  </si>
  <si>
    <t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t>
  </si>
  <si>
    <t>Del 30 de mayo de 2019 al 30 de mayo de 2021</t>
  </si>
  <si>
    <t xml:space="preserve">Presidenta: 
Marcela Andrea Vidal Saldivia, </t>
  </si>
  <si>
    <t xml:space="preserve">Gran Avenida Nº 2820, comuna de San Miguel, Región Metropolitana.
</t>
  </si>
  <si>
    <t>San Miguel</t>
  </si>
  <si>
    <t>Fono fax 02-9960691-9960692.
978569114 (Marcela Vidal - presidenta)
949266772 (Pamela Godoy - vicepresidenta)</t>
  </si>
  <si>
    <t>www.aspaut.cl - aspaut@aspaut.cl 
asociacionaspaut@gmail.com
marcela.vidals@gmail.com
pamelagodoy35@gmail.com</t>
  </si>
  <si>
    <t xml:space="preserve"> 93401: Institución de Asistencia Social.</t>
  </si>
  <si>
    <t xml:space="preserve">Certificado de antecedentes financieros correspondiente al año 2019, aprobado por el  Subdepartamento de Supervisión Financiera Nacional. </t>
  </si>
  <si>
    <t>Corporación de Asociación de Padres y Amigos de los Autistas V Región.</t>
  </si>
  <si>
    <t xml:space="preserve">Otorgada por Decreto Supremo Nº 492, de fecha 12 de mayo de 1989, del Ministerio de Justicia. </t>
  </si>
  <si>
    <t>Certificado de vigencia Folio N° 500396161581, emitido con fecha 30 de junio de 2021, por el Servicio de Registro Civil e Identificación.</t>
  </si>
  <si>
    <t>Preocuparse en forma integral del problema que plantea la persona autista y propiciar los servicios que cubren toda la vida del inválido.</t>
  </si>
  <si>
    <t>Presidenta: Elizabeth Valencia González
Secretaria: Teresa Núñez San Martín
Tesorera: Libertad Pons Aravena
Directoras: 
Delfina Nancy Prado Farías
Jeannette Díaz Pinedo</t>
  </si>
  <si>
    <t>Durarán 2 años en sus cargos.</t>
  </si>
  <si>
    <t>17 de marzo de 2021 al 17 de marzo de 2023</t>
  </si>
  <si>
    <t xml:space="preserve">Presidenta: Elizabeth Valencia González, </t>
  </si>
  <si>
    <t xml:space="preserve">Avenida Santa Inés N° 2606, esquina Gorrión, Población Libertad, Viña del Mar, Quinta Región.
</t>
  </si>
  <si>
    <t>Viña Del Mar</t>
  </si>
  <si>
    <t>(32)  2694515- - 2686494</t>
  </si>
  <si>
    <t>aspautquintaregion@gmail.com</t>
  </si>
  <si>
    <t>Se acompaña Certificado de Antecedentes Financieros años 2020 aprobados por el Subdepartamento de Supervisión Financiera Nacional.</t>
  </si>
  <si>
    <t>Corporación Asociación Chilena Pro derechos de los Niños y Jóvenes PRODENI.</t>
  </si>
  <si>
    <t>Otorgada por Decreto Supremo Nº 1187, de fecha 19 de agosto de 1994, del Ministerio de Justicia, publicado en el Diario Oficial el día 13 de septiembre de 1994.</t>
  </si>
  <si>
    <t xml:space="preserve">Desarrollar actividades por el reconocimiento y respeto de los derechos humanos de los niños, niñas y jóvenes, de la mujer y de las minorías étnicas, promoviendo los valores de un desarrollo democrático en un medio ambiente protegido.  </t>
  </si>
  <si>
    <t>Durarán 02 años en sus cargos</t>
  </si>
  <si>
    <t xml:space="preserve">Providencia 835, oficina 17, comuna de Providencia.
</t>
  </si>
  <si>
    <t>achnu@achnu.cl 
franscisvalverde@achnu.cl</t>
  </si>
  <si>
    <t>fonos (02)- 2743150</t>
  </si>
  <si>
    <t>Corporación Ayuda y Protege al Niño, Niña y Adolescente</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</si>
  <si>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Nº500351248414, otorgado el 19 de octubre de 2020, ello aconteció el 26 de diciembre de 2019, bajo el Nº de inscripción 305211.</t>
  </si>
  <si>
    <t>Certificado de Vigencia extendido por el SRCeI, Folio Nº500351248414, otorgado el 19 de octubre de 2020</t>
  </si>
  <si>
    <t>Contribuir a la restitución de derechos de niños, niñas y adolescentes gravemente vulnerados, mediante una intervención residencial transitoria, desarrollada bajo estándares mínimos de calidad y podrá realizar sus actividades en los siguientes ámbitos de acción: Educación, cultura, capacitación, trabajo, desarrollo comunitario, derechos humanos, deportivos, desarrollo de infancia y adolescencia.</t>
  </si>
  <si>
    <t xml:space="preserve">Presidente: 
GIONANNI FRANCESCO PASTORINI RIQUELME                                                  
Secretaria:
VERÓNICA CECILIA ORTÍZ RODRIGUEZ
Tesorera:
VALENTINA PAZSANDOVAL DÍAZ
Directora:
DANIA INÉS PINCHEIRA PASCAL
</t>
  </si>
  <si>
    <t>4 años</t>
  </si>
  <si>
    <t>26 de diciembre de 2019 duración 90 días. 
*En relación a este punto, se debe considerar que, este Servicio entendió cumplido el requisito de acompañar la copia de la escritura pública que dice relación con la personería y la composición del directorio vigente, exigido en el artículo 3° del reglamento de la Ley 20.032, con la sola remisión de la copia de la escritura pública de constitución de esta institución o sus estatutos, donde consta la composición del  directorio inicial, que duraba 90 días posteriores al respectivo registro en el Registro Civil e Identificación , de fecha 26 de diciembre de 2019, estando a la fecha vencido, sin embargo en consideración a lo regulado en la Ley N° 21.239, que prorroga el mandato de los directores u órganos de administración y dirección de las asociaciones y organizaciones que indica, debido a la pandemia producida por el COVID 19, dicho directorio se entendería vigente hasta tres meses después que el estado de excepcional constitucional de catástrofe, por calamidad pública, haya finalizado, plazo en el cual se deberá realizar el proceso eleccionario correspondiente, debiéndose remitir copia de la escritura pública donde conste dicha elección, en el menor tiempo posible a este Servicio.</t>
  </si>
  <si>
    <r>
      <t>Presidente:</t>
    </r>
    <r>
      <rPr>
        <sz val="11"/>
        <rFont val="Calibri"/>
        <family val="2"/>
      </rPr>
      <t xml:space="preserve"> Guido Romo Costamaillere, RUT N° 6.594.682-3, y,</t>
    </r>
  </si>
  <si>
    <t xml:space="preserve">Enrique Soro Nº1998, comuna de San Pedro de La Paz, región del Biobío.  </t>
  </si>
  <si>
    <t>San Pedro De La Paz</t>
  </si>
  <si>
    <t>41-2947165</t>
  </si>
  <si>
    <t>hogarbernarditaserrano@gmail.com</t>
  </si>
  <si>
    <t>Certificado de Antecedentes Financieros del año 2020, aprobados por Subdepartamento de Supervisión Nacional.</t>
  </si>
  <si>
    <t>Corporación Centro Colaborativo para la Salud, Educación Pública y Derechos Sociales.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</si>
  <si>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07 de noviembre de 2014, bajo el Nº de inscripción 187955. </t>
  </si>
  <si>
    <t>Certificado de Vigencia Folio Nº 500119629707, de fecha 04 de abril de 2016, del Servicio de Registro Civil e Identificación.</t>
  </si>
  <si>
    <t>La corporación tendrá por finalidad u objeto esencial colaborar con el desarrollo de la salud Pública, mediante la articulación entre entidades de formación y/o perfeccionamiento de recursos humanos, prestadores de servicios de salud que pertenecen al Sector Público,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ésta enumeración sea taxativa, la Corporación podrá: a) Establecer convenios, acuerdos de educación, perfeccionamiento de recursos humanos y prestadores de servicios de salud que pertenecen al Sector Publico,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esta enumeración sea taxativa, la Corporación podrá: a) Establecer convenios, acuerdos de educación, perfeccionamiento y cooperación, con entidades e instituciones de educación superior, universitaria, técnico-profesional, de capacitación, de post grado, de post título, como asimismo con centros de estudios y perfeccionamiento o de investigación de cualquier naturaleza, y entidades a fines, sean de origen nacional o internacional. La Corporación podrá celebrar convenios y acuerdos de cooperación y entendimiento mutuo con las entidades referidas. b) Detectar mediante diagnósticos previos las necesidades de perfeccionamiento continuo que lleven a la elaboración de programas formativos íntimamente ligados a las necesidades de desarrollo de funcionarios y funcionarias con desempeño en el Sector Público de Salud. c) Entregar un servicio integral de perfeccionamiento que incluya todos los procesos desde el ingreso al programa, promoción, certificación, eventuales traslados, etc. d) Establecer convenios de colaboración con entidades pertenecientes a los distintos niveles de atención de la Red Pública de Salud del país. e) Organizar  desarrollar encuentros, seminarios, simposios, talleres, Diplomados, cursos y eventos. f) Crear y administrar Centros de Estudio y de Investigación, Bibliotecas, Centros de documentación y bases de datos relativos a materias propias del área de la Salud Pública; g) Editar, imprimir, distribuir folletos, boletines, revistas, periódicos y libros y en general producir y hacer uso de todo tipo de medios audiovisuales; h) Otorgar atención profesional especializada individual y grupal; asesorías y transferencia tecnológica; i) Asociarse en forma transitoria o permanente con otras instituciones nacionales, internacionales o extranjeras que persigan fines análogos; j) Colaborar con instituciones públicas, privadas y municipales, en materias que le sean comunes. k) Importar estudios del área de Salud Pública de todo tipo provenientes de países extranjeros para ser analizados e implementados en nuestro país. m) Importar todo tipo de tecnología médica y/o procedimientos provenientes de todo tipo de países extranjeros para ser analizados e implementados en nuestro país. m) Importar todo tipo de medicamentos o formulas médicas provenientes de todo tipo de países extranjeros para ser analizados e implementados en nuestro país</t>
  </si>
  <si>
    <t xml:space="preserve">Presidente: Critchan Alejandro Herrera Parra, 
Tesorero: Matías Ignacio Echavarría Sáez
Secretario: Alejandro Javier Alarcón Quinteros
</t>
  </si>
  <si>
    <t>5 años.</t>
  </si>
  <si>
    <t>21 de septiembre de 2014  al 21 de septiembre de 2019</t>
  </si>
  <si>
    <t>Directora Ejecutiva: Francis Valverde Mosquera, RUT N° 7.745.517-5</t>
  </si>
  <si>
    <t xml:space="preserve">Huérfano Nº 1044, oficina 905. Santiago.
</t>
  </si>
  <si>
    <t>Fono: 226726181</t>
  </si>
  <si>
    <t xml:space="preserve">luis.echavarria@colaborasalud.cl
</t>
  </si>
  <si>
    <t>Certificado Financiero correspondiente al año 2015, aprobado por el Departamento de Administración y Finanzas.</t>
  </si>
  <si>
    <t>Corporación Centro de Apoyo y Formación Integral Tarapacá CEAFIT.</t>
  </si>
  <si>
    <t>Corporación de Derecho Privado. Otorgada por Decreto Supremo Nº 761, de fecha 09 de junio de 1992, del Ministerio de Justicia, publicado en el Diario Oficial el día 10 de julio de 1992.</t>
  </si>
  <si>
    <t>Certificado de vigencia, folio Nº 140707612 y certificado de directorio de persona jurídica sin fines de lucro, folio Nº 140707542, ambos de fecha 09 de Septiembre de 2014, extendido por el Servicio de Registro Civil e Identificación.</t>
  </si>
  <si>
    <t>Coadyuvar en el mejoramiento de las condiciones culturales, educativas y de capacitación laboral de jóvenes infractores de ley y consumo de drogas</t>
  </si>
  <si>
    <t xml:space="preserve">Presidenta: Mireya Astrid Opazo Rojas, 
Vicepresidente: Luis Rodolfo Felipe Cortés Opazo,
Secretaria: Mireya Gabriela Rojas Rojas, 
</t>
  </si>
  <si>
    <t xml:space="preserve">Durarán 02 años en sus cargos.
</t>
  </si>
  <si>
    <t>De 23 de marzo de 2015 a 23 de marzo de 2017.</t>
  </si>
  <si>
    <t xml:space="preserve">Avenida Tucapel Nº 2277, Población San José, comuna de Arica.
</t>
  </si>
  <si>
    <t>XV</t>
  </si>
  <si>
    <t xml:space="preserve">Fono (58) 245523. 
</t>
  </si>
  <si>
    <t xml:space="preserve"> ceafit@hotmail.com / ceafit@gmail.com </t>
  </si>
  <si>
    <t>Se acompaña antecedentes Financieros correspondiente al año 2014,  aprobados por el departamento de Administración y Finanzas</t>
  </si>
  <si>
    <t>Corporación Centro de Estudios y Atención del Niño y la Mujer-CEANIM</t>
  </si>
  <si>
    <t xml:space="preserve">Decreto Nº1082, de 4 de agosto de 1981, del Ministerio de Justicia. </t>
  </si>
  <si>
    <t>Certificado de Vigencia Nº 15987, de fecha 01 de julio de 2010, del Ministerio de Justicia.</t>
  </si>
  <si>
    <t>La realización de investigaciones científicas o tecnológicas en los campos de las ciencias naturales, de las ciencias humanas o de las ciencias sociales o en campos interdisciplinarios que digan relación con problemas que afecten al niño, la mujer o al núcleo familiar, entre otros.</t>
  </si>
  <si>
    <t xml:space="preserve">Presidente: Rodolfo Enrique Aranda Villanueva, 
Vice Presidenta: Eliana María Santibáñez Viani, 
Secretaria Tesorera: Renee Fressard Cáceres, 
Directores:
Ety Sonia Rapaport Falikman, 
Gilda Raquel Pacheco Cancino, 
</t>
  </si>
  <si>
    <t>Durarán 1 año en sus cargos.</t>
  </si>
  <si>
    <t>Del 25 de mayo de 2010 hasta la próxima Asamblea de Socios año 2010, fijada para el mes de agosto del año 2010.</t>
  </si>
  <si>
    <t xml:space="preserve">Presidente: Rodolfo Enrique Aranda Villanueva, 
María Angélica Kotliarenco Azerman, Directora Ejecutiva.
</t>
  </si>
  <si>
    <t>Avenida Apoquindo Nº 4100,  Oficina 612, comuna Las Condes.</t>
  </si>
  <si>
    <t>Se acompaña Certificado financiero correspondiente al  año 2009, del mes de junio de 2010 y Balance Tributario al mes de diciembre de 2009, aprobado por el Sub Departamento de Supervisión Financiera Nacional</t>
  </si>
  <si>
    <t>Corporación Centro de Iniciativa Empresarial- CIEM Villarrica.</t>
  </si>
  <si>
    <t>Otorgada por Decreto Supremo Nº 586, de fecha 05 de junio  de 1996, del Ministerio de Justicia.</t>
  </si>
  <si>
    <t xml:space="preserve">Certificado de Vigencia de Persona Jurídica Sin Fines de Lucro, Folio N° 500575423115, de 08 de julio de 2024, del Servicio de Registro Civil e Identificación. 
</t>
  </si>
  <si>
    <t>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t>
  </si>
  <si>
    <t>Se elegirá cada tres años.</t>
  </si>
  <si>
    <t xml:space="preserve">Avenida Pedro de Valdivia Nº 0335, comuna de Villarrica, Novena Región.
</t>
  </si>
  <si>
    <t>Villarrica</t>
  </si>
  <si>
    <t>Informe N°953 de 2018</t>
  </si>
  <si>
    <t xml:space="preserve"> Informe N° 953, 2018 </t>
  </si>
  <si>
    <t>Corporación Casa del Cerro</t>
  </si>
  <si>
    <t xml:space="preserve">Corporación Casa del Cerro </t>
  </si>
  <si>
    <t>Otorgado por Decreto Supremo Nº 1119, de fecha 7 de marzo de 2006, del Ministerio de Justicia.</t>
  </si>
  <si>
    <t>Certificado de Vigencia Folio Nº 138998568, de fecha 01 de Agosto de 2014, del Servicio de Registro Civil e Identificación.</t>
  </si>
  <si>
    <t>1) Prevenir y diagnosticar problemáticas sociales y de salud en torno a temáticas de vulnerabilidad, riesgo social y extrema pobreza, ya sea en el ámbito comunal, provincial, regional y nacional. 2) Implementar programas de intervención para solucionar dichas problemáticas. 3) Prevenir, diagnosticar e intervenir en problemas relacionados con la salud mental de la población  consultante. 4) Instituirse en un espacio de investigación y reflexión sobre las problemáticas sociales y de salud en torno a temáticas de vulnerabilidad, riesgo social y extrema pobreza. 5) Generar evaluaciones y otros estudios relativos a proyectos, programas e iniciativas de desarrollo humano, comunitario y participación ciudadana. 6) Constituir, implementar y mantener centros residenciales y de acogida enfocados a población en situación de vulnerabilidad, riesgo social y extrema pobreza, ya sea en el ámbito comunal, provincial, regional y nacional. 7) Establecer vínculos de apoyo recíproco con diversos actores sociales sean estos públicos o privados, de nivel comunal, provincial, regional, nacional o internacional. 8) Generar un espacio de formación, supervisión y calificación en las áreas de ciencias sociales y ciencias de la salud, respecto de cualquier tipo de establecimiento educacional. Para lograr el cumplimiento de sus objetivos la Corporación podrá: i.- Ofrecer atención psicológica y psicopedagógica individual, en la medida de lo posible, a todo aquel que quiera iniciar un proceso psicoterapéutico. ii.- ofrecer atención psicosocial y familiar, en la medida de lo posible, a todos aquellos que quieran iniciar un proceso de trabajo. iii.- intervenir ante y/o con instituciones privadas y públicas en relación a temáticas de vulnerabilidad, riesgo social, violencia, exclusión, democracia local, participación ciudadana, derechos humanos, género, responsabilidad social, desarrollo local, comunal y social, prevención de drogas, promoción de Derechos del Niño, seguridad ciudadana, etc. iv.- Generar investigación en y/o con instituciones privadas y públicas en relación con temáticas de vulnerabilidad, riesgo social, violencia, exclusión, democracia local, participación ciudadana, derechos humanos, género, responsabilidad social, desarrollo local, comunal y social, prevención de uso de drogas, promoción de derechos del niño, seguridad ciudadana etc. v.- Participar activamente en las diversas actividades comunales, regionales y nacionales: talleres de capacitación, jornadas de reflexión, etc. vi.- Implementación de instancias de formación académica para psicólogos y profesionales de las ciencias sociales y de la salud, en práctica y pasantía: supervisión de pacientes, reuniones clínicas y grupos de discusiones teóricas y en general todas aquellas actividades necesarias para la consecución de sus fines generales. vii.- Realizar procesos de intervención y reparación terapéutica en los centros residenciales y casas de acogida implementados por la Corporación. viii.- Generar actividades comerciales de orden formativo y de capacitación como seminarios, charlas, consultorías, etc. ix.- Generar actividades benéficas de eventos sociales y filantrópicos dirigidos a la capacitación de recursos para los proyectos y el desarrollo de la Corporación</t>
  </si>
  <si>
    <t xml:space="preserve">Presidente: Matías Federico Marchant Reyes, 
Vicepresidente: Miguel Andrés Morales Pérez, 
Tesorera: María Paz Silva Durán, 
Secretario: Javier Ignacio Acuña Ditzel, 
Director: Jonathan George Serracino Matus de la Parra,  
Director ejecutivo: Camilo Morales Retamal, 
</t>
  </si>
  <si>
    <t xml:space="preserve">Cada dos Años.
</t>
  </si>
  <si>
    <t>De 10 de Mayo de 2014 a 10 de Mayo de 2016.</t>
  </si>
  <si>
    <t xml:space="preserve">Presidente: Matías Federico Marchant Reyes, 
Director ejecutivo: Camilo Morales Retamal,
</t>
  </si>
  <si>
    <t xml:space="preserve">Las Margaritas Nº 2360, comuna de Renca, Región Metropolitana.
Calle Los Acebos Nº 3574 , Huamachuco II, Renca.
</t>
  </si>
  <si>
    <t>Renca</t>
  </si>
  <si>
    <t>Fono: 6467819</t>
  </si>
  <si>
    <t xml:space="preserve">directoracasadelcerro@gmail.com 
www.casadelcerro.cl </t>
  </si>
  <si>
    <t xml:space="preserve">93401: Institución de Asistencia Social  </t>
  </si>
  <si>
    <t>Se acompaña antecedentes financieros correspondientes al año 2013, aprobado por el Sub Departamento de Supervisión Financiera Nacional.</t>
  </si>
  <si>
    <t>Corporación Centro para el Desarrollo de la Araucanía -Trafkin</t>
  </si>
  <si>
    <t>75786200K</t>
  </si>
  <si>
    <t>Otorgado por Decreto Supremo Nº892, de 4 de noviembre de 1999, por el Ministerio de Justicia.</t>
  </si>
  <si>
    <t>Certificado de Vigencia Nº1726, 22 de marzo de 2005, del Ministerio de Justicia.</t>
  </si>
  <si>
    <t xml:space="preserve">Promover en forma integral y en todos sus aspectos el desarrollo a nivel local, dando énfasis en el mejoramiento de la calidad de vida, y en la preservación de los ecosistemas, mediante acciones en las áreas de la agricultura, la pesca, la ganadería, la minería, la silvicultura, el transporte, la educación, el turismo, la industria, vivienda y salud.
</t>
  </si>
  <si>
    <t xml:space="preserve">Presidente: José Santiago Araya Massry     
Vicepresidente: Renato Andrés Maturana Burgos    
Secretario: Miguel Orlando Mellado Fontenelle     
Tesorero: Benito Antivil Huenuqueo             
Director: Alfonso Somoza Guillaumont       
</t>
  </si>
  <si>
    <t>Durará dos años en sus funciones. Si no se lleva a efecto la elección en la época definida, las funciones del que esté en ejercicio se entienden prorrogadas hasta la celebración de la próxima Asamblea General Ordinaria</t>
  </si>
  <si>
    <t>(Designación de cargos): 25 de noviembre de 2001, hasta 25 de noviembre de 2003. Existe constancia firmada por el representante legal de la Institución, que señala que no se ha efectuado ningún cambio en el Directorio y no se ha desarrollado ninguna Asamblea General Ordinaria hasta la fecha, de fecha 29 de agosto de 2005.</t>
  </si>
  <si>
    <t xml:space="preserve">Presidente: José Santiago Araya Massry        </t>
  </si>
  <si>
    <t>Balmaceda Nº1129, Temuco, IX Región.</t>
  </si>
  <si>
    <t>Se acompaña certificado financiero notarial de fecha 14 de diciembre de 2007, correspondiente al año 2006, aprobado por la Sub Unidad de Control y Supervisión Financiera</t>
  </si>
  <si>
    <t>Corporación “Chile Derechos Centro de Estudios y Desarrollo Social”, CHILE DERECHOS o CHIDERE.</t>
  </si>
  <si>
    <t>Otorgado por Decreto Supremo Nº 13, de fecha 8 de enero de 2003, por el Ministerio de Justicia.  Publicado en el Diario Oficial con fecha 24 de enero de 2003</t>
  </si>
  <si>
    <t>Certificado de Vigencia de Persona Jurídica Sin Fines de Lucro Folio Nº 500512771439, de fecha 06 de junio de 2023, emitido por el Servicio de Registro Civil e Identificación.</t>
  </si>
  <si>
    <t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t>
  </si>
  <si>
    <t xml:space="preserve">Presidenta: 
Nelda Bernarda Soto Núñez, C.I. Nº 8.658.479-4
Vicepresidenta: 
Mario Ulises Merino Wolff, C.I. Nº 12.473.155-0
Secretaria: 
Myriam Macarena Salinas González, C.I. Nº 15.366.057-3
Tesorera: 
Marisol Gros Rivero, C.I. N° 7.819.046-9
Primer Director
Ana María Cortés Benzi, C.I. 8.060.344-4
Segundo Director
Angela Paz Moyano Salazar 19.567.554-6
Tercer Director:
AIejandro Eabián Jofré Salazar, C.I. N° 10.759.627-5
</t>
  </si>
  <si>
    <t>Del 18 de julio de 2019 al 18 de julio de 2021</t>
  </si>
  <si>
    <t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cualesquiera de ellas obliguen válidamente a la Corporación  
</t>
  </si>
  <si>
    <t xml:space="preserve">Litoral Nº 6225, Lo Hermida, Peñalolén
</t>
  </si>
  <si>
    <t>Peñalolén</t>
  </si>
  <si>
    <t xml:space="preserve">22724279
cel  954233521 (María Eugenia Pino)
</t>
  </si>
  <si>
    <t xml:space="preserve">chilederecho@gmail.com
direccion@chilederechos.cl .     
mepderecho@gmail.com
</t>
  </si>
  <si>
    <t>Se acompaña certificado financiero correspondiente al año 2022, aprobado por el Sub Departamento de Supervisión Financiera Nacional.</t>
  </si>
  <si>
    <t>Corporación Chilena de Niños y Adultos Extraviados ¡Ayúdame!</t>
  </si>
  <si>
    <t>Otorgada por Decreto Supremo Nº 263, de fecha 13 de marzo de 2002, por el Ministerio de Justicia, publicado en el Diario Oficial el día 10 de julio de 2002.</t>
  </si>
  <si>
    <t>Certificado de vigencia Nº 848, de fecha 27 de octubre de 2005</t>
  </si>
  <si>
    <t>Actuar como organismo coordinar de la búsqueda de menores o adultos perdidos o extraviados de sus hogares procurando, por cualquier medio, cooperar e informar a la Policía de Investigaciones de Chile, para recuperarlos, protegerlos y devolverlos a sus familiares, despertando el amor e interés del prójimo para organizar campañas tendientes al mejor cumplimiento de estos fines y prestar ayuda asistencia y orientación extensiva a los grupos familiares de los afectados.</t>
  </si>
  <si>
    <t xml:space="preserve">Presidente: 
Sonia del Carmen Vargas Vargas         
Secretario:
Ruperto Norivar Fernandez Angulo      
Tesorero:
Adriana del Carmen Silva Vergara        
Directores: 
Miriam del Carmen Sepúlveda Valdebenito                    
Haydee Elvira Román Ramírez         
</t>
  </si>
  <si>
    <t>: Durarán un año en sus cargos.</t>
  </si>
  <si>
    <t xml:space="preserve">De 10 de diciembre de 2005 a 10 de diciembre de 2006.
</t>
  </si>
  <si>
    <t xml:space="preserve">Presidente: 
Sonia del Carmen Vargas Vargas         </t>
  </si>
  <si>
    <t xml:space="preserve">Portugal Nº 623, comuna de Santiago, Región Metropolitana </t>
  </si>
  <si>
    <t>93401:Instituciones de Asistencia Social</t>
  </si>
  <si>
    <t>Se acompaña Certificado Financiero año 2005, de fecha 13 de diciembre de 2006, aprobado por la Unidad de Auditoria Interna.</t>
  </si>
  <si>
    <t>Corporación Comunidad Jesús Niño</t>
  </si>
  <si>
    <t xml:space="preserve">Otorgada por Decreto Supremo Nº 992, de fecha 25 de octubre de 1985, del Ministerio de Justicia, publicado en el Diario Oficial el día 02 de diciembre de 1985. </t>
  </si>
  <si>
    <t>Certificado de vigencia de Personas Jurídicas sin fines de lucro Folio Nº50039706673, de 06 de julio de 2021, del Servicio de Registro Civil e Identificación.</t>
  </si>
  <si>
    <t>Atender los diversos problemas que puedan afectar a los menores en situación irregular, procurando lograr su desarrollo integral en la comunidad cristiana y en la sociedad</t>
  </si>
  <si>
    <t>Presidenta: 
Graciela Haydee Suarez Pérez, 
Vicepresidenta: 
Sergio Valenzuela Flores
Tesorera: 
Verónica Villa
Pro- Tesorero: 
Zerobia Ventura
Secretaria General: 
Ascención Brevis Brevis
Secretaria de Actas:
Eliana Campos Gutiérrez
Directoras: 
Berta Caro Riquelme
Juana Vicencio Soto
Clara de La Fuente Alarcón</t>
  </si>
  <si>
    <t>: Durarán 02 años en sus cargos</t>
  </si>
  <si>
    <t>10 de diciembre de 2018 al 10 de diciembre de 2020</t>
  </si>
  <si>
    <t>Graciela Haydee Suarez Pérez</t>
  </si>
  <si>
    <t>Camino Las Mariposas, km.7, ciudad de Chillán, Región del Ñuble,</t>
  </si>
  <si>
    <t>Chillán</t>
  </si>
  <si>
    <t xml:space="preserve">fono (41) 227206, </t>
  </si>
  <si>
    <t xml:space="preserve">comunidadjesusniño@hotmail.com
</t>
  </si>
  <si>
    <t>Certificado financiero correspondiente al año 2020, aprobados por el Subdepartamento de Supervisión Financiera Nacional.</t>
  </si>
  <si>
    <t>Corporación Comunidad Terapéutica Esperanza</t>
  </si>
  <si>
    <t>Otorgada por Decreto Exento  Nº 3782, de fecha 29 de Agosto de  2011, del Ministerio de Justicia.</t>
  </si>
  <si>
    <t xml:space="preserve">Certificado de vigencia de persona jurídica sin fines de lucro, folio N° 85423095, emitido por el SRCeI con fecha 08 de julio de 2021. 
</t>
  </si>
  <si>
    <t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t>
  </si>
  <si>
    <t xml:space="preserve">Presidente: 
Rodrigo Escobar  Olmedo
Vicepresidenta: 
Romina Andrea Vial Olmedo 
Secretaria: 
Nolfa Alfaro Muñoz
Tesorera: 
Isabel Rojo Ahumada 
Primer Director: 
Eduardo Alcota González 
Segundo Director: 
Carlos Olmedo Alfaro
Tercer Director: 
Rodrigo Ardiles Zepeda
Designación de Directorio 2021, según consta en Acta 1° de la 1° Asamblea General Ordinaria de Socios del año 2021, realizada con fecha 15 de junio de 2021, en la ciudad de Vallenar. </t>
  </si>
  <si>
    <t xml:space="preserve">2 años. </t>
  </si>
  <si>
    <t>Del 15 de junio de 2021 al 15 de junio de 2023</t>
  </si>
  <si>
    <t xml:space="preserve">Presidente: Rodrigo  Escobar  Olmedo </t>
  </si>
  <si>
    <t xml:space="preserve">Calle Merced N° 741, sector centro, ciudad y comuna de Vallenar, Provincia  de Huasco, Región de Atacama.
</t>
  </si>
  <si>
    <t>Huasco</t>
  </si>
  <si>
    <t>Teléfono: 51 (2) 612617</t>
  </si>
  <si>
    <t>Correo electrónico: piehusco@hotmail.com
                            comesperanza@gmail.com</t>
  </si>
  <si>
    <t>Certificado Financiero, correspondiente al año 2020, aprobados por el Sub Departamento de Supervisión Fiannciera Nacional.</t>
  </si>
  <si>
    <t>Centro de Rehabilitación y Educación Especial de Arica “CREE”</t>
  </si>
  <si>
    <t xml:space="preserve">Otorgada por Decreto Supremo Nº 2123, de fecha 20 de noviembre de 1968, del Ministerio de Justicia. </t>
  </si>
  <si>
    <t>Certificado de vigencia, folio Nº 500164088207, del Servicio de Registro Civil e Identificación, de fecha 10 de octubre de 2017</t>
  </si>
  <si>
    <t>Servir, sin discriminación, a toda persona física o mentalmente deficiente.</t>
  </si>
  <si>
    <t xml:space="preserve">Presidenta: Vinka Elgueta Kriskovich, 
Vicepresidenta: Dennis Jiménez Avendaño,
Secretario: Carlos Cubillos Gutiérrez
Tesorera: María Ximena López Sarmiento  
</t>
  </si>
  <si>
    <t>Anualmente.</t>
  </si>
  <si>
    <t>26 de abril de 2017 al 26 de abril de 2018.</t>
  </si>
  <si>
    <t xml:space="preserve">Presidenta: Vinka Elgueta Kriskovich, </t>
  </si>
  <si>
    <t xml:space="preserve">Población Frei, Francisco Bilbao Nº 1519, Arica, 
</t>
  </si>
  <si>
    <t xml:space="preserve">fono (58) 2470009
</t>
  </si>
  <si>
    <t xml:space="preserve"> creearica@hotmail.com</t>
  </si>
  <si>
    <t xml:space="preserve">Se acompaña certificado financiero correspondiente al año 2016, y se remite al Subdepartamento de Supervisión Financiera Nacional para aprobación. </t>
  </si>
  <si>
    <t>Corporación de Apoyo Integral para el Adulto Mayor y/o Corporación Laureles</t>
  </si>
  <si>
    <t xml:space="preserve">Otorgada por Decreto Exento Nº 31, de fecha 12 de enero de 2004,  por el Ministerio de Justicia.  </t>
  </si>
  <si>
    <t>Certificado de vigencia Nº 728/2019, de fecha 03 de mayo de 2019 del Secretario Municipal de la Ilustre Municipalidad de Antofagasta.</t>
  </si>
  <si>
    <t>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t>
  </si>
  <si>
    <t xml:space="preserve">Presidenta: Patricia González Bravo 
Vicepresidente: Raúl Rodríguez Cortés
Secretaria: Edith Reyes Villazón
Tesorero: Herman Mundaca Alfaro
</t>
  </si>
  <si>
    <t>16 de abril de 2021</t>
  </si>
  <si>
    <t>Washington N° 2675, Depto.  702, Antofagasta</t>
  </si>
  <si>
    <t xml:space="preserve">Se acompaña Certificado de antecedentes financieros correspondientes al año 2016, aprobados por el Subdepartamento de Supervisión Financiera. </t>
  </si>
  <si>
    <t>Corporación de Apoyo a la Niñez y Juventud en Riesgo Social “Corporación Llequén”.</t>
  </si>
  <si>
    <t>Otorgada por Decreto Supremo Nº 1429, de fecha 27 de noviembre  de 1991, del Ministerio de Justicia, publicado en el Diario Oficial el día 16 de enero de 1992.</t>
  </si>
  <si>
    <t>Certificado de Vigencia de Persona Jurídica sin Fines de Lucro Folio N° 500574088701, de 27 de junio de 2024, emitido por el Servicio de Registro Civil e Identificación</t>
  </si>
  <si>
    <t>Atender a los jóvenes en citación de riesgo social, proponiendo dar atención integral, con miras a prevenir conductas desadaptativas que los lleven a involucrase posteriormente en actos delictivos.</t>
  </si>
  <si>
    <t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t>
  </si>
  <si>
    <t>Se elegirán cada dos años.</t>
  </si>
  <si>
    <t xml:space="preserve">Desde el 29 de junio de 2023 al 29 de junio del 2025.  
</t>
  </si>
  <si>
    <t xml:space="preserve">Presidente: Luis Antonio Ruíz Sumaret, 
Directora Ejecutiva: Yerka Aguilera Olivares, 
</t>
  </si>
  <si>
    <t xml:space="preserve">Avenida O´Higgins N° 1271, Chillan. 
</t>
  </si>
  <si>
    <t xml:space="preserve"> 42-2426627 y 42-2426628-    Celular: 978072945</t>
  </si>
  <si>
    <t xml:space="preserve"> Correo electrónico: directorio@corporacionllequen.cl llequencentral4@gmail.com             yerkaguileracorporacionllequen@gmail.com</t>
  </si>
  <si>
    <t xml:space="preserve">Se acompañan antecedentes financieros correspondientes al año 2023, aprobado por el Subdepartamento de Supervisión Financiera Nacional. </t>
  </si>
  <si>
    <t>Informe N°1063 de 2019</t>
  </si>
  <si>
    <t>Corporación de Artistas para la Rehabilitación y Reinserción Social a Través del Arte – CoArtRe.</t>
  </si>
  <si>
    <t>Corporación de Derecho Privado, sin fines de lucro.</t>
  </si>
  <si>
    <t xml:space="preserve">Otorgado por Decreto Supremo Nº 1134, de fecha 24 de diciembre de 2001, del Ministerio de Justicia. </t>
  </si>
  <si>
    <t>Certificado de Vigencia de Persona Jurídica Sin Fines de Lucro, Folio Nº 500513728021, de 12 junio 2023, del Servicio de Registro Civil e Identificación.</t>
  </si>
  <si>
    <t>Contribuir a unir, promover e incentivar la labor  de los artistas chilenos, privilegiando a aquéllos que  se distingan en sus correspondientes rubros, por su calidad e identidad con la cultura chilena; la investigación, difusión, desarrollo y conservación de las expresiones artísticas; difundir la cultura y las artes en las comunas de Santiago, pudiendo extender dichas actividades a otras comunas y regiones y prestar asistencia de carácter artístico y cultural a personas de escasos recursos económicos.</t>
  </si>
  <si>
    <t xml:space="preserve">PRESIDENTE 
JACQUELINE DINELLY ROUMEAU CRESTA 8.097.197-4 
VICE-PRESIDENTE 
ROBERTO ABEL CARRIZO POZO 10.028.781-1 
SECRETARIO 
MARIANELLA SOLANGE ROUMEAU CRESTA 9.907.978-9 
TESORERO 
JORGE BORIS ITURRIETA QUINTANILLA 13.073.414-6 
DIRECTOR 
DAVID HUMBERTO IBARRA QUIJADA 13.037.240-6
</t>
  </si>
  <si>
    <t>Durarán 2 años en sus cargos, pudiendo ser reelegidos.</t>
  </si>
  <si>
    <t>25-05-2024 al 25-05-2026</t>
  </si>
  <si>
    <t xml:space="preserve">Presidenta:  Jacqueline Roumeau Cresta          </t>
  </si>
  <si>
    <t xml:space="preserve">Lira N° 1652 de Santiago Centro.
</t>
  </si>
  <si>
    <t>99 8574949 (Roberto Carrizo)</t>
  </si>
  <si>
    <t>grafica@coarte.cl</t>
  </si>
  <si>
    <t>Se acompaña Certificado financiero correspondiente al año 2023, aprobado Sub Departamento de Supervisión Financiera Nacional</t>
  </si>
  <si>
    <t>Corporación de Asistencia Judicial de la Región del Biobío.</t>
  </si>
  <si>
    <t>Corporación de Derecho Público.</t>
  </si>
  <si>
    <t>Corporaciones de Derecho Público.</t>
  </si>
  <si>
    <t xml:space="preserve">Ley Nº 17.995, de 1981, del Ministerio de Justicia. </t>
  </si>
  <si>
    <t>Asistencia judicial y/o jurídica gratuita a personas de escasos recursos.</t>
  </si>
  <si>
    <t xml:space="preserve">Presidente: (SEREMI de Justicia Octava Región del Biobío): Sergio Vallejos Carle
Valentina Díz Iturra (abogada asesora del presidente del Consejo Directivo)
 (Abogado procurador Fiscal del Consejo de Defensa del Estado): 
Georgy Schubert Studer (abogado Procurador Fiscal del Consejo
Fernando Monsalve Basaul ( Decano de la Facultad de Derecho de la Universidad Católica de la Santísima Concepción
Rodolfo Walter Díaz, (Decano de Facultad de Derecho de la Universidad de Concepción) 
Bruno Caprille Biermann (abogado de libre ejercicio de la profesión)
Gonzalo Elgueta Ortíz (abogado de libre ejercicio de la profesión)
Director General Suplente: Gonzalo Felipe Contreras Reyes
</t>
  </si>
  <si>
    <t>Agosto de 2017. Nombramiento Director Suplente: 10 de junio de 2019 al 31 de diciembre de 2012.</t>
  </si>
  <si>
    <t xml:space="preserve">PPresidente del Consejo Directivo: Sergio Vallejos Carle.
Director General Suplente: Gonzalo Felipe Contreras Reyes, RUN N° 13.795.783-3
</t>
  </si>
  <si>
    <t xml:space="preserve">Freire Nº 1220, Concepción, Octava Región. 
</t>
  </si>
  <si>
    <t xml:space="preserve">Fono (41) 2735951- 2735950
</t>
  </si>
  <si>
    <t>dirgen@cajbiobio.cl</t>
  </si>
  <si>
    <t>Casilla 647, Concepción</t>
  </si>
  <si>
    <t>No se acompañan. Aplica Informe Jurídico Nº 09, de  fecha 14 de marzo de 2011 del Departamento Jurídico y Dictamen Nº 070791, de 2009, de la Contraloría General de la República</t>
  </si>
  <si>
    <t>N/C</t>
  </si>
  <si>
    <t>Corporación de Asistencia Judicial de las regiones de Arica y Parinacota, Tarapacá y Antofagasta.</t>
  </si>
  <si>
    <t xml:space="preserve">Decreto con Fuerza de Ley Nº 18.632, de 1987, del Ministerio de Justicia. </t>
  </si>
  <si>
    <t xml:space="preserve">Presidente: Patricio Torres Velozo,  (SEREMI de Justicia y Derechos Humanos de la Región de Tarapacá).
Vicepresidente: Marcelo Encina Muñoz,  (SEREMI de Justicia y Derechos Humanos de Antofagasta).
Consejeros:
-Germán Valenzuela Olivares (Abogado representante del Ministerio de Justicia y Derechos Humanos)
-Victoria Márquez King (Abogado representante del Ministerio de Justicia y Derechos Humanos)
-Rodrigo Muñoz Ponce,  (Representante de la I. Municipalidad de Arica)
-Carlos Ávalos Martínez,  (Representante de la I. Municipalidad de Calama
</t>
  </si>
  <si>
    <t xml:space="preserve">: Se actualiza de acuerdo a los actos administrativos que los designan en cada cargo. </t>
  </si>
  <si>
    <t>desde el 18 de enero de 2016.</t>
  </si>
  <si>
    <t xml:space="preserve">Presidente del Consejo Directivo: Patricio Torres Velozo, 
Directora General: Carolina Paz Fernández Alvear 
</t>
  </si>
  <si>
    <t xml:space="preserve">Sotomayor 728, segundo piso, Iquique, Primera Región.
</t>
  </si>
  <si>
    <t>Fono (57) 532160-  532162</t>
  </si>
  <si>
    <t xml:space="preserve"> dirgen@cajta.cl</t>
  </si>
  <si>
    <t>No se acompañan. Aplica Informe Jurídico Nº 09, de  fecha 14 de marzo de 2011 del Departamento Jurídico y Dictamen Nº 070791, de 2009, de la Contraloría General de la República.</t>
  </si>
  <si>
    <t>Corporación de Asistencia Judicial de la Región de Valparaíso.</t>
  </si>
  <si>
    <t>Ley Nº 17.995, de 1981, del Ministerio de Justicia. Los Estatutos se encuentran contenidos en el D.F.L. Nº 944, de fecha 23 de septiembre de 1981.</t>
  </si>
  <si>
    <t xml:space="preserve">Presidente: (SEREMI de Justicia V región): Alfredo Nebreda Le Roy 
Vicepresidente: Antonio Pedrals García de Cortazar (Decano de Facultad de Derecho de la Universidad de Chile), 
Consejeros:
1.- Enrique Vicente Molina (Abogado Procurador Fiscal de Valparaíso), 
2.- Alejandro Guzmán Brito ( Decano de la Facultad de Derecho de la Pontificia Universidad Católica de Chile), 
3.- Juan García Bilbao (abogado de libre ejercicio de la profesión), 
4.- Cedric Mac Farlane Leupin ( abogado de libre ejercicio de la profesión), 
*No se actualiza
</t>
  </si>
  <si>
    <t xml:space="preserve">El SEREMI de Justicia, los Decanos de las Facultades de Derecho y le Abogado Procurador Fiscal que son miembros del Consejo Directivo, durarán mientras permanezcan en su cargo. Respecto de los abogados de libre ejercicio de la profesión, durarán 2 años en sus funciones. 
</t>
  </si>
  <si>
    <t>No se registra</t>
  </si>
  <si>
    <t xml:space="preserve">Director General: 
Roberto Basilio Chacón Gutiérrez
</t>
  </si>
  <si>
    <t xml:space="preserve">Condell Nº 1231, quinto piso, comuna de Valparaíso, Quinta Región.
</t>
  </si>
  <si>
    <t>Teléfonos- 32-2161300</t>
  </si>
  <si>
    <t xml:space="preserve"> directorageneral@cajval.cl</t>
  </si>
  <si>
    <t>Corporación de Asistencia Judicial de la Región Metropolitana</t>
  </si>
  <si>
    <t>Corporación</t>
  </si>
  <si>
    <t>Constitución Política de la República, artículo 107.</t>
  </si>
  <si>
    <t>Según Ley Orgánica Nº 18.695, artículos 1º al 4º.</t>
  </si>
  <si>
    <t>si tiene Consejo Directivo</t>
  </si>
  <si>
    <t xml:space="preserve">El/la SEREMI de Justicia y D.D.H.H. de la RM, miembro del Consejo Directivo, durará mientras permanezca en su cargo. Respecto de los abogados de libre ejercicio de la profesión, durarán 2 años en sus funciones. </t>
  </si>
  <si>
    <t xml:space="preserve">Consejo Directivo 
Presidenta: 
Carolina Lavín Aliaga (Secretaria Regional Ministerial de Justicia y D.D.H.H. RM)
Consejeros: 
-Daniel Martorell Correa (Representante Consejo de Defensa del Estado)
-Renee Rivero Hurtado (Representante Universidad de Chile) 
-Rodrigo Azócar Simonet (Representante Pontificia Universidad Católica de Chile) 
-Fernando Rabat Celis (Representante ejercicio libre de la profesión:
-Benjamín García Mekis (Representante ejercicio libre de la profesión)
Director General (S): Alejandro Andrés Díaz Letelier
*Se actualiza de acuerdo a la información que consta en página web de la institución y Certificado emitido por el Ministro de Fe, don Óscar Vergara Muñoz, Jefe del Departamento Jurídico (S) de la Corporación de Asistencia Judicial R.M.
</t>
  </si>
  <si>
    <t xml:space="preserve">Director General (S) Alejandro Andrés Díaz Letelier
Secretaria Regional Ministerial de Justicia y D.D.H.H. RM: Carolina Lavín Aliaga
</t>
  </si>
  <si>
    <t xml:space="preserve">Agustinas Nº 1416, comuna de Santiago, Región Metropolitana
</t>
  </si>
  <si>
    <t xml:space="preserve">Teléfono General: 229371071
Director General (S):Teléfono: 229371073
Jefe de Gabinete (S): Teléfono: 229371073
Secretaria Dirección General: Sandra Pavés Carmona Teléfono: 229371073
</t>
  </si>
  <si>
    <t xml:space="preserve">
Director General (S): Alejandro Díaz Letelier Correo: adiazl@cajmetro.cl 
Jefe de Gabinete (S): Felipe Ramírez Oyarzo, Correo: framirez@cajmetro.cl 
Secretaria Dirección General: Correo: spavez@cajmetro.cl
</t>
  </si>
  <si>
    <t>No se acompañan. Aplica Informe Jurídico N° 09, de fecha 14 de marzo de 2011 del Departamento Jurídico y Dictamen N° 070791, de 2009, de la Contraloría General de la República.</t>
  </si>
  <si>
    <t>Corporación de Ayuda a la Familia</t>
  </si>
  <si>
    <t>Otorgada por Decreto Exento  Nº 314, de fecha 30  de marzo  de  2001, del Ministerio de Justicia.</t>
  </si>
  <si>
    <t>Certificado de Vigencia de persona jurídica sin fines de lucro, folio N° 500395541683, de 25 de junio de 2021, emitido por el Servicio de Registro Civil e Identificación</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</si>
  <si>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</si>
  <si>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 xml:space="preserve">Presidente:
Gastón Francisco José Pinochet Donoso, 
Vice Presidenta:
Carmen Luz Vidal Molina,
Secretario:
Patricio Alexis Villarreal Guajardo, 
Tesorero: 
Ricardo Rivano Vera, 
Director:
Fidel Antonio Aravena Zamudio, </t>
  </si>
  <si>
    <t>Dos años. Si, por cualquier causa no se efectúa oportunamente la elección de Directorio, se entenderá renovado el mandato de quienes se encuentran en funciones hasta que se realice la correspondiente elección.</t>
  </si>
  <si>
    <t>De 04 de marzo de 2021 a 04 de marzo de 2023.</t>
  </si>
  <si>
    <t xml:space="preserve">Presidente: 
Gastón Francisco José Pinochet Donoso, 
Poderes amplios (actuando separada e indistintamente): 
Gastón Francisco José Pinochet Donoso, 
Angélica Albornoz Loyola, 
Poderes especiales para actuar separada o indistintamente y representar a la institución:
Angélica Albornoz Loyola, 
Marco Antonio González Ramírez, 
Maritza Muñoz Castillo, 
Gonzalo Flores Hernández, 
Paulina López Sancho, 
Patricia Isabel Diamantino Medel, 
Jeanette Silva González, </t>
  </si>
  <si>
    <t xml:space="preserve">Uno Oriente N°1550, comuna de Talca, Región del Maule. </t>
  </si>
  <si>
    <t>VII</t>
  </si>
  <si>
    <t>Talca</t>
  </si>
  <si>
    <t>71 2 235092</t>
  </si>
  <si>
    <t>569 50000481</t>
  </si>
  <si>
    <t xml:space="preserve">Certificado de antecedentes financieros, correspondientes al año 2020, APROBADOS POR El Subdepartamento de Supervisión Financiera Nacional. </t>
  </si>
  <si>
    <t>Informe N°504, de 2020.</t>
  </si>
  <si>
    <t>Corporación de Ayuda a la Infancia Casa Montaña</t>
  </si>
  <si>
    <t xml:space="preserve">Corporación de Derecho Privado. </t>
  </si>
  <si>
    <t>Otorgada por Decreto Exento N° 716, de 22 de febrero de 2008, del Ministerio de Justicia y Derechos Humanos.</t>
  </si>
  <si>
    <t>Certificado de Vigencia de Persona Jurídica sin Fines de Lucro, Folio N° 500400222164, de 26 de julio de 2021, del Servicio de Registro Civil e Identificación.</t>
  </si>
  <si>
    <t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t>
  </si>
  <si>
    <t xml:space="preserve">Presidente: 
John Paul Hernández, Pasaporte EEUU N° 546129340
Secretaria: 
Annette Viola Scifres, 
Tesorero: 
Marcelo Rodrigo Marcón, 
</t>
  </si>
  <si>
    <t>anual</t>
  </si>
  <si>
    <t>05 de agosto de 2021 a 05 de agosto de 2022.</t>
  </si>
  <si>
    <t xml:space="preserve">Presidente: 
John Paul Hernández, 
Delegación de Poderes del Directorio (actúa individualmente):
Annette Viola Scifres, 
Facultades expresas de representante legal designado por Directorio
Marcelo Rodrigo Marcón
</t>
  </si>
  <si>
    <t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t>
  </si>
  <si>
    <t>Vicuña</t>
  </si>
  <si>
    <t>Teléfono: 51-2750123 y 56979374253</t>
  </si>
  <si>
    <t>Correo electrónico: casamontana@yahoo.com                            mauricio.montero.ts@gmail.com</t>
  </si>
  <si>
    <t>Casilla 274</t>
  </si>
  <si>
    <t xml:space="preserve">93401: Institución de Asistencia Social </t>
  </si>
  <si>
    <t xml:space="preserve">Antecedentes financieros correspondientes al año 2020, aprobados por el Subdepartamento de Supervisión Financiera Nacional. </t>
  </si>
  <si>
    <t>Informe N°550, de 2020.</t>
  </si>
  <si>
    <t xml:space="preserve">Corporación Centro de Estudios para la Educación, El Riesgo Social y el Derecho
</t>
  </si>
  <si>
    <t xml:space="preserve">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mayo de 2018, bajo el N° de inscripción 274857, con la misma fecha. 
</t>
  </si>
  <si>
    <t xml:space="preserve">Certificado de Vigencia Folio Nº 500199046275, de fecha 30 de octubre de 2018, del Servicio de Registro Civil e Identificación.
</t>
  </si>
  <si>
    <t xml:space="preserve">La Corporación tendrá por finalidad u objeto la atención y realización de estudios para la educación o el riesgo social y el derecho, y podrá realizar sus actividades en los siguientes ámbitos de acción:
I) Como centro de estudios:
- Integración de distintas disciplinas para reconocer y avanzar en el mejoramiento de la calidad de vida de la comunidad en la cual se involucra.
- Ser un aporte desde el conocimiento científico y tecnológico para la comunidad y generar una cultura de altas expectativas a partir de información empírica.
II) Para la educación:
- Prestar asesoría técnica educativa a establecimientos educacionales con el propósito de iniciar, sostener o culminar procesos de mejoramiento educativo.
- Proporcionar orientaciones, herramientas e instrumentos a sostenedores, administradores de establecimientos educacionales para favorecer la toma de decisiones en torno a: uso de recursos, probidad, fines educativos, manejo educacional, convivencia escolar según las necesidades de las comunidades educativas con las que se involucren.
- Protección y difusión de los Derechos Humanos.
- La apertura, organización y mantención e establecimientos educacionales, para impartir la enseñanza no formal como también la formal o regular, en sus niveles, parvulario, básica y media en todas sus modalidades educativas como lo es la educación especial o diferencial, la educación de adultos y las que se creen conforme a lo dispuesto en el art. 35 de la Ley 20.370 y en todas las formaciones diferenciadas incluidas la científico humanista, técnico profesional y artística; y superior en sus diferentes niveles de programas formativos, conducentes a la obtención de títulos de técnico de nivel superior, títulos profesionales, grados académicos o títulos universitarios o sus equivalentes.
III) Para el riesgo social:
- Participar en procesos de prevención, promoción y restitución de derechos de niños, niñas y adolescentes que hayan sido vulnerados en sus derechos sea de nivel local o general.
- Participar en procesos de inclusión y responsabilidad social a jóvenes infractores de ley.
- Participar en procesos conducentes a proteger el interés superior del niño, niña y adolescente, es decir, la protección y restitución de derechos mediante la participación en programas de intervención que atiendan problemáticas tales como el maltrato, abandono, abuso, explotación y todas aquellas que establezca la convención internacional de los derechos del niño, niña y adolescente.
IV) Para el derecho:
- Participar en procesos de defensa de derechos para jóvenes, adolescentes, mujeres, hombres, adultos, indígenas, extranjeros y discapacitados velando por el pleno cumplimiento de un debido proceso penal legal y justo.
- La representación judicial y extrajudicial de cualquier organismo público o privado que lo requiera, como así también personales naturales, organizaciones sociales y comunitarias.
</t>
  </si>
  <si>
    <t xml:space="preserve">Presidenta: 
Luz Eliana Alca Turra, 
Secretario: 
Marco Aurelio Cariman Pérez, 
Tesorero:
Remigio Nahuelpan Islas, 
</t>
  </si>
  <si>
    <t>05 años.</t>
  </si>
  <si>
    <t>Del 26 de noviembre de 2018 al 26 de noviembre de 2023</t>
  </si>
  <si>
    <t xml:space="preserve">Luz Eliana Alca Turra, </t>
  </si>
  <si>
    <t xml:space="preserve"> General Mackenna N° 593, oficina 605, ciudad y comuna de Temuco, Región de la Araucanía.</t>
  </si>
  <si>
    <t xml:space="preserve">981796585
</t>
  </si>
  <si>
    <t>lucit@gmail.com</t>
  </si>
  <si>
    <t xml:space="preserve">Antecedentes financieros correspondientes al año 2017, aprobados por el Sub Departamento de Supervisión Financiera Nacional. </t>
  </si>
  <si>
    <t>Corporación de Beneficencia Andalién</t>
  </si>
  <si>
    <t xml:space="preserve">Otorgado por Decreto Supremo Nº 313, de fecha 15 de marzo  de 1973, por el Ministerio de Justicia.  </t>
  </si>
  <si>
    <t>Certificado de vigencia Nº 299, de fecha 13 de julio de 2012, de la Secretaría Regional Ministerial de Justicia de la Región del Biobío.</t>
  </si>
  <si>
    <t xml:space="preserve">Ofrecer ayuda moral, intelectual y material a personas de escasos recursos, velando especialmente por el bienestar de éstas. </t>
  </si>
  <si>
    <t xml:space="preserve">Presidente: Hugo Antonio Díaz Uribe       
Vicepresidente: Nicolás  Enrique Silva Segura      
Secretario: Carlos Araya Vallespir           
Tesorero: Enrique Gómez Hoffer          
Directores: 
Hugo Pérez López                                    
Ramón García Carrasco                           
Gabriel Varela Sabando                          
</t>
  </si>
  <si>
    <t xml:space="preserve">Se elegirán cada tres años.
</t>
  </si>
  <si>
    <t xml:space="preserve">De 30 de octubre de 2009 a 30 de octubre de 2012.
</t>
  </si>
  <si>
    <t xml:space="preserve">Hugo Antonio Díaz Uribe              </t>
  </si>
  <si>
    <t xml:space="preserve">Castellón Nº 559, comuna de Concepción, Octava Región 
</t>
  </si>
  <si>
    <t>Fono (41) 223903</t>
  </si>
  <si>
    <t>Se acompaña certificado financiero correspondiente al año 2011 y patrimonio y activos año 2011, aprobado por el Sub Departamento de Supervisión Financiera Nacional.</t>
  </si>
  <si>
    <t>Corporación de Beneficencia María Ayuda</t>
  </si>
  <si>
    <t>Otorgada por Decreto Supremo Nº 1042, de fecha 30 de noviembre de 1984, del Ministerio de Justicia, publicado en el Diario Oficial el día  29 de diciembre de 1984.</t>
  </si>
  <si>
    <t>Certificado de vigencia, folio Nº500394910197, de 22 de junio de 2021, del Servicio de Registro Civil e Identificación</t>
  </si>
  <si>
    <t>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t>
  </si>
  <si>
    <t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Nº500394909637, de 22 de junio de 2021, del Servicio de Registro Civil e Identificación. </t>
  </si>
  <si>
    <t>Durarán 02 años en sus cargos. En caso de que no se nombre Asamblea, permanece la que esta nombrada.</t>
  </si>
  <si>
    <t>30 de mayo de 2018</t>
  </si>
  <si>
    <t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t>
  </si>
  <si>
    <t>Colombia Nº 7742, comuna de La Florida, Región Metropolitana.</t>
  </si>
  <si>
    <t xml:space="preserve">02) 23280100, </t>
  </si>
  <si>
    <t xml:space="preserve">mariaayuda@mariaayuda.cl
www.mariaayuda.cl
</t>
  </si>
  <si>
    <t xml:space="preserve">Certificado financiero correspondiente al año 2020, aprobado por el Subdepartamento de Supervisión Financiera Nacional 
</t>
  </si>
  <si>
    <t>Informe N° 504 de 2020.   
Informe N°456 de 2020.
Informe N°833 de 2020.
Informe N°550 de 2020</t>
  </si>
  <si>
    <t>Corporación de Damas Once de Marzo CORDAMAR.</t>
  </si>
  <si>
    <t xml:space="preserve">Otorgada por Decreto Supremo Nº 453, de fecha 13 de mayo de  1982, del Ministerio de Justicia. </t>
  </si>
  <si>
    <t>Certificado de vigencia Nº 893, de fecha 30 de junio de 2005, del Ministerio de Justicia.</t>
  </si>
  <si>
    <t>Creación y mantención de un hogar de niñas en situación irregular y/o estado de extrema pobreza.</t>
  </si>
  <si>
    <t xml:space="preserve">Presidenta: Adriana López Tapia, 
Directorio pendiente
</t>
  </si>
  <si>
    <t>28 de abril de 2005 a 28 de abril de 2007</t>
  </si>
  <si>
    <t xml:space="preserve">Presidenta: Adriana López Tapia, </t>
  </si>
  <si>
    <t>Mulchén Nº 855, comuna de Arica,</t>
  </si>
  <si>
    <t>hogarstalucia2@gmail.com</t>
  </si>
  <si>
    <t>Se acompaña Certificado Financiero, del mes de noviembre de 2010, correspondiente al año 2009, aprobado por el Sub Departamento de Supervisión Financiera Nacional.</t>
  </si>
  <si>
    <t>Corporación Cultural Social y de Desarrollo SHALOM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</si>
  <si>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</si>
  <si>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 xml:space="preserve">Certificado de vigencia, folio Nº500397509619, de 08 de julio de 2021, del Servicio de Registro Civil e Identificación. 
</t>
  </si>
  <si>
    <t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t>
  </si>
  <si>
    <t xml:space="preserve">Presidente: José Miguel Araya Garrido, 
Secretario: Stephania Alejandra Vivanco Zambrano
Tesorero: Alejandra Noemi Zambrano Alvarez,
Directores
Margarita Elcira Canales Aviles
Loreto Isabel Valdés Castillo
Jimena Del Carmen Maldonado Verdugo
Consta en certificado de directorio Folio N° 500397509585, emitido por el Servicio de Registro Civil e Identificación con fecha 08 de julio de 2021. </t>
  </si>
  <si>
    <t>03 de septiembre de 2020 al 03 de septiembre de 2025</t>
  </si>
  <si>
    <t xml:space="preserve">José Miguel Araya Garrido, </t>
  </si>
  <si>
    <t xml:space="preserve">Calle 13 Sur 4 Poniente Nº 519, comuna de Talca, Región del Maule.
7 Oriente N° 3196, Pasaje 21 Norte A, comuna de Talca, Región del Maule
</t>
  </si>
  <si>
    <t>Fono: 71 2 339161
Celular: 98694714</t>
  </si>
  <si>
    <t xml:space="preserve">fundacionshalomchile@gmail.com
hogarshalomtalca@gmail.com </t>
  </si>
  <si>
    <t xml:space="preserve">Certificado Financiero correspondiente al año 2020, aprobado por el Subdepartamento de Supervisión Financiera Nacional. </t>
  </si>
  <si>
    <t>poración de Desarrollo Comunitario y Social CATAMIRA</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</si>
  <si>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34244852, otorgado el 27 de junio de 2017, ello aconteció el 27 de octubre de 2016, bajo el Nº de inscripción 242297.</t>
  </si>
  <si>
    <t>Certificado de Vigencia Folio N° 50011406, de 23 de mayo de 2018, emitido por el Servicio de Registro Civil e Identificación.</t>
  </si>
  <si>
    <t xml:space="preserve">Según lo expresado por la "Corporación CATAMIRA" en copia de Estatutos vigentes de la entidad, y en Solicitud de reconocimiento para personas jurídicas sin fines de lucro señala que tiene como objeto:
Los objetivos, actividades y fines de la institución comprendidos en los estatutos de la Corporación de Desarrollo Comunitario y Social CATAMIRA,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Estimándose por lo tanto, que los objetivos y actividades planteados, son acordes, en forma general, con lo contemplado en los artículos 1, 2,3 de la Le  N°20.032.
</t>
  </si>
  <si>
    <t xml:space="preserve">Presidente: 
MARCELA DEL CARMEN TORRES MUÑOZ, 
Secretario: 
MONICA DEL CARMEN MUÑOZ SALAS, 
Tesorero:
ADRIAN ALBERTO DEL TRANSITO TORRES JARA, 
</t>
  </si>
  <si>
    <t xml:space="preserve">01 año
</t>
  </si>
  <si>
    <t>30 de noviembre de 2017</t>
  </si>
  <si>
    <t xml:space="preserve">Presidente: 
MARCELA DEL CARMEN TORRES MUÑOZ, 
</t>
  </si>
  <si>
    <t>Almagro N°250 oficina 1008 comuna de Los Ángeles, Región del Biobío.</t>
  </si>
  <si>
    <t>Los Ángeles</t>
  </si>
  <si>
    <t xml:space="preserve">93401: Institución de Asistencia Social 
</t>
  </si>
  <si>
    <t xml:space="preserve">Se acompaña Certificado de antecedentes financieros correspondientes al año 2017, y se remite al Subdepartamento de Supervisión Financiera Nacional para aprobación. </t>
  </si>
  <si>
    <t>CORPORACIÓN DE DESARROLLO Y EXTENSIÓN SOCIAL CODESS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</si>
  <si>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500287151601, otorgado el 08 de enero de 2020, ello aconteció el 04 de noviembre de 2019, bajo el Nº de inscripción 301998.</t>
  </si>
  <si>
    <t>Certificado de vigencia Folio N° 500396832540, de 05 de julio de 2021, emitido por el Servicio de Registro Civil e Identificación</t>
  </si>
  <si>
    <t xml:space="preserve">
Los objetivos, actividades y fines de la institución comprendidos en los estatutos de la Corporación CODESS, contemplan el desarrollo de acciones acordes con los fines y objetivos de la Ley 20.032.
Configurándose como finalidad u objeto la promoción del desarrollo y atención psico social integral, especialmente de las personas, niños, niñas, adolescentes, adultos, mujeres, ancianos, familias, grupos y comunidades que viven en condiciones de pobreza y/o marginalidad o bien que requieren atención psico social para superar sus dificultades o integrarse socialmente. Podrá realizar sus actividades en los siguientes ámbitos de acción: educación, promoción, prevención, protección de derechos y rehabilitación conductual de adolescentes y adultos, cultura, capacitación, trabajo, salud, vivienda, medio ambiente, desarrollo comunitario, micro empresa, pequeña producción, consumo popular, derechos humanos, inmigrantes, comunidades indígenas y deportivo-recreativo, jurídico,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Finalmente, la asociación podrá, realizar actividades económicas que se relacionen con sus fines, asimismo, podrá invertir sus recursos de la manera que decidan sus órganos de administración.
Así mismo, las rentas que se perciban de esas actividades solo deberán destinarse a los fines de la asociación o a incrementar su patrimonio.</t>
  </si>
  <si>
    <t xml:space="preserve">Presidente: 
Augusto Raúl Fernandez Saa
 Secretaria:
Maribel Margarita Nieto Alonso
Tesorero:
Guillermo Arturo Mardones Rivera                     Consta en Certificado de Directorio de persona jurídica sin fines de lucro folio Nº 5003968322456, de fecha 05 de julio de 2021, del Servicio de Registro Civil e Identificación.
</t>
  </si>
  <si>
    <t>5 años</t>
  </si>
  <si>
    <t>De fecha 05 de noviembre de 2019 a 05 de noviembre de 2024</t>
  </si>
  <si>
    <t xml:space="preserve">Augusto Raúl Fernández Saa,  
Poder: Presidente: Augusto Raúl Fernandez Saa y Tesorero: Guillermo Arturo Mardones Rivera, quienes representan de forma indistinta a la institución
 </t>
  </si>
  <si>
    <t xml:space="preserve">Calle Condell N°1176, oficina 144 comuna de Valparaíso, región de Valparaíso.
</t>
  </si>
  <si>
    <t xml:space="preserve">Teléfono: 984304517
</t>
  </si>
  <si>
    <t xml:space="preserve">
Correo electrónico: codess.valparaiso@gmail</t>
  </si>
  <si>
    <t xml:space="preserve">Antecedentes financieros correspondientes al año 2020, APROBADOS el Sub Depto de Supervisión Financiera Nacional. </t>
  </si>
  <si>
    <t>22 de junio de 2020</t>
  </si>
  <si>
    <t>Corporación de Desarrollo para Niños en Riesgo Social o Corporación Hogar San Vicente de Lo Barnechea</t>
  </si>
  <si>
    <t>Otorgado por Decreto Exento Nº 1469, de fecha 21 de abril de 2008, del Ministerio de Justicia, publicado en el Diario Oficial el día 25 de abril de 2008.</t>
  </si>
  <si>
    <t xml:space="preserve">Certificado de vigencia Folio N° 500394969520, de 322 de junio de 2021, emitido por el Servicio de Registro Civil e Identificación. </t>
  </si>
  <si>
    <t xml:space="preserve">La Corporación tiene por finalidad la atención, ayuda, cuidado, amparo, hospedaje, educación y formación de niños, adolescentes y jóvenes y la promoción de su desarrollo integral, tanto físico como intelectual y espiritual, especialmente respecto de aquellos menores que viven en condiciones de pobreza, marginalidad, en situaciones de riesgo o vulnerabilidad social o de deserción escolar, abandono familiar, o que han sido infractores de la ley penal, o sometidos a una pena, sanción o medida por parte de un tribunal, o que se haya establecido judicialmente que requieren de laguna medida de protección. Podrá realizar sus actividades especialmente en los siguientes ámbitos de acción: educación, cultura, deporte, recreación, reinserción social, desarrollo personal, apoyo psicológico salud y promoción y defensa de los derechos del niño.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Asociarse en forma transitoria o permanente con otras instituciones nacionales, internacionales o extranjeras que persigan fines análogos;
g) Colaborar con instituciones públicas, privadas y municipales, en materias que le sean comunes
h) Proponer a la autoridad competente la dictación y modificación de disposiciones legales y reglamentarias que propendan al desarrollo social, en el ámbito propio de la competencia de la Corporación.
</t>
  </si>
  <si>
    <t>Presidenta: 
Beatriz Contreras Varela, 
Vice presidenta: 
María Olga Elías Aboid,  
Secretario:
Carolina Bassignana Ravinet, 
Tesorera:
Carmen Luz Contreras Varela, 
Director: 
Felipe Cisternas Pérez, 
Certificado de persona jurídica Folio N° 500394969475, de 22 de junio de 2021, emitido por el Servicio de Registro Civil e Identificación.</t>
  </si>
  <si>
    <t>Durarán dos años en sus cargos.</t>
  </si>
  <si>
    <t>04 de febrero de 2020 al 04 de febrero de 2022</t>
  </si>
  <si>
    <t>Presidenta: 
Beatriz Contreras Varela,</t>
  </si>
  <si>
    <t xml:space="preserve">Avenida Lo Barnechea Nº 1250, comuna de Lo Barnechea, Región Metropolitana.
</t>
  </si>
  <si>
    <t>Lo Barnechea</t>
  </si>
  <si>
    <t xml:space="preserve">229552873-994346921 </t>
  </si>
  <si>
    <t xml:space="preserve"> administracion@hogarsanvicente.cl</t>
  </si>
  <si>
    <t xml:space="preserve">Se acompaña certificado financiero año 2020, aprobado por el Sub Departamento de Supervisión Financiera Nacional.
</t>
  </si>
  <si>
    <t>Corporación de Desarrollo de San Pedro.</t>
  </si>
  <si>
    <t>poración de Derecho Privado.</t>
  </si>
  <si>
    <t>Otorgada por Decreto Supremo Nº 797, de fecha 23 de julio de 1991, del Ministerio de Justicia.</t>
  </si>
  <si>
    <t>Certificado de vigencia Nº 66, de fecha 04 de febrero de 2011, del SEREMI de Justicia de la Octava Región.</t>
  </si>
  <si>
    <t>Coadyuvar al mejoramiento de las condiciones culturales, educativas, de capacitación de capacitación laboral, de salud, higiene y habitacionales de los habitantes de la localidad de San Pedro, la comuna de Concepción, como asimismo a su preparación y formación cívica y económica y a su sana recreación mediante el fomento de las actividades deportivas, para así procurar el desarrollo integral de las personas y su efectiva integración a la comunidad nacional.</t>
  </si>
  <si>
    <t xml:space="preserve">Presidente: Alejandro Rebolledo Smith 
Vicepresidente: Nicolás Gutiérrez Herrera  
Tesorero:Tomás Domingo Vergara Tapia, 
Secretario: Kristofer Gallegos Maureira 
Directores:
1º: Harry Jorge Smith Becerra, 
2º: María Julia Díaz  
3º: Paola Cohen Ibáñez 
</t>
  </si>
  <si>
    <t xml:space="preserve">De 14 de enero de 2011 al 14 de enero de 2013.
</t>
  </si>
  <si>
    <t xml:space="preserve">Presidente: Alejandro Rebolledo Smith </t>
  </si>
  <si>
    <t xml:space="preserve">Pasaje Paces de Quillín Nº 59, Villa San Pedro, comuna de San Pedro de la Paz, Octava Región, 
</t>
  </si>
  <si>
    <t>San Pedro</t>
  </si>
  <si>
    <t>fono (041) 376704.- 2373039</t>
  </si>
  <si>
    <t xml:space="preserve">paulosexto@entelchile.net 
</t>
  </si>
  <si>
    <t xml:space="preserve"> Se acompaña certificado financiero de fecha 22 de noviembre de 2010, correspondiente al año 2009,  aprobado por  el Sub Departamento de Supervisión Financiera Nacional.</t>
  </si>
  <si>
    <t>Corporación de Desarrollo Social de la Asociación Cristiana de Jóvenes de Santiago. (ACJ de Santiago)</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</si>
  <si>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</si>
  <si>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</si>
  <si>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Tres años.</t>
  </si>
  <si>
    <t xml:space="preserve">De 21-09-2022 al 21-09-2025. 
</t>
  </si>
  <si>
    <t xml:space="preserve">Santa Isabel Nº 345, Santiago, Región Metropolitana. 
</t>
  </si>
  <si>
    <t>2228893- 2225181     Jaime Enrique Vilches González: 992386370- oficina: 226346252</t>
  </si>
  <si>
    <t xml:space="preserve">corporacion.central@gmail.com
vilches.jaime@gmail.com
</t>
  </si>
  <si>
    <t>Informe N°1063 de 2019.
Informe N°833 de 2020.</t>
  </si>
  <si>
    <t>Corporación de Desarrollo Social y Económico Indígena CODESI</t>
  </si>
  <si>
    <t xml:space="preserve">Otorgado por Decreto Supremo Nº 2231, de fecha 16 de junio de 2004, del Ministerio de Justicia. </t>
  </si>
  <si>
    <t xml:space="preserve">Certificado Nº 032, de fecha 29 de agosto de 2006, emitido por don  Christian Dulansky Araya Seremi de   Justicia de la Novena Región de la Araucanía.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</si>
  <si>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en lo urbano y rural.  Agregando que para conseguir estos objetivos y sin que esta  enumeración sea taxativa, la corporación podrá: Realizar encuentros, seminarios, simposios, cursos y eventos; Crear y administrar Centros de Estudios y de Investigación, Bibliotecas, Centros de documentación y bases de datos; Crear, sostener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nacionales, internacionales o extranjeras que persigan fines análogos; Colaborar con Instituciones públicas, privadas y municipales, en materias que le sean comunes; e Proponer a la autoridad competente la dictación y modificación de disposiciones legales y reglamentarias que propendan al desarrollo social, en el ámbito propio de la competencia de la Corporación.
De los objetivos señalados precedentemente, se desprende que algunos de ellos dicen relación con el desarrollo de acciones acordes con los fines y objetivos de la Ley 20.032 y su reglamento.
</t>
  </si>
  <si>
    <t xml:space="preserve">Presidente: Joel Canio Canio                  
Vicepresidente: Marcelino Canio Sandoval    
Secretaria: Maria Lorena Villegas Monsalve   
Tesorero: Robinson Canio Canio                
Directores : Zoila Canio Canio
                  : Maximo Canio Sandoval 
</t>
  </si>
  <si>
    <t>Durarán 2 años en sus cargos</t>
  </si>
  <si>
    <t xml:space="preserve">De 15.07.06 a 15.07.08. </t>
  </si>
  <si>
    <t xml:space="preserve">Joel Canio Canio                  
</t>
  </si>
  <si>
    <t xml:space="preserve">Avenida Carlos Oliver  5380, comuna de  Talcahuano .
Octava  Región .
</t>
  </si>
  <si>
    <t>Talcahuano</t>
  </si>
  <si>
    <t xml:space="preserve"> codesi@latinmail.com 
</t>
  </si>
  <si>
    <t xml:space="preserve">Se acompañan los siguientes antecedentes financieros, aprobados por la Unidad de Auditoria Interna del Servicio:
1.- Informe de Auditoría, ejercicio   del año 2005   
2.- Certificado de antecedentes financieros autorizado ante notario público, del 12.03.2007.
</t>
  </si>
  <si>
    <t>Corporación de Desarrollo Social y Educacional Leonardo Da Vinci o CORDES Da Vinci.</t>
  </si>
  <si>
    <t xml:space="preserve">Otorgada por Decreto Supremo Nº 5025, de fecha 05 de Octubre de 2010, del Ministerio de Justicia, publicado en el Diario Oficial el día 22 de Octubre de 2010. </t>
  </si>
  <si>
    <t>Certificado de Vigencia Folio Nº 500156027766, de 21 de junio de 2017, del Servicio de Registro Civil e Identificación.</t>
  </si>
  <si>
    <t xml:space="preserve"> La Corporación tendrá por finalidad u objeto proteger y defender los derechos de los niños, niñas y adolescentes, realizando un conjunto de acciones destinadas a reparar el daño causado, así como a generar las condiciones para que estos puedan ejercer plena y autónomamente el o los derechos que han sido vulnerados, transgredidos o restringidos. Asimismo, tendrá por objeto promover los derechos de los niños y niñas en su medio familiar, escolar, comunitario y social, favoreciendo su desarrollo psicosocial, cultural y grupal dentro de su realidad comunitaria. También la Corporación tendrá por finalidad la administración de establecimientos educacionales, en los niveles de educación parvularia, enseñanza básica y media, ya sea científico humanista o técnico profesional.</t>
  </si>
  <si>
    <t xml:space="preserve">Presidente: Yanet Del Carmen Pallero Bravo, 
Secretario: Jorge Andrés Mollo Bravo, 
Tesorera: María Verónica Flores Prado, 
Primera Directora: Francisca Mollo Bravo, 
Segundo Director: Eduardo Del Carmen Piñones Piñones,
</t>
  </si>
  <si>
    <t xml:space="preserve"> El directorio durará un año en sus funciones pudiendo ser reelegidos en forma indefinida
</t>
  </si>
  <si>
    <t xml:space="preserve">20 de febrero de 2012 a 20 de febrero de 2013 (SE SOLICITA A LA OCA EL ENVÍO DE LA ÚLTIMA ELECCIÓN DIRECTIVA, YA QUE DEL CERTIFICADO DE DIRECTORIO DEL SRCeI SE DESPRENDE QUE FUE EFECTUADA EL 20-03-2017)
</t>
  </si>
  <si>
    <t>Presidente: Yanet Del Carmen Pallero Bravo,</t>
  </si>
  <si>
    <t xml:space="preserve">Pasaje Puerto Natales Nº 4016, Población Cardenal Raúl Silva Henríquez, comuna de Arica, Región de Arica y Parinacota.
</t>
  </si>
  <si>
    <t>Teléfono: 058-594380</t>
  </si>
  <si>
    <t xml:space="preserve"> cordescavinci2010@gmail.com</t>
  </si>
  <si>
    <t>Certificado Financiero, correspondiente al año 2016, de fecha 20 de junio de 2017, aprobada por parte del Subdepartamento de Supervisión Financiera de SENAME.</t>
  </si>
  <si>
    <t>Corporación de Desarrollo y Acción Social Cristiana Alborada Chile - Corporación Alborada Chile</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</si>
  <si>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</si>
  <si>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130775768, de fecha 06 de febrero de 2014, del  Servicio del Registro Civil e Identificación.</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</si>
  <si>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1) Realizar encuentros, seminarios, simposios, cursos y eventos;
2) Crear y administrar Centros de Estudio y de Investigación, Bibliotecas, Centros de documentación y bases de datos;  
3) Crear, administrar y sostener Centros Abiertos,  Jardines Infantiles, Hogares y otros similares, de  niños y niñas, jóvenes y ancianos, Hospederías, Policlínicos y Centros  Comunitarios; 
4) Editar, imprimir, distribuir folletos, boletines, revistas, periódicos y libros en general producir y hacer uso de todo tipo de medios audiovisuales. 
5) Otorgar atención profesional especializada individual y grupal; asesorías y transferencia tecnológica; promover la organización y participación ciudadana en sus diversas formas o niveles:
6) Asociarse en forma transitoria o permanente con otras instituciones nacionales, internacionales o extranjeras que persigan fines análogos;
Colaborar con instituciones públicas, privadas y municipales, en materias que le sean comunes;
7)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</si>
  <si>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Tesorero:
Loreto Monserrat Espinoza Aguirre, </t>
  </si>
  <si>
    <t xml:space="preserve"> Durarán cinco años en sus cargos por estatutos. Por acta de última asamblea, duraran 3 años.</t>
  </si>
  <si>
    <t>De 25 de noviembre de 2013 a 25 de noviembre de 2016.</t>
  </si>
  <si>
    <t xml:space="preserve">Presidente: 
Alejandro Renato Tapia Cerda,
</t>
  </si>
  <si>
    <t xml:space="preserve">Rucapedrera Nº 287, comuna de El Quisco, Región de Valparaíso.
</t>
  </si>
  <si>
    <t>Quisco</t>
  </si>
  <si>
    <t>Teléfono: (035) 2474371- 56-98412553</t>
  </si>
  <si>
    <t xml:space="preserve">: alejandro@covacha.cl </t>
  </si>
  <si>
    <t>Se acompaña certificado financiero de fecha 07 de febrero de 2014, correspondiente al año 2012, aprobado por el Sub Departamento de Supervisión Financiera Nacional.</t>
  </si>
  <si>
    <t xml:space="preserve">Corporación de Desarrollo y Acción Social, Cultural y Educacional Arrebol-Chile o Corporación Arrebol-Chile
</t>
  </si>
  <si>
    <t>Otorgada mediante Inscripción en el Registro Nacional de Personas Jurídicas sin fines de lucro, a cargo del Registro Civil e Identificación Nº 138629, con fecha 31 de julio de 2013; al amparo de la Ley Nº 20.500 de 2011.</t>
  </si>
  <si>
    <t xml:space="preserve">Certificado de Vigencia, Folio Nº 124840022 de fecha 16 de octubre  de 2012, del Departamento de Personas Jurídicas, Registro de Personas Jurídicas, Ministerio de Justicia.
</t>
  </si>
  <si>
    <t>La promoción del desarrollo y la acción social, cultural y educacional, especialmente de las personas, familias, grupos y comunidades que viven en condiciones de: Pobreza, exclusión, riesgo, marginalidad y vulnerabilidad social. O cualquiera otra entidad que requiera colaboración, capacitación y asesoría para su adecuado desarrollo en la sociedad, sean éstas: Asociaciones  y Clubes Deportivos, Entidades Religiosas, Juntas de Vecinos, Establecimientos Educacionales, Centros Culturales, Comités de Viviendas, Comunidades de pueblos originarios, minorías, etc. Asimismo, dicho articulado establece que la “Corporación Arrebol – Chile”, podrá realizar sus actividades en los siguientes ámbitos de acción: Acciones de solidaridad que favorezcan a la niñez, juventudes, familias, hombres, mujeres, adultos mayores, discapacitados (as) o personas con necesidades especiales, y grupos vulnerables, comunidades indígenas, minorías. Estas acciones se podrán ejecutar en el ámbito social local, cultural, psicológico, deportivo, artístico, espiritual, educacional, economía solidaria, emprendedora y de capacitación que favorezcan a los grupos anteriormente indicados.</t>
  </si>
  <si>
    <t xml:space="preserve">a) Presidente y Representante Legal: Johana del Carmen Guajardo Fierro: 
b) Vicepresidente: Carmen Gloria Vivanco Fuente Alba: 
c) Secretaria: Cintia Soley Rosales Arias: 
d) Tesorero: Jennifer Alejandra Guajardo Fierro: 
e) Directora: Paola Andrea Guajardo Fierro: </t>
  </si>
  <si>
    <t xml:space="preserve">3 años, a contar del 31 de julio de 2013, fecha en que se celebró la “Elección Definitiva de Directorio”; pudiendo sus miembros ser reelegidos en forma definitiva, conforme lo expuesto en el Título IV del “Acta Constitutiva y Estatuto de Asociación Corporación de Desarrollo y Acción Social, Cultural y Educacional Arrebol-Chile”, de fecha 8 de abril de 2013. 
</t>
  </si>
  <si>
    <t xml:space="preserve"> 
 Johana del Carmen Guajardo Fierro:
</t>
  </si>
  <si>
    <t xml:space="preserve">
Pasaje San Sebastián Nº 1291, San Antonio, Comuna de Temuco.
</t>
  </si>
  <si>
    <t xml:space="preserve">Teléfonos 09-59494588 y 09-53585557 </t>
  </si>
  <si>
    <t xml:space="preserve">corporacionarrebolchile@gmail.com </t>
  </si>
  <si>
    <t xml:space="preserve">
93401: Instituciones de Asistencia Social.
</t>
  </si>
  <si>
    <t>Certificado de Antecedentes Financieros del año 2012, autorizado ante notario público, aprobado por el  Subdepartamento de Supervisión Financiera Nacional, mediante Memo Nº 2085, de fecha 10 de octubre de 2013.</t>
  </si>
  <si>
    <t>Corporación de Desarrollo y Promoción de Niños, Jóvenes y Familias SOFINI.</t>
  </si>
  <si>
    <t>Corporación de derecho privado.</t>
  </si>
  <si>
    <t>Otorgada por Decreto Exento N° 3345, de 04 de Julio de 2012, del Ministerio de Justicia.</t>
  </si>
  <si>
    <t>Certificado de Vigencia Nº 0658, de 07 de Noviembre de 2012, del SEREMI de Justicia, Región de Valparaíso.</t>
  </si>
  <si>
    <t xml:space="preserve">El objetivo de la Corporación será la promoción de alternativas de desarrollo y atención de niños, adolescentes y jóvenes de ambos sexos en riesgo social y vulnerados en sus derechos, y la integración a su entorno familiar y comunitario, por medio de la realización y el apoyo de actividades, programas, proyectos y otras iniciativas en las áreas de salud mental, salud física, rehabilitación, trabajo y empleabilidad, vivienda, cultura, deporte y recreación, desarrollo comunitario, defensa del medio ambiente y de los barrios, las iniciativas solidarias y de asistencia, la promoción de los derechos humanos, la participación ciudadana y, en general, todos los campos del desarrollo humano que tiendan a superar la desigualdad social.
Para el cumplimiento de sus objetivos, la Corporación tendrá las siguientes funciones y atribuciones:
1) Realizar, patrocinar, apoyar y participar en iniciativas de mejoramiento de las condiciones económicas y sociales de familias en situación de pobreza y vulnerabilidad y en general, en tareas de formación, difusión, intercambio y extensión en las áreas que son objeto de atención de la Corporación.
2) Realizar y apoyar acciones de prevención, promoción y atención en salud mental y física de niños, adolescentes, jóvenes y sus familias.
3) Realizar investigaciones, asesorías, sistematizaciones, evaluaciones y otros estudios relativos a proyectos, programas e iniciativas de desarrollo humano y comunitario que lleve a cabo la Corporación u otras entidades que realicen actividades similares.
4) Producir, editar y distribuir libros, revistas, folletos, láminas y toda clase de documentos, diapositivas, cintas magnetofónicas y audiovisuales que permitan el mejor conocimiento y difusión de los trabajos y preocupaciones de la Corporación.
5) Crear, mantener y administrar centros comunitarios, ambulatorios, residencias, jardines infantiles y otros establecimientos de salud mental y física que aporten a la atención y calidad de vida de niños, adolescentes, jóvenes y sus familias.
6) Asociarse, coordinarse o establecer convenios de cooperación o ejecución con personas e instituciones públicas o privadas, nacionales, extranjeras o internacionales y, representarlas mediante poder especial otorgado a la Corporación al efecto, cuando dicha representación sea un medio para el cumplimiento de los fines de la Corporación.
7) Establecer y mantener los locales, infraestructuras y equipamientos necesarios para el desarrollo de las actividades y la obtención de los recursos, servicios, asesorías y demás medios que se requieran para tales efectos.
</t>
  </si>
  <si>
    <t xml:space="preserve">Presidente: Rodrigo Daniel Paz Henríquez,  
Secretario: Nelson Esteban Mejías Parra, 
Tesorero: Fernando Antonio Ovando Cristóbal, 
Director: Cristian Andrés Gaona Cáceres, 
Director: Iris Carolina Morales Recabal, 
</t>
  </si>
  <si>
    <t xml:space="preserve">De acuerdo al artículo 27 de sus Estatutos, el Directorio durará dos años en sus funciones, pudiendo sus integrantes ser reelegidos para el ejercicio de sus cargos.
</t>
  </si>
  <si>
    <t>13 de Septiembre de 2012 al 13 de Septiembre  de 2014.</t>
  </si>
  <si>
    <t xml:space="preserve">Rodrigo Daniel Paz Henríquez, </t>
  </si>
  <si>
    <t xml:space="preserve">Domicilio Legal: Tarapacá Nº 186, Comuna de Los Andes, Región de Valparaíso.
</t>
  </si>
  <si>
    <t>Los Andes</t>
  </si>
  <si>
    <t xml:space="preserve">Teléfono: (034) 85955967.
</t>
  </si>
  <si>
    <t xml:space="preserve">: corporacion.sofini.2012@gmail.com. </t>
  </si>
  <si>
    <t>Se acompaña Certificado de la Institución correspondiente a antecedentes financieros del año 2011, aprobado por el Subdepartamento de Supervisión Financiera.</t>
  </si>
  <si>
    <t>Corporación Derechos Iguales</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</si>
  <si>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9 de enero de 2014, bajo el Nº de inscripción 160473.
</t>
  </si>
  <si>
    <t xml:space="preserve">Certificado de Vigencia, folio Nº 500109786337, de fecha 20 de enero de 2016, del  Servicio del Registro Civil e Identificación.
</t>
  </si>
  <si>
    <t xml:space="preserve">De acuerdo al Artículo Cuarto de sus estatutos, La Asociación tendrá por finalidad u objeto cautelar los Derechos Humanos, sociales económicos y cívicos de las personas y podrá realizar sus actividades en los siguiente ámbitos de acción:
1. Educación
2. Cultura
3. Producción de medios de publicidad escrito
4. Material de formación e información, y
5. Otros que sirvan para estos fines. 
La asociación podrá realizar actividades económicas que se relacionen con sus fines; asimismo podrá invertir sus recursos de la manera que decidan sus órganos de administración. 
</t>
  </si>
  <si>
    <t xml:space="preserve">Presidente: 
María Inés Salgado Sepúlveda, 
Secretaria: 
Luis Facundo Ríos Velásquez,            
Tesorero:
Larissa Nicole Caipillan Cárcamo, 
Director:
Juana Gerarda González San Martín,
Director: 
Héctor Alejandro Valencia Rocco, 
Director:
María Eleonora Rossi Moya, 
</t>
  </si>
  <si>
    <t xml:space="preserve">Durarán dos años en sus cargos, pudiendo ser reelegidos, según estatutos.  </t>
  </si>
  <si>
    <t xml:space="preserve">De 12 de diciembre de 2015, hasta el 12 de diciembre de 2017.
</t>
  </si>
  <si>
    <t>María Inés Salgado Sepúlveda,</t>
  </si>
  <si>
    <t xml:space="preserve">Avenida Perú Nº9053, La Florida. Santiago
</t>
  </si>
  <si>
    <t>Teléfono: 02-22819963</t>
  </si>
  <si>
    <t xml:space="preserve">derecho.iguales@gmail.com </t>
  </si>
  <si>
    <t>Se acompaña certificado financiero correspondiente al año 2014, aprobado por el Sub Departamento de Supervisión Financiera Nacional.</t>
  </si>
  <si>
    <t>Corporación de Desarrollo Social Piwkeyen</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</si>
  <si>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Nº49679596, otorgado el 15 de mayo de 2018, ello aconteció el 22 de septiembre de 2017, bajo el Nº de inscripción 260994.</t>
  </si>
  <si>
    <t>Certificado de Vigencia Folio Nº500240304455, otorgado el 23 de julio de 2019, del Servicio de Registro Civil e Identificación.</t>
  </si>
  <si>
    <t xml:space="preserve">Los objetivos, actividades y fines de la institución comprendidos en los estatutos de la Corporación de Desarrollo Social Piwkeyen,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</si>
  <si>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Cesar Adones Huenuqueo Maldonado
 Vicepresidente:
Tania Yael Carrillo Winkler
Tesorero:
Cristian Leonardo Barría Almonacid
 Director:
Liliana de los Angeles Carrillo García
</t>
  </si>
  <si>
    <t>3 AÑOS</t>
  </si>
  <si>
    <t>DE 25.08.2017 a 25.08.2020</t>
  </si>
  <si>
    <t xml:space="preserve">Presidente: 
Cesar Adones Huenuqueo Maldonado
</t>
  </si>
  <si>
    <t xml:space="preserve">Las Parcelas s/n, localidad de Casma, comuna de Frutillar, Región de Los Lagos.
Teléfono: 950112768
Correo electrónico: piwkeyen@gmail.com
</t>
  </si>
  <si>
    <t>x</t>
  </si>
  <si>
    <t>Frutillar</t>
  </si>
  <si>
    <t>Teléfono: 950112768</t>
  </si>
  <si>
    <t>Correo electrónico: piwkeyen@gmail.com</t>
  </si>
  <si>
    <t>Se acompaña certificado financiero correspondiente al año 2018, aprobado por el Sub Departamento de Supervisión Financiera Nacional.</t>
  </si>
  <si>
    <t>Corporación de Educación, Rehabilitación, Capacitación, Atención de Menores y Perfeccionamiento ( C.E.R.C.A.P.)</t>
  </si>
  <si>
    <t>72363900K</t>
  </si>
  <si>
    <t>Otorgada por Decreto Supremo Nº 1109, de 19 de diciembre de 1984, del Ministerio de Justicia.</t>
  </si>
  <si>
    <t>Certificado de vigencia de persona jurídica sin fines de lucro, folio Nº 500401095562, de fecha 30 de julio de 2021, del Servicio de Registro Civil e Identificación.</t>
  </si>
  <si>
    <t>Administrar y operar servicios en las áreas de educación y de atención de menores, elaborar y ejecutar programas de educación, formación profesional, capacitación, rehabilitación y perfeccionamiento.</t>
  </si>
  <si>
    <t xml:space="preserve">Mesa Directiva: 
Presidente: Armando Marco González Moreno, 
Secretaria: Marta Ordenes Córdova, 
Tesorero: Pedro Román Bernal,  
Certificado de directorio de persona jurídica sin fines de lucro, folio Nº 500400456969, de fecha 29 de julio de 2021, del Servicio de Registro Civil e Identificación.
</t>
  </si>
  <si>
    <t xml:space="preserve">5 años
</t>
  </si>
  <si>
    <t xml:space="preserve">30 de septiembre de 2017 a 30 de septiembre de 2022.
</t>
  </si>
  <si>
    <t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t>
  </si>
  <si>
    <t>El Overo N° 175, Villa Alemana. Región de Valparaíso</t>
  </si>
  <si>
    <t>32-2532283</t>
  </si>
  <si>
    <t>cercap@cercap.cl</t>
  </si>
  <si>
    <t>Certificado financiero firmado ante notario público correspondiente al año 2019 y balance general al 31 de diciembre de 2020, aprobado por el Subdepartamento de Supervisión Financiera Nacional.</t>
  </si>
  <si>
    <t>Corporación de Educación y Desarrollo Popular “El Trampolín”</t>
  </si>
  <si>
    <t>Otorgada por Decreto Supremo Nº 833, de fecha 31 de mayo de 1994, del Ministerio de Justicia, publicado en el Diario Oficial el día 27 de julio de 1994.</t>
  </si>
  <si>
    <t>Certificado, donde consta su vigencia, folio Nº 500512067251, de fecha  1 Junio 2023, del Servicio de Registro Civil e Identificación.</t>
  </si>
  <si>
    <t xml:space="preserve">La promoción del desarrollo, especialmente de las personas, famitas, grupos y comunidades que viven en condiciones de pobreza y/o marginalidad.  </t>
  </si>
  <si>
    <t xml:space="preserve">Presidente: Hugo Francisco Palma Aguilera
Vicepresidenta: Marlene Sepúlveda Penroz, 
Secretaria: Vilma Chavarría Rubilar,
Tesorera: Nancy Pennings, 
Primera Directora: Paula Villablanca Plaza, 
Segunda Directora: Vilma Elizabeth Aguilera Saavedra, 
</t>
  </si>
  <si>
    <t xml:space="preserve">Durarán 01 año en sus cargos.
</t>
  </si>
  <si>
    <t>14 de abril de 2021 al 14 de abril de 2022</t>
  </si>
  <si>
    <t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t>
  </si>
  <si>
    <t xml:space="preserve">La Candelaria Nº 1998,Villa San Luis IV,  comuna de Maipú, Región Metropolitana,  </t>
  </si>
  <si>
    <t>trampolinad1@gmail.com</t>
  </si>
  <si>
    <t>Antecedentes financieros correspondientes al año 2022, aprobados por el Subdepartamento de Supervisión Financiera Nacional.</t>
  </si>
  <si>
    <t xml:space="preserve">Corporación de Emprendimiento Social, Corporación CES.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</si>
  <si>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16 de Noviembre de 2015, bajo el Nº de inscripción 213169. </t>
  </si>
  <si>
    <t xml:space="preserve"> Certificado de Vigencia Folio Nº500172990542, de fecha 30 de enero de 2018, del Servicio de Registro Civil e Identificación.</t>
  </si>
  <si>
    <t xml:space="preserve">La Corporación de Emprendimiento Social tendrá por finalidad u objetivo: 
De acuerdo al artículo 4º del Acta Constitutiva y Estatutos de la Corporación,  ésta tendrá por finalidad u objetivo: la realización de actividades de protección, educación y desarrollo de menores y jóvenes vulnerables o en situación de riesgo; contribuir a la promoción, protección y restitución de los derechos de niños, niñas y adolescentes en todo ámbito; buscar promover el cambio social y un fortalecimiento de la vida y la organización comunitaria como también el pensamiento crítico de toda ciudadanía.
Para conseguir estos objetivos y sin que ésta enumeración sea taxativa, la Corporación podrá: a) abrir, mantener y administrar residencias para menores y/o jóvenes; b) realizar en forma directa o por medio de terceros, programas especializados, de diagnósticos y reparación, individual o grupal; c) realizar encuentros, seminarios, simposios, cursos y eventos; d) crear y administrar centros de estudios y de investigación, bibliotecas, centro de documentos y base de datos; e) crear, sostener y administrar centros abiertos, salas cunas, jardines infantiles, hospederías, centros comunitarios, hogares y otros similares para niños, adolescentes, jóvenes y adultos jóvenes; f) editar, imprimir y difundir folletos, boletines, revistas, periódicos y libros y, en general, producir y hacer uso de todo tipo de medios audiovisuales; g) otorgar atención profesional y especializada individual o grupal, asesoría y transferencias tecnológicas; h) asociarse, en forma permanente o transitoria, con otras instituciones nacionales, internacionales o extranjeras que persigan los mismo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 y de integración en la vida social; n) crear diversas instancias educacionales, de capacitación y de formación de competencias laborales y sociales, tales como talleres, cursos, seminarios, etc., tendiente al desarrollo e inserción de niños o jóvenes vulnerados; ñ) desarrollar programas de atención psicosocial y terapéuticos. El ámbito de acción de estas actividades podrá circunscribirse en la educación, cultura, capacitación, trabajo, salud, vivienda, medioambiente, desarrollo comunitario, microempresa, pequeña producción, consumo popular, derechos humanos, comunidades indígenas y deportivo-recreativas, en lo urbano rural.
Además, la corporación podrá realizar actividades económicas que se relacionan con sus fines; especialmente, realizar todas aquellas actividades que tengan por finalidad obtener recursos financieros o económicos provenientes de particulares, entidades públicas o privadas, nacionales y/o internacionales. Asimismo, podrá invertir sus recursos de la manera que decidan sus órganos de administración.
</t>
  </si>
  <si>
    <t xml:space="preserve">Presidente: Jonathan Rafael Yañez Palleres, RUT: 17.012.728-5
Vicepresidenta: Michelle Sthefania Sánchez Cruz, RUT: 17.555.378-9
Secretaria: Priscilla Loreto Muñoz Maldonado, RUT: 15.684.694-5
Tesorero: Humberto José Humire Menacho, RUT: 17.830.889-0
(De acuerdo a Certificado de directorio de persona jurídica sin fines de lucro, de fecha 30 de enero de 2018, del Servicio de Registro Civil e Identificación).
</t>
  </si>
  <si>
    <t>De 19 de diciembre de 2017 a 19 de diciembre de 2019.</t>
  </si>
  <si>
    <t xml:space="preserve">Presidente: Jonathan Rafael Yañez Palleres, 
</t>
  </si>
  <si>
    <t xml:space="preserve">Germán Riesco N° 2081, Arica, región de Arica y Parinacota.
</t>
  </si>
  <si>
    <t>Fono: 58-2327175</t>
  </si>
  <si>
    <t xml:space="preserve">: cesemprendimiento@gmail.com </t>
  </si>
  <si>
    <t>Certificado Financiero, correspondiente al año 2017, remitido para aprobación del Departamento de Administración y Finanzas.</t>
  </si>
  <si>
    <t>Corporación de Estudio, Desarrollo y Capacitación A Todo Sur.</t>
  </si>
  <si>
    <t>Otorgada por Decreto Exento Nº 1081, de fecha 05 de diciembre de 2003, del Ministerio de Justicia, publicado en el Diario Oficial el día 27 de diciembre de 2003.</t>
  </si>
  <si>
    <t>Certificado de vigencia Nº 124, de fecha 30 de junio de 2005, del Ministerio de Justicia.</t>
  </si>
  <si>
    <t xml:space="preserve">Investigar, difundir y realizar actividades académicas, de capacitación, servicio social y asistencia legal a fin de promover el desarrollo integral de la provincia de Concepción, la Región del Bío Bío y su inserción en el sistema internacional. Para la consecución de sus, la Corporación tendrá como finalidades: a) Actividades tendientes a la formación de jóvenes como ciudadanos y líderes en la construcción de la buena sociedad; d) Entregar asesoría legal y prestaciones sociales a grupos sociales vulnerables particularmente niños, jóvenes y tercera edad.
</t>
  </si>
  <si>
    <t xml:space="preserve">Presidente: Sergio Micco Garay , 
Secretario General : Eva Rino  Aguayo Yañéz, 
Tesorero:  Aldo Balerini Arroyo, 
</t>
  </si>
  <si>
    <t>Durarán 01 años en sus cargos.</t>
  </si>
  <si>
    <t>De 10 de julio de 2006 a 10 de julio de 2007.</t>
  </si>
  <si>
    <t xml:space="preserve">Representante Legal y Director Ejecutivo: Gabriel Adolfo Carrasco Vergara
Presidente: Sergio Micco Garay ,
</t>
  </si>
  <si>
    <t>Tucapel Nº 391, comuna de Concepción, Octava Región,</t>
  </si>
  <si>
    <t xml:space="preserve"> fono (41) 522525. </t>
  </si>
  <si>
    <t>Se acompaña aprobado por la Unidad de Auditoria Interna.</t>
  </si>
  <si>
    <t>S/I</t>
  </si>
  <si>
    <t>Corporación de Formación Laboral al Adolescente- CORFAL.</t>
  </si>
  <si>
    <t xml:space="preserve">Otorgada por Decreto Supremo Nº 248, de fecha 07 de febrero de 1990. </t>
  </si>
  <si>
    <t xml:space="preserve">Certificado de vigencia, folio Nº500575074753, de 04 de julio de 2024, del Servicio de Registro Civil e Identificación
</t>
  </si>
  <si>
    <t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t>
  </si>
  <si>
    <t xml:space="preserve">PRESIDENTE ELIA GLADYS PAOLETTI AGUILERA 10.751.711-1
VICE-PRESIDENTE 
PAMELA ADELAIDA SEPULVEDA CARTACHO 12.838.229-1
SECRETARIO 
PRISCULLA ANDREA SABANDO ZAMORA 15.014.666-6
TESORERO 
MARIA NICOLASA RODRÍGUEZ ROCO 6.113.474-3
1er DIRECTOR PATRICIA DEL CARMEN GONZALEZ AGUIRRE 9.142.825-3
2do DIRECTOR JOVANIA ALICIA LIZANA CORTES, 13.413.472-0
3er DIRECTOR JUAN GABRIEL LECAROS TRINCADO 6.222.813-K
</t>
  </si>
  <si>
    <t>Dos años</t>
  </si>
  <si>
    <t>03 de enero de 2024 al 03 de enero de 2026</t>
  </si>
  <si>
    <t xml:space="preserve">Rosa Icarte Muñoz, , María Nicolasa Rodríguez Roco, y Juan Gabriel Lecaros Trincado, K, quienes pueden actuar de forma conjunta, separada e indistintamente para representar a la Corporación.
</t>
  </si>
  <si>
    <t xml:space="preserve">Población Carlos Condell, Avenida Alejandro Azola Nº 1635, comuna de Arica.
</t>
  </si>
  <si>
    <t>Fono (58) 2- 246387 - +56966559270</t>
  </si>
  <si>
    <t>directorio@corfal.com</t>
  </si>
  <si>
    <t>Certificado financiero firmado ante notario público correspondiente al año 2023,aprobados por el Subdepartamento de Supervisión Financiera Nacional.</t>
  </si>
  <si>
    <t>Corporación de Oportunidad y Acción Solidaria OPCIÓN</t>
  </si>
  <si>
    <t xml:space="preserve">Otorgada por Decreto Supremo Nº 972, de fecha 25 de julio de  1990, del Ministerio de Justicia, publicado en el Diario Oficial el día 13 de agosto de 1990. </t>
  </si>
  <si>
    <t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t>
  </si>
  <si>
    <t xml:space="preserve">PRESIDENTE 
EXEQUIEL RENE GONZALEZ BALBONTIN 6.283.144-8
VICE-PRESIDENTE 
MARIA PATRICIA CONTRERAS LARGO 5.896.759-9
SECRETARIO 
MARIA FRANCISCA CONCHA CONTRERAS 6.376.406-K
TESORERO 
SANDRA DEL ROSARIO CEPEDA ZEPEDA 8.922.087-4
DIRECTOR 
JORGE DEL CARMEN CORDOVA PEREZ 6.714.840-1
</t>
  </si>
  <si>
    <t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t>
  </si>
  <si>
    <t xml:space="preserve">Directora Ejecutiva: María Consuelo Contreras Largo
Sub Directora Ejecutiva: Milagros Isabel Neghme Cristi,                                 Podrán actuar conjunta o separadamente.
Presidente: Exequiel González Balbontín, 
Poderes especiales: 
Alejandro Andrés Astorga Arancibia, 
</t>
  </si>
  <si>
    <t xml:space="preserve">Carlos Justiniano Nº 1123, comuna de Providencia, Región Metropolitana.
</t>
  </si>
  <si>
    <t>Fono 223393900- 223393901</t>
  </si>
  <si>
    <t>corporacion@opcion.cl</t>
  </si>
  <si>
    <t>Informe N°730 de 2018
Informe N°908 de 2018
Informe N°1059 de 2018
Informe N°1063 de 2019</t>
  </si>
  <si>
    <t xml:space="preserve">Informe N° 730 de 2018       
Informe N° 908 de 2018      
Informe N° 1059 de 2018        
Informe N° 1063 de 2019                  </t>
  </si>
  <si>
    <t>Corporación de Profesionales Asociados Interdisciplinarios - CORPAI</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</si>
  <si>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500393334906, otorgado el 11 de junio de 2021, ello aconteció el 08 de noviembre de 2017, bajo el Nº de inscripción 266490.
</t>
  </si>
  <si>
    <t xml:space="preserve">Certificado de Vigencia Folio Nº 500393334985, otorgado el 11 de junio de 2021, del Servicio de Registro Civil e Identificación.
</t>
  </si>
  <si>
    <t xml:space="preserve">Según lo expresado por la "Corporación CORPAI" en copia de Estatutos vigentes de la entidad, y en Solicitud de reconocimiento para personas jurídicas sin fines de lucro señala que tiene como objeto:
Los objetivos, actividades y fines de la institución comprendidos en los estatutos de la Corporación CORPAI, contemplan el desarrollo y atención psico social integral, especialmente de las personas, niños, niñas, adolescentes, adultos, mujeres, ancianos y familias, grupos y comunidades que vivan en condiciones de pobreza y /o marginalidad o que requieran atención psico social para superar sus dificultades o integrarse socialmente.
Estimándose por lo tanto, que los objetivos y actividades planteados, son acordes, en forma general, con lo contemplado en los artículos 1, 2,3 de la Le  N°20.032.
</t>
  </si>
  <si>
    <t>Presidente: 
MARIBEL MARGARITA NIETO ALONSO, 
Vicepresidente:
GERARDO LORENZO CORTES GONZALEZ, 
Secretario: 
AXEL ESTEBAN ROMAN HERRERA, 
Tesorero:
MARCELA LORENA SUAREZ CABRERA, 
Consta en Certificado de Directorio Folio Nº  500393334906, otorgado el 11 de junio de 2021, del Servicio de Registro Civil e Identificación.</t>
  </si>
  <si>
    <t>03 años (máximo 5 años)</t>
  </si>
  <si>
    <t>04 de diciembre de 2020 al 04 de diciembre de 2023.</t>
  </si>
  <si>
    <t xml:space="preserve">Presidente: 
MARIBEL MARGARITA NIETO ALONSO, 
</t>
  </si>
  <si>
    <t xml:space="preserve">Calle Granada N° 1312, El Retiro, comuna de Quilpué, Región de Valparaíso
</t>
  </si>
  <si>
    <t xml:space="preserve">989146291
</t>
  </si>
  <si>
    <t xml:space="preserve">corpai.valparaiso@gmail.com
</t>
  </si>
  <si>
    <t>CORPORACIÓN DE PROFESIONALES PARA EL DESARROLLO REGIONAL IQUIQUE</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</si>
  <si>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500229252490, fue con fecha 03 de diciembre de 2018, bajo el N° de inscripción 284034, de la misma fecha. </t>
  </si>
  <si>
    <t>Certificado de Vigencia Folio Nº 500229252478, de fecha 26 de mayo de 2019, del Servicio de Registro Civil e Identificación.</t>
  </si>
  <si>
    <t xml:space="preserve">La Corporación tendrá por finalidad u objetivo promover el desarrollo integral, colaborativo y participativo, especialmente de las personas en cualquier etapa de su ciclo vital, familias, grupos y comunidades que se encuentre en condiciones de vulnerabilidad en el ejercicio de sus derechos ciudadanos y podrá realizar sus actividades, en los siguientes ámbitos de acción: Educación, Justicia y Derechos Humanos, Cultura, Capacitación, Trabajo, Salud, Vivienda, Medio Ambiente, Desarrollo Comunitario, Prevención del Delito, Economía, Fomento y Turismo, Agricultura, Transporte y Telecomunicaciones, Equidad de Género, Energía, Deporte, Ciencia Tecnología, , Cocimiento e Innovación, Microempresas, Pequeña Producción, Comunidades Indígenas, Protección a la Infancia, Tratamiento de Rehabilitación en Consumo de Drogas y/o Alcohol, Población Inmigrante en lo urbano y rural. Asimismo, la Corporación propone constituirse en un centro de estudio, análisis, reflexión, pensamiento, discusión, que permita contribuir con alternativas y soluciones a los temas relevantes para alcanzar un desarrollo nacional de carácter integral, que comprenda y armonice los progresos económicos, sociales y culturales en un medio ambiente propicio para estos fines. </t>
  </si>
  <si>
    <t xml:space="preserve">Presidente: 
Francisco Arenas Lozano
Secretaria: 
Luisa Pardo Sánchez
Tesorero:
Franco Velásquez Pardo
</t>
  </si>
  <si>
    <t>AL 03-03-2024</t>
  </si>
  <si>
    <t>Francisco Arenas Lozano</t>
  </si>
  <si>
    <t>Salvador Allende N° 448, Edificio Reina Ana, departamento 106, ciudad de Iquique, Región de Tarapacá.</t>
  </si>
  <si>
    <t>57-2217509- 0963425953- 954162324</t>
  </si>
  <si>
    <t>coprode.iqq@gmail.com</t>
  </si>
  <si>
    <t xml:space="preserve">Antecedentes financieros correspondientes al año 2018, aprobados por el Sub Departamento de Supervisión Financiera Nacional. </t>
  </si>
  <si>
    <t>Corporación de Profesionales para la Acción y Promoción Social - CEPAS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</si>
  <si>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21 de agosto de 2014, bajo el Nº de inscripción 178061. </t>
  </si>
  <si>
    <t>Certificado de Vigencia Folio Nº 8556943, de fecha 11 de enero de 2016, del Servicio de Registro Civil e Identificación.</t>
  </si>
  <si>
    <t xml:space="preserve">La Corporación tendrá por finalidad u objetivo 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individuos de la Sociedad sin Exclusión, Familias,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Para el logro de los objetivos a que se refiere el párrafo anterior, la Corporación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orientas al logro de sus objetivos.
</t>
  </si>
  <si>
    <t xml:space="preserve">Presidente: Gustavo Rafael Rodríguez Castro, 
Vicepresidente: Romina Andrea Robledo Cubillos, 
Secretario: Leyla Joselyne Hidalgo Álvarez, 
Tesorero: Jorge Archivaldo Cepeda Zuleta, 
Directores:
Felipe Humberto Moreno Flores, 
Antonio Enrique Lonza Cifuentes, 
Jubissa Pamela Hidalgo Alvarez, 
Juan Carlos Morales Cruz, 
</t>
  </si>
  <si>
    <t xml:space="preserve">28 de julio de 2014, al 28 de julio de 2016. </t>
  </si>
  <si>
    <t xml:space="preserve">Presidente: Gustavo Rafael Rodríguez Castro,
</t>
  </si>
  <si>
    <t>Calle Cuba N° 2155, población Baquedano, comuna de Vallenar. Región de Atacama.</t>
  </si>
  <si>
    <t>51 2617796</t>
  </si>
  <si>
    <t>faesanjoseobrero@gmail.com</t>
  </si>
  <si>
    <t>Corporación de Rehabilitación Club de Leones Cruz del Sur.</t>
  </si>
  <si>
    <t>Otorgada por Decreto Supremo Nº1282, de fecha 11 de diciembre de 1996, del Ministerio de Justicia.</t>
  </si>
  <si>
    <t xml:space="preserve">Certificado de Vigencia  folio Nº 500061724186 de fecha 26 de enero de 2015, del Servicio de Registro Civil e Identificación.
</t>
  </si>
  <si>
    <t xml:space="preserve">Prestar servicios profesionales en las áreas de habilitación o rehabilitación integral a personas con discapacidades invalidantes, preferentemente de extrema pobreza.
</t>
  </si>
  <si>
    <t xml:space="preserve">Presidente: Germán Vidal Chartt, 
Vicepresidente: Héctor Cabrera González, 
Secretaria: María Teresa Oyarzo Torres, 
Pro Secretaria: Maritza Aguayo Pérez, 
Tesorero: Norma Jiménez Osorio, 
1º Director: Gustavo Bringas Jíménez, 
2º Director: Susana Alasevic Pavlov, 
</t>
  </si>
  <si>
    <t xml:space="preserve"> Durarán en los cargos dos años</t>
  </si>
  <si>
    <t>01-01-2014 al 31-12-2016 (expresamente lo señala en el acta de directorio de fecha 27 de noviembre de 2014).</t>
  </si>
  <si>
    <t xml:space="preserve">Presidente:  Germán Vidal Chartt, 
Poder especial para los efectos de firmar el/los proyecto/s que se presenten a nombre de la referida institución en el/los concurso/s de proyectos convocados por el SENAME durante el año 2015:  
Asterio Andrade Gallardo, 
Luis Alberto González Vidal, 
</t>
  </si>
  <si>
    <t xml:space="preserve">Suiza Nº01441, Las Naciones, Punta Arenas, Duodécima Región.
</t>
  </si>
  <si>
    <t>XII</t>
  </si>
  <si>
    <t>Punta Arenas</t>
  </si>
  <si>
    <t>cerei@ctcinternet.cl</t>
  </si>
  <si>
    <t xml:space="preserve">Corporación de Rehabilitación Club de Leones de Coyhaique
</t>
  </si>
  <si>
    <t>Otorgada por Decreto Supremo Nº 851, de 6 de octubre de 2003, por el Ministerio de Justicia.</t>
  </si>
  <si>
    <t xml:space="preserve">Certificado de Vigencia Nº 236, de 08 de julio de 2005, del Ministerio de Justicia.
</t>
  </si>
  <si>
    <t xml:space="preserve">a.- Prestar servicios profesionales en forma gratuita en las áreas de habilitación o rehabilitación integral a personas con discapacidades invalidantes, preferentemente de extrema pobreza.
b.- Proporcionar educación a dichas personas de acuerdo ala posibilidades económicas de la Corporación, procurando su integración a la sociedad.
c.- Propugnar y ayudar a la discusión  e implementación de beneficios a favor de la discapacidad.
d.- Capacitar e integrar a los discapacitados al mundo laboral a través de talleres laborales de la institución y futura inserción a la empresa regional o nacional. 
</t>
  </si>
  <si>
    <t xml:space="preserve">Presidente: Jorge Elías Prado Nuñez                          
Vicepresidente.: Rubén Darío Fernández Muñoz       
Secretario: Klaus Kunick Holzer                                  
Tesorero: Jaime Carrillo Vera                                     
</t>
  </si>
  <si>
    <t>De 25 de octubre de 2004 a 25 de octubre de 2006.</t>
  </si>
  <si>
    <t xml:space="preserve">Presidente: Jorge Elías Prado Nuñez                           
</t>
  </si>
  <si>
    <t>Portales Nº 146, comuna de Coyhaique, Undécima Región.</t>
  </si>
  <si>
    <t>Coyhaique</t>
  </si>
  <si>
    <t>Se acompaña certificado año 2004, aprobado por la Unidad de Auditoria.</t>
  </si>
  <si>
    <t>Corporación de Rehabilitación de Menores Adictos Amanecer de Calama.</t>
  </si>
  <si>
    <t>Otorgada por Decreto Supremo Nº 55, de fecha 12 de enero de 1994, del Ministerio de Justicia.</t>
  </si>
  <si>
    <r>
      <rPr>
        <sz val="11"/>
        <color theme="1"/>
        <rFont val="Verdana"/>
        <family val="2"/>
      </rPr>
      <t>Certificado de vigencia, folio Nº 500356979058, de 19 de noviembre de 2020, del Servicio de Registro Civil e Identificación.</t>
    </r>
    <r>
      <rPr>
        <sz val="11"/>
        <rFont val="Verdana"/>
        <family val="2"/>
      </rPr>
      <t xml:space="preserve">
</t>
    </r>
  </si>
  <si>
    <t>Atender las necesidades básicas, obtiene la recuperación y procurar, al máximo, la reinserción positiva en la sociedad, de menores de entre 12 a 15 años de edad inclusive, o hasta 20 años en el caso señalado por los estatutos.</t>
  </si>
  <si>
    <t xml:space="preserve">Presidenta: Eva Soledad Salvador Beltrán
Vicepresidenta: Verónica Alavia Ticona
Tesorera: Sara Carreño Campos, 
Secretaria: Jacqueline Araya Álvarez, 
</t>
  </si>
  <si>
    <t xml:space="preserve">22 de octubre de 2019 a 22 de octubre de 2021
</t>
  </si>
  <si>
    <t xml:space="preserve">Presidenta: Eva Soledad Salvador Beltrán, 
</t>
  </si>
  <si>
    <t xml:space="preserve">Avenida Tocopilla Nº 3792, Gustavo Le Peige, ciudad de Calama, Segunda Región  </t>
  </si>
  <si>
    <t>Calama</t>
  </si>
  <si>
    <t>Se acompaña certificado financiero correspondiente al año 2019 aprobados por el Subdepartamento de Supervisión Financiera Nacional .</t>
  </si>
  <si>
    <t>Corporación Crecer Mejor (ex Corporación Demos una Oportunidad al Menor- Crédito al Menor)</t>
  </si>
  <si>
    <t xml:space="preserve">Otorgada por Decreto Supremo Nº 1392, de fecha 19 de noviembre de 1991, del Ministerio de Justicia. </t>
  </si>
  <si>
    <t>Certificado de vigencia de persona jurídica sin fines de lucro, folio Nº 500401467711, de fecha 02 de agosto de 2021, emitido por el Servicio de Registro Civil e Identificación.</t>
  </si>
  <si>
    <t>Tiene por finalidad promover que menores de escasos recursos o sin recursos económicos, carentes de hogar o en situación irregular, pueden formarse, educarse y capacitarse laboralmente, logrando su inserción ocupacional, desarrollándose como persona, alcanzando su fin social.</t>
  </si>
  <si>
    <t xml:space="preserve">Presidente: Álvaro Pezoa Bissieres, 
Secretaria: Vivian Nazal Zedan, 
Tesorera: Mº Inés Nilo Guerrero, 
Directores: 
Luis Orellana Covarrubias, 
Jorge Javier Obregón Kuhn, 
Paola Silvana Alvano Contador, 
Sergio Andrés Bianchi Echeñique, </t>
  </si>
  <si>
    <t>Durarán 03 años en sus cargos.</t>
  </si>
  <si>
    <t>28 de abril de 2021 al 28 de abril de 2024.</t>
  </si>
  <si>
    <t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t>
  </si>
  <si>
    <t xml:space="preserve">Lautaro Nº 2755, comuna de La Pintana, Villa Jorge Yarur Banna, Región Metropolitana.
</t>
  </si>
  <si>
    <t>La Pintana</t>
  </si>
  <si>
    <t>225451947-96645763</t>
  </si>
  <si>
    <t xml:space="preserve">contacto@corporacionccm.cl
</t>
  </si>
  <si>
    <t>Se acompañan antecedentes financieros, correspondientes al año 2020, aprobados por el  Sub Departamento de Supervisión Financiera Nacional.</t>
  </si>
  <si>
    <t>Corporación Educacional Abate Molina de Talca.</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</si>
  <si>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</si>
  <si>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socio-culturales.</t>
  </si>
  <si>
    <t xml:space="preserve">Presidente: Guido Gossens Roell, 
Secretaria: Luisa Verónica Rojas Huanel, 
Tesorero: Luis Iván Salas Rojas,
Directores:
Marisol  Aguirre Zúñiga, 
María Ernestina Mascaró Morales, 
</t>
  </si>
  <si>
    <t>13-03-2023 al 13-03-2026</t>
  </si>
  <si>
    <t xml:space="preserve">Presidente: Guido Gossens Roell, 
</t>
  </si>
  <si>
    <t xml:space="preserve">14 Sur, Pasaje 5 Poniente A, N° 270, ciudad de Talca, Región del Maule.
</t>
  </si>
  <si>
    <t>71)  2220285</t>
  </si>
  <si>
    <t xml:space="preserve">corporacioneducacionalabatemolina@ceam.cl
www.ceam.cl
</t>
  </si>
  <si>
    <t>Corporación Educacional Centro de Educación Inclusiva de Adultos Gladys Lazo.</t>
  </si>
  <si>
    <t>Corporación de Derecho Privado. Reconocimiento como personalidad jurídica educacional, por medio de la Resolución Exenta N° 0083, de noviembre de 2017.</t>
  </si>
  <si>
    <t>Se acompaña Certificado de Vigencia de Persona Jurídica Educacional N° Nacional 2358, Código de Verificación: 2420601586507056388</t>
  </si>
  <si>
    <t>Abrir, organizar y mantener establecimientos educacionales, para impartir enseñanza no formal, como formal o regular, en sus niveles parvularios, básica y media, en todas sus modalidades educativas y en todas las formaciones diferenciales incluidas la científica humanista, técnico profesional y artística, dando cumplimiento al sistema educativo chileno, a los fines educativos de la subvención percibida y a sus principios regulados en el derecho educacional vigente. (artículo cuarto de los Estatutos).</t>
  </si>
  <si>
    <t xml:space="preserve">Presidente: Roberto Enrique Arriaza Sánchez        
Secretaria: Marisol Larissa Ulloa Lazo
Director: David Ricardo Herrera Ulloa 
Director: Pablo Andres Arriaza Millar
Tesorera: Natalia Paz Herrera Ulloa
Director: Felipe Ignacio Arriaza Millar
</t>
  </si>
  <si>
    <t xml:space="preserve">De 10 de diciembre de 2019 al 10 de diciembre de 2024. </t>
  </si>
  <si>
    <t xml:space="preserve">Presidente: Roberto Enrique Arriaza Sánchez        
</t>
  </si>
  <si>
    <t>Calle San Francisco N° 16361, San Bernardo, Región Metropolitana.</t>
  </si>
  <si>
    <t>San Bernardo</t>
  </si>
  <si>
    <t>Fono 56-2-25923315</t>
  </si>
  <si>
    <t xml:space="preserve">Roberto.sanchez.arriaza@gmail.com </t>
  </si>
  <si>
    <t>Se acompaña Certificado Financiero al año 2019, el cual es aprobado por USUFI con fecha 15 de octubre de 2020</t>
  </si>
  <si>
    <t>Corporación Educacional El Despertar</t>
  </si>
  <si>
    <t xml:space="preserve">Otorgada por Decreto Supremo Nº 1390, de fecha 10 de octubre de 1994, por el Ministerio de Justicia.  </t>
  </si>
  <si>
    <t xml:space="preserve">Certificado de vigencia Folio Nº 134996406, de fecha 29 de Abril del 2014.
</t>
  </si>
  <si>
    <t xml:space="preserve">Creación, establecimiento y mantención de una institución de enseñanza formal e informal para sectores populares y de escasos recursos donde se desarrollen valores que permiten elevar los niveles de postración humana, tanto materiales como morales, dedicada principalmente a niños pobladores, en donde se puedan erigir salas cunas, jardines infantiles, centros y hogares abiertos u otro establecimiento que permita la enseñanza de contenidos, rutinas, educación, base, promoción humana, evangelización, desarrollo social y cultural para comunidades y población infantil de escasos recursos y bajos ingresos. Tendrá también por objeto impulsar la superación humana y social de sus beneficiarios a partir de sus propios centros de interés y organizaciones y de esta forma lograr una auténtica liberación integral del hombre. 
</t>
  </si>
  <si>
    <t xml:space="preserve">Presidente: 
Roberto Francisco Santander Chacón,   
Vicepresidente:
Alberto Rodolfo Wiedmaier Baeza,  
Tesorera:
Rita Isabel Vásquez Vargas,   
Secretaria:
Margarita Cecilia Vergara Vargas,   
Director:
Manuel Enrique Maluenda Gajardo,    
</t>
  </si>
  <si>
    <t>De 30 de Septiembre de 2013 a 30 de Septiembre de 2015.</t>
  </si>
  <si>
    <t xml:space="preserve">Presidente: 
Roberto Francisco Santander Chacón, 
Directora Ejecutiva:
Pamela Higuera Navea, 
</t>
  </si>
  <si>
    <t xml:space="preserve">Avenida La Marina Nº 2710, comuna de Pedro Aguirre Cerda, Región Metropolitana, </t>
  </si>
  <si>
    <t>Pedro Aguirre Cerda</t>
  </si>
  <si>
    <t>fono 24199468</t>
  </si>
  <si>
    <t>Se acompaña certificado financiero de fecha 07 de Mayo de 2014, correspondiente al año 2013. Aprobados por el Departamento de Administración y Finazas.</t>
  </si>
  <si>
    <t>Corporación Educacional Sagrada Familia.</t>
  </si>
  <si>
    <t>Otorgada por Decreto Supremo Nº 1209, de fecha 29 de agosto de 1994, del Ministerio de Justicia.</t>
  </si>
  <si>
    <t>Certificado de vigencia Nº 11066, de fecha 02 de abril de 2009, del Ministerio de Justicia.</t>
  </si>
  <si>
    <t xml:space="preserve">Creación, establecimiento y mantención de una institución de enseñanza formal e informal para sectores populares y de escasos recursos donde se desarrollen valores que permitan elevar los niveles de postración humana, en donde se pueda erigir salas cunas, jardines infantiles, centros y hogares abiertos u otro establecimiento.
</t>
  </si>
  <si>
    <t xml:space="preserve">*Presidente: Padre Jorge Iván Osorio Aedo
Vicepresidente: José Julián Amador Díaz Soto,
Secretaria: Clarmondina Poblete Tapia , 
*Tesorera: Jacqueline Aurora Bravo Ibáñez, 
Directores:
1.- María Teresa Flores Tobar, 
2.- Gloria Elena Silva Sánchez, 
3.- Clarmondina Poblete Tapia 
*Faltan antecedentes de esos miembros del Directorio.
</t>
  </si>
  <si>
    <t xml:space="preserve">De 23 de septiembre de 2008 a 23 de septiembre de 2010, modificando a la secretaria y al representante legal con fecha 11 de marzo de 2009.
</t>
  </si>
  <si>
    <t xml:space="preserve">Presidente y representante legal: Padre Jorge Iván Osorio Aedo, </t>
  </si>
  <si>
    <t xml:space="preserve">Pasaje Andes 4461, El Cobre, comuna de Peñalolén, Región Metropolitana, </t>
  </si>
  <si>
    <t>fono 02 2850663</t>
  </si>
  <si>
    <t>Se acompaña balance tributario al día 31 de diciembre de 2009, aprobado por el Sub Departamento de Supervisión Financiera Nacional.</t>
  </si>
  <si>
    <t xml:space="preserve">
Corporación Educacional y Asistencial Hellen Keller
</t>
  </si>
  <si>
    <t>Otorgado por Decreto Supremo Nº 500, de 18 de mayo de 2003, del Ministerio de Justicia.</t>
  </si>
  <si>
    <t>Certificado de vigencia de persona jurídica sin fines de lucro, folio Nº 500395373600, de fecha 24 DE JUNIO DE 2021, del Servicio de Registro Civil e Identificación.</t>
  </si>
  <si>
    <t>Su objeto será brindar una atención asistencial al menor sordo en situación irregular; y desarrollar iniciativas para impartir educación diferencial.</t>
  </si>
  <si>
    <t xml:space="preserve">Presidenta: Alicia Cristina Véliz Ilabaca 
Secretaria: Ester Cruz Campos 
Tesorero: Alejandro Faúndez Fernandez, 
Certificado de directorio de persona jurídica sin fines de lucro, folio Nº 500395373379, de fecha 24 de junio de 2021, del Servicio de Registro Civil e Identificación.
</t>
  </si>
  <si>
    <t xml:space="preserve">3 años. </t>
  </si>
  <si>
    <t>14 de enero de 2019 al 14 de enero de 2022.</t>
  </si>
  <si>
    <t xml:space="preserve">Alicia Cristina Véliz Ilabaca 
</t>
  </si>
  <si>
    <t xml:space="preserve">Willy Brandt N° 107, comuna La Florida, Región Metropolitana,
</t>
  </si>
  <si>
    <t xml:space="preserve">centralhellenkeller@gmail.com </t>
  </si>
  <si>
    <t>Se acompaña balance general del año 2020, aprobados por el Sub Departamento de Supervisión Financiera Nacional</t>
  </si>
  <si>
    <t>Corporación Educacional y de Beneficencia Cristo Joven</t>
  </si>
  <si>
    <t>Otorgada por Decreto Supremo Nº 93, de fecha 23 de enero de 1995, del Ministerio de Justicia, publicado en el Diario Oficial el día 23 de enero de 1995.</t>
  </si>
  <si>
    <t xml:space="preserve">Certificado de vigencia, folio Nº 500400217696, de fecha 26 de julio de 2021, del Servicio de Registro Civil e Identificación. </t>
  </si>
  <si>
    <t xml:space="preserve">Contribuir al pleno ejercicio de los derechos del niño, niña y adolescente a través de un real protagonismo de éstos en el establecimiento de sus derechos, como así también en el desarrollo de actitudes tendientes al respeto de dichos derechos.  </t>
  </si>
  <si>
    <t>Presidenta: Ana María Ordenes Lopez,
Vicepresidenta: Juana Maricel Yañez Alvarado, 
Secretaria: Maria de los Angeles Rivera Ortega, 
Tesorero: Javier Armando Rivera Arce, 
Director: Víctor Hugo Nogales Flores, 
Consta en Certificado de directorio, folio Nº 500400217686, de fecha 26 de julio de 2021, del Servicio de Registro Civil e Identificación</t>
  </si>
  <si>
    <t>De 26 de junio de 2020 al 26 de junio de 2021</t>
  </si>
  <si>
    <t xml:space="preserve">Presidenta: Ana María Ordenes Lopez 
Director Ejecutivo: Justo Pastor Valdes Manzanares
</t>
  </si>
  <si>
    <t xml:space="preserve">Venezuela Nº 5950, Lo Hermida, comuna de Peñalolén, Región Metropolitana. 
</t>
  </si>
  <si>
    <t>(02) 2728144- 2716913</t>
  </si>
  <si>
    <t xml:space="preserve">corporación@cristojoven.cl
www.cristojoven.cl 
</t>
  </si>
  <si>
    <t>Se acompaña certificado financiero correspondiente al año 2020 aprobado por el  Sub Departamento de Supervisión Financiera Nacional.</t>
  </si>
  <si>
    <t>Ejército de Salvación.</t>
  </si>
  <si>
    <t xml:space="preserve">Otorgada por Decreto Supremo Nº 822, de fecha 31 de marzo de 1927, del Ministerio de Justicia. </t>
  </si>
  <si>
    <t xml:space="preserve">Certificado de vigencia Nº 21303, de fecha 12 de julio de 2012, del Ministerio de Justicia.
</t>
  </si>
  <si>
    <t xml:space="preserve">Cubrir las necesidades humanas sin discriminación alguna.
</t>
  </si>
  <si>
    <t xml:space="preserve">Jefe Territorial: Jorge Alberto Ferreira, cédula de identidad extranjeros:
Secretario en Jefe: William Arthur Bamford, cédula de identidad extranjeros: 
Secretario en Administración y Negocios: Manuel Márquez Zambrano, 
</t>
  </si>
  <si>
    <t xml:space="preserve">Indefinida.
</t>
  </si>
  <si>
    <t>20.06.2011</t>
  </si>
  <si>
    <t xml:space="preserve">Jefe Territorial: Jorge Alberto Ferreira, cédula de identidad extranjeros:
Secretario en Jefe: William Arthur Bamford, cédula de identidad extranjeros:
Secretario en Administración y Negocios: Manuel Márquez Zambrano, 
Deben actuar de consuno o a lo menos dos de ellos, para obligar válida y legalmente al Ejército de Salvación, de acuerdo con el artículo sexto de los Estatuto.
</t>
  </si>
  <si>
    <t xml:space="preserve">Avenida España Nº 46, comuna de Santiago, Región Metropolitana 
</t>
  </si>
  <si>
    <t>fono (02)  6957005</t>
  </si>
  <si>
    <t>secjet@chilesat.net.</t>
  </si>
  <si>
    <t>Se acompaña certificado financiero, correspondiente al año 2013. Aprobados por el Departamento de Administración y Finanzas.</t>
  </si>
  <si>
    <t>Corporación en Busca de un Cambio</t>
  </si>
  <si>
    <t>65095565K</t>
  </si>
  <si>
    <t>Corporación de Derecho Privado, regida por sus propios estatutos y, en silencio de ellos, por el Título XXXIII, del Libro Primero del Código Civil y por el reglamento de Concesión de Personalidad Jurídica del Ministerio de Justicia.</t>
  </si>
  <si>
    <t>Inscripción N° 245442, de fecha 23 de enero de 2017, del Registro de Personas Jurídicas, del Servicio de Registro Civil e Identificación.</t>
  </si>
  <si>
    <t>Certificado de Vigencia, Folio Nº 500403017845, emitido con fecha 11 de agosto de 2021, por el Servicio de Registro Civil e Identificación.</t>
  </si>
  <si>
    <t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t>
  </si>
  <si>
    <t>Presidente: Amanda Belén Aceituno Quezada,
Tesorera: Tatiana del pilar Quezada Torres                                          Secretaria: María Constanza Sepúlveda Yáñez</t>
  </si>
  <si>
    <t>02 años</t>
  </si>
  <si>
    <t>Directorio provisorio de fecha 25 de julio de 2020, durará hasta nueva Asamblea General de socios</t>
  </si>
  <si>
    <t xml:space="preserve">Presidente: Amanda Belén Aceituno Quezada, </t>
  </si>
  <si>
    <t xml:space="preserve">Pasaje Agustín Barros N° 1834, Villa María del Valle, ciudad de Linares, Región del Maule
</t>
  </si>
  <si>
    <t>Linares</t>
  </si>
  <si>
    <t>Fono: +569 85973741; +569 78270672</t>
  </si>
  <si>
    <t>corp.enbuscadeuncambio@hotmail.com</t>
  </si>
  <si>
    <t xml:space="preserve">Se acompaña Certificado Financiero año 2020, aprobados por el Subdepartamento de Supervisión Financiera Nacional.
</t>
  </si>
  <si>
    <t xml:space="preserve">
Corporación Familia de Linares 
</t>
  </si>
  <si>
    <t>Otorgada mediante  Inscripción en el Registro Nacional de Personas Jurídicas sin fines de lucro, a cargo del Registro Civil e Identificación; Nº de Inscripción 145131, con fecha 28 de agosto de 2013; al amparo de la Ley Nº 20.500 de 2011.</t>
  </si>
  <si>
    <t xml:space="preserve">
Certificado de Vigencia, Folio Nº 500348002683, de fecha 29 de septiembre de 2020, emitido por el Servicio de Registro Civil e Identificación 
</t>
  </si>
  <si>
    <t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t>
  </si>
  <si>
    <t xml:space="preserve">Presidente y Representante Legal: Yasna Cancino Rosson,
Secretario: Ricardo Kaid Sepúlveda
Tesorero: Mario Enrique Moreno Cancino
Primer Vicepresidente: Manuel Antonio Hidalgo Carrasco
Directores: 
Juan Marcelo Bruno Parada
Bibiana del Carmen Urrutia Ferrada
</t>
  </si>
  <si>
    <t>Durarán 02 años y seis meses en sus cargos</t>
  </si>
  <si>
    <t>Del 06 de junio de 2018 al  al 06 de diciembre de 2020</t>
  </si>
  <si>
    <t xml:space="preserve">Yasna Cancino Rosson
</t>
  </si>
  <si>
    <t xml:space="preserve">Calle Patricio Lynch N° 108, de la ciudad de Linares. </t>
  </si>
  <si>
    <t xml:space="preserve">73-2212168 y (984722392).  </t>
  </si>
  <si>
    <t xml:space="preserve">cvf.renacer@gmail.com </t>
  </si>
  <si>
    <t xml:space="preserve">
93401: Instituciones de Asistencia Social.
</t>
  </si>
  <si>
    <t>Se acompaña certificado financiero correspondiente al año 2019, remitido para aprobación del Sub Departamento de Supervisión Financiera Nacional.</t>
  </si>
  <si>
    <t>Corporación Integral Educativa y Social para el Desarrollo de la Comunidad- (JUEGATELA)</t>
  </si>
  <si>
    <t>Asociación de Derecho Privado, sin fines de lucro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</si>
  <si>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t>
  </si>
  <si>
    <t xml:space="preserve">Certificado de Vigencia, folio Nº 500393598636, de fecha 14 de junio de 2021,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</si>
  <si>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</si>
  <si>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Felipe Andrés Medina Velásquez, 
Secretario:
Edson Brito Araya, RUT Nº                
Tesorera:
Cristina Jacqueline León Carvajal,                                                                       Según Certificado de directorio de persona jurídica, folio Nº 500393598617, de fecha 14 de junio de 2021, del Servicio del Registro Civil e Identificación
</t>
  </si>
  <si>
    <t>Durarán 3años en sus cargos por estatutos</t>
  </si>
  <si>
    <t xml:space="preserve">De 17 de abril de 2020 a 17 de abril de 2023.
</t>
  </si>
  <si>
    <t>Presidente: 
Felipe Andrés Medina Velásquez, 
Poderes:
Para actuar indistinta y separadamente don Felipe Andrés Medina Velásquez, Secretario: Edson Brito Araya, y              
Tesorera: Cristina Jacqueline León Carvajal, en representación de la institución, para diversas materias de administración y bancarias.</t>
  </si>
  <si>
    <t xml:space="preserve">Tomás Moro N° 1431, comuna de Las Condes, Región Metropolitana.
</t>
  </si>
  <si>
    <t>934105466- 971635538</t>
  </si>
  <si>
    <t>info@juegatela.cl</t>
  </si>
  <si>
    <t xml:space="preserve">Antecedentes financieros correspondientes al año 2020,aprobados por el Subdepartamento de Supervisión Financiera
</t>
  </si>
  <si>
    <t>Corporación de Investigación y Desarrollo de la Sociedad y las Migraciones Colectivo Sin Fronteras</t>
  </si>
  <si>
    <t xml:space="preserve">Regida por Ley Nº 20.500, e inscrita Registro Nacional de Personas Jurídicas sin fines de lucro, a cargo del Servicio del Registro Civil e Identificación. </t>
  </si>
  <si>
    <t>Certificado de Vigencia de Persona Jurídica Sin Fines Lucro Folio Nº 500407411628, de fecha 06 de septiembre de 2021, del Servicio de Registro Civil e Identificación.</t>
  </si>
  <si>
    <t>Promover la integración y la convivencia multicultural de niños, niñas, jóvenes y familias; promover los derechos y la no discriminación de niños, niñas, jóvenes y familias inmigrantes; contribuir a mejorar la calidad de vida y desarrollo social de los niños, niñas, jóvenes y familias; generar acciones para prevenir y/o denunciar la vulneración de los derechos de los niños, niñas, jóvenes y familias que habitan la comuna de Independencia.</t>
  </si>
  <si>
    <t>Presidenta: 
Mónica Díaz Leiva, 
Secretaria: 
Eduardo Rojas Zepeda, 
Tesorera: 
Paula Roloff González, 
Certificado de Vigencia de Persona Jurídica Sin Fines Lucro Folio Nº 500407411670, de fecha 06 de septiembre de 2021, del Servicio de Registro Civil e Identificación.</t>
  </si>
  <si>
    <t>3 años</t>
  </si>
  <si>
    <t>Del 03 de mayo de 2019 al 03 de mayo de 2022</t>
  </si>
  <si>
    <t xml:space="preserve">Presidenta: 
Mónica Díaz Leiva, 
Cesión de poderes: 
Directora Ejecutiva: Patricia Loredo Chupán, 
Directora Administrativa: María Elena Vázquez Rodríguez, 
(en materia de compra inmuebles, arriendos, usufructos, comodato, representación judicial, temas bancarios, deberán actuar en forma conjunta.
En materias laborales, representación ante organismos públicos, podrán actuar en forma independiente)
</t>
  </si>
  <si>
    <t xml:space="preserve">Barnechea N º 320, Comuna de Independencia. </t>
  </si>
  <si>
    <t>sinfronteraschile@yahoo.es</t>
  </si>
  <si>
    <t>Certificado de antecedentes financieros correspondiente al año 2020, aprobados por el  Subdepartamento de Supervisión Financiera Nacional</t>
  </si>
  <si>
    <t>Corporación Futuro Humano</t>
  </si>
  <si>
    <t xml:space="preserve">Otorgado por Decreto Supremo Nº 565, de fecha 24 de mayo de 1991, del Ministerio de Justicia. </t>
  </si>
  <si>
    <t xml:space="preserve">Certificado de Vigencia Nº 7636, de fecha 29 de abril de 2008, emitido por don Carlos Aguilar Muñoz, Jefe del Departamento de Personas Jurídicas del Ministerio de Justicia. 
</t>
  </si>
  <si>
    <t>Investigar, desarrollar e implementar Proyectos y Programas que contribuyan al desarrollo de la conciencia, la organización y la potenciación de las capacidades propias de la población, en la perspectiva de un desarrollo social, económico y cultural equitativo, autónomo y perdurable.</t>
  </si>
  <si>
    <t xml:space="preserve">Presidente: Leticia del Pilar García                       
Vicepresidente: Guillermo E. Garcés Parada        
Secretario: Paulina I. Castro Correa                      
Tesorero:  Gloria S. Córdova Rodríguez            
Director: Alfonso N. Garcés Parada                      
Director: Jaime M. Noriega Duarte                       
Director: Gonzalo E. González Ibáñez                  
</t>
  </si>
  <si>
    <t xml:space="preserve">: Durarán 2 años en sus cargos pudiendo ser reelegidos indefinidamente. Seguirá en funciones después de expirado su período si no hubiere celebrado oportunamente la Asamblea General Ordinaria llamada a su elección.-
</t>
  </si>
  <si>
    <t xml:space="preserve">4 de diciembre de 2001. </t>
  </si>
  <si>
    <t xml:space="preserve">Vicepresidente: Guillermo Garcés Parada        RUN Nº  9.499.851-4 
Poder para actuar frente a SENAME: Tesorera:  Gloria S. Córdova Rodríguez  
Actuaran separadamente.
</t>
  </si>
  <si>
    <t xml:space="preserve">Vichuquén N° 251, Comuna de Santiago Centro, Región Metropolitana.
</t>
  </si>
  <si>
    <t xml:space="preserve"> corfhu@corfhu.cl
</t>
  </si>
  <si>
    <t xml:space="preserve">Se acompaña Balance General Tributario, correspondiente al ejercicio tributario del año 2007, autorizado ante notario público, del 23 de abril de 2008.
</t>
  </si>
  <si>
    <t>Corporación Gabriela Mistral.</t>
  </si>
  <si>
    <t xml:space="preserve">Otorgada por Decreto Supremo Nº 1027, de fecha 07 de noviembre de 1986, del Ministerio de Justicia, publicado en el Diario Oficial el día 22 de noviembre de 1986. </t>
  </si>
  <si>
    <t>Certificado de Vigencia Folio Nº 500515439953, de fecha 22 Junio 2023, otorgado por el Servicio de Registro Civil e Identificación.</t>
  </si>
  <si>
    <t>El desarrollo de actividades de prevención y tratamiento, que sirvan para mejorar la atención a los menores en situación irregular en la Cuarta Región.</t>
  </si>
  <si>
    <t xml:space="preserve">Presidente: Francisco León Henríquez Adaros, RUT Nº 5.409.009-9
Vicepresidente: Marcelo Hidalgo Molina, RUT N° 3.917.470-5
Secretario: Carlos Manuel Calvo Muñoz, RUT N° 5.537.975-0
Tesorero : Jorge Brusher Mac- Farlane RUT Nº 6.687.384-6
Directores:
María Lucrecia Rivera Muñoz, RUT Nº 6.469.269-0
René Corbeaux Cruz, RUT Nº 5.066.382-5
</t>
  </si>
  <si>
    <t>De 20 de Mayo de 2020 al 20  de Mayo de 2023.</t>
  </si>
  <si>
    <t xml:space="preserve">Presidente: Francisco León Henríquez Adaros, RUT Nº 5.409.009-9
Directora Ejecutiva: María Cristina Meléndez Jiménez, RUT Nº 4.788.312-1
</t>
  </si>
  <si>
    <t xml:space="preserve">La Pampilla S/N, Casilla 98, Coquimbo.
</t>
  </si>
  <si>
    <t>(51) 2321039</t>
  </si>
  <si>
    <t xml:space="preserve">cgmistral07@yahoo.es              ugesco@gmail.com
</t>
  </si>
  <si>
    <t>Casilla 98</t>
  </si>
  <si>
    <t xml:space="preserve">Se acompaña certificado financiero correspondiente al año 2022 aprobada por el  Sub Departamento de Supervisión Financiera Nacional. </t>
  </si>
  <si>
    <t>Informe N°908 de 2018</t>
  </si>
  <si>
    <t>Informe N° 908, de 2018.
Informe N°741, de 2020.</t>
  </si>
  <si>
    <t>Corporación Hope For Children</t>
  </si>
  <si>
    <t xml:space="preserve">Decreto Nº 927, del 27 de febrero de 2004, del Ministerio de Justicia. </t>
  </si>
  <si>
    <t>Certificado de Vigencia  Nº206, emitido con fecha 11 de mayo de 2015, por la Ilustre Municipalidad de Pelarco.</t>
  </si>
  <si>
    <t xml:space="preserve">La Corporación tendrá por objeto:
UNO) Realizar intervenciones de promoción, fomentando la adquisición de habitos protectores de la salud mental. DOS) Realizar intervenciones de prevención primaria para modificar factores de riesgo y reforzar factores protectores generales y específicos asociados con la aparición y mantención de problemas y trastornos de salud mental. TRES) Realizar intervenciones de prevención secundaria que permitan dar una solución integral y atención oportuna, eficiente y eficaz a los problemas y trastornos de la salud mental de la población demandante. CUATRO) Apoyar intervenciones de prevención terciaria tendientes a la rehabilitación y reinserción familiar, educacional, laboral y social de la población de la comuna que presente trastornos de salud mental y/o discapacidad de causa psíquica. CINCO) Contribuir a fortalecer la participación más activa y sistematica de la comunidad y otras instituciones en el diagnostico, programación, ejecución y evaluación de actividades. SEIS) Desarrollar la investigación en el área de salud mental y estrategias de intervención. SIETE) Desarrollar acciones de formación, capacitación y extensión en temas de salud mental y estrategias de intervención dirigidas a otras instituciones profesionales, alumnos en práctica profesional y público en general, chilenos y extranjeros. OCHO) En general, toda otra actividad relacionada con los objetivos señalados. 
</t>
  </si>
  <si>
    <t xml:space="preserve">DIRECTORIO:
Presidente: Sandra Epulef Garrido, 
Vice Presidente: Rodolfo Torres Aguilera, 
Secretario: Carolina Torres Pérez, 
Tesorera: Sylvia Schnyder Freihofer, 
Director: Braulio Provoste Henríquez,
</t>
  </si>
  <si>
    <t>2 años, pudiendo ser reelegido indefinidamente</t>
  </si>
  <si>
    <t xml:space="preserve">14 de febrero de 2015 al 14 de febrero de 2017
</t>
  </si>
  <si>
    <t xml:space="preserve">Presidente: 
Sandra Epulef Garrido, 
</t>
  </si>
  <si>
    <t xml:space="preserve">Parcela 2, Sector El Suspiro, Comuna de Pelarco. Región del Maule. 
</t>
  </si>
  <si>
    <t>Pelarco</t>
  </si>
  <si>
    <t>Teléfono: 071-2971044</t>
  </si>
  <si>
    <t>hopeforchildren@hotmail.es</t>
  </si>
  <si>
    <t>Se acompañan antecedentes financieros año 2014, aprobados por el Departamento de Administración y Finanzas.</t>
  </si>
  <si>
    <t>Corporación Hogar Belén.</t>
  </si>
  <si>
    <t xml:space="preserve">Otorgada por Decreto Supremo Nº 163, de fecha 03 de febrero 1995, del Ministerio de Justicia, publicado en el Diario Oficial el día 03 de octubre de 1996. </t>
  </si>
  <si>
    <t>Certificado de vigencia, folio Nº 500514421932, de fecha 15 Junio 2023, del Servicio de Registro Civil e Identificación.</t>
  </si>
  <si>
    <t xml:space="preserve">Buscar la solución integral a los problemas que afectan a personas discapacitadas física, mental y sensorialmente y proporcionarles hogar a los que se encuentran en situación de abandono o de riesgo físico o moral.
</t>
  </si>
  <si>
    <r>
      <rPr>
        <sz val="9"/>
        <rFont val="Verdana"/>
        <family val="2"/>
      </rPr>
      <t>PRESIDENTE MARIA MATILDE DE LOURDES POZO ALVAREZ 8.811.760-3
VICE-PRESIDENTE BARBARA CAROLINA ARANGUIZ ORREGO 14.023.137-1
SECRETARIO MARIA GISLAINE ETCHEVERRY CORREA 7.265.793-4
TESORERO MARIA BRANDAN 21.348.076-6
1er DIRECTOR MARIA DE LA PAZ CEPEDA DONOSO 11.423.796-</t>
    </r>
    <r>
      <rPr>
        <b/>
        <sz val="9"/>
        <rFont val="Verdana"/>
        <family val="2"/>
      </rPr>
      <t xml:space="preserve">
</t>
    </r>
  </si>
  <si>
    <t>Durarán 04 años en sus cargos.</t>
  </si>
  <si>
    <t>Del 24-03-2023 al 24-03-2027</t>
  </si>
  <si>
    <t xml:space="preserve">Presidenta: María Matilde Pozo Álvarez
</t>
  </si>
  <si>
    <t xml:space="preserve"> 10 Sur 31 y 32 Oriente Nº  1345, Población Carlos Trupp, Talca, VII Región.
</t>
  </si>
  <si>
    <t>fono (71)  2241065</t>
  </si>
  <si>
    <t xml:space="preserve"> hogarbelen@hotmail.com         // Datos directorio:                   PRESIDENTE Y REPRESENTANTE LEGAL
MARIA MATILE POZO ALVAREZ, RUT 8.811.760-3, dirección
Teléfono celular 9 94792980, correo electrónico MMAT@GMAIL.COM
VICEPRESIDENTE
MARIA GISLAINE ETCHEVERRY CORREA, RUT 7.265.793-4 dirección Santa María Alto Las Cruces 22 Talca, Teléfono celular 9 99692023, correo electrónico GISETCHEVERRY@HOGARBELEN.CL
SECRETARIA
BARBARA CAROLINA ARANGUIZ ORREGO, RUT 14.023.137-1, dirección Fundo El Oeste Sin número Pencahue, teléfono celular 9 85485945, correo electrónico    BARBARA.ARANGUIZ@GMAIL.COM
TESORERA
MONICA ESTHER ZUÑIGA CHIMENTI, RUT 13.474.430-8 dirección 39 ORIENTE 1183 Talca
Teléfono celular9 99051052, correo electrónico MZUNIGA@IMPORTADORAVIENTOSUR.CL 
</t>
  </si>
  <si>
    <t>Se acompaña certificado financiero, correspondiente al año 2022 aprobado por el Sub Departamento de Supervisión Financiera Nacional.</t>
  </si>
  <si>
    <t>Corporación Hogar de Menores Cardenal José María Caro</t>
  </si>
  <si>
    <t xml:space="preserve">Decreto Supremo Nº1079, de 04 de noviembre de 1987, del Ministerio de Justicia. </t>
  </si>
  <si>
    <t>Certificado de Vigencia folio Nº 500399136862, emitido por el SRCeI, con fecha 19 de julio de 2021.</t>
  </si>
  <si>
    <t xml:space="preserve">Dar un hogar, cuidado, atención, educación y alimentación a menores en situación irregular.
</t>
  </si>
  <si>
    <t>VICE-PRESIDENTE BARBARA CAROLINA ARANGUIZ ORREGO 14.023.137-1</t>
  </si>
  <si>
    <t>Durará un año en sus cargos</t>
  </si>
  <si>
    <t xml:space="preserve">13 de agosto de 2012 a 13 de Agosto de 2013. De acuerdo a certificado de Archivero Titular, don Julian Andrés Miranda Osses, a esta fecha, 17 de enero de 2019, no hay nota alguna que revoque o deje sin efecto, tanto el mandato como poderes, y/o delegación de éstos. </t>
  </si>
  <si>
    <t xml:space="preserve">
Presidente: Pilar Larraín Undurraga x
Se otorgan poderes a los directores René Saavedra Contreras, e Ignacio Correa Munita para que actuando conjuntamente dos cualquiera de ellos, representen a la Corporación con las más amplias facultades.
</t>
  </si>
  <si>
    <t xml:space="preserve">Miguel Ángel N° 03420, comuna de La Pintana, Región Metropolitana
</t>
  </si>
  <si>
    <t xml:space="preserve">F. 2-25428116- 9-73322020
</t>
  </si>
  <si>
    <t>Correo electrónico: mreyesgaldames@gmail.com</t>
  </si>
  <si>
    <t xml:space="preserve">Se acompaña certificado financiero correspondiente al año 2020, aprobado por el Sub Departamento de Supervisión Financiera Nacional. </t>
  </si>
  <si>
    <t>Corporación u ONG HUGA</t>
  </si>
  <si>
    <t>65192836K</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</si>
  <si>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</si>
  <si>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Certificado de Vigencia extendido por el SRCeI, Folio Nº500357743844, otorgado el 24 de noviembre de 2020.</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</si>
  <si>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</si>
  <si>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SECRETARIO MARIA GISLAINE ETCHEVERRY CORREA 7.265.793-4</t>
  </si>
  <si>
    <t xml:space="preserve">25 de octubre de 2019 al 25 de octubre de 2024. </t>
  </si>
  <si>
    <t xml:space="preserve">MARCELO EDGARDO GONZALO QUEZADA PULIDO 
</t>
  </si>
  <si>
    <t>Berlín Nº1650, casa 13, comuna de Villa Alemana, región de Valparaíso</t>
  </si>
  <si>
    <t>569 87581905</t>
  </si>
  <si>
    <t>corporación.huga@gmail.com</t>
  </si>
  <si>
    <t>Certificado de Antecedentes Financieros del año 2019, aprobados por Subdepartamento de Supervisión Nacional.</t>
  </si>
  <si>
    <t>Corporación CICART</t>
  </si>
  <si>
    <t xml:space="preserve">Decreto Supremo Nº 1141, de 31 de diciembre de 2001, del Ministerio de Justicia. </t>
  </si>
  <si>
    <t>Certificado de Vigencia Nº 226, de 7 de diciembre de 2005, del Secretario Regional Ministerial de Justicia de la Región del Bío-Bío.</t>
  </si>
  <si>
    <t xml:space="preserve">Promoción del desarrollo del arte, la ciencia y la cultura de individuos, grupos y comunidades en general, y grupos vulnerables en particular con miras a su plan inserción a la sociedad. Podrá realizar sus actividades en variados ámbitos de acción, destacando, la promoción de niños en situación irregular o que viven en circunstancias especialmente difíciles, integración de grupos vulnerables, derechos humanos, prevención y rehabilitación de drogadictos, reos y personas que sufren penas aflictivas en proceso de reinserción social, en especial, jóvenes y niños.
</t>
  </si>
  <si>
    <t>TESORERO MARIA BRANDAN 21.348.076-6</t>
  </si>
  <si>
    <t xml:space="preserve">Duran dos años en sus funciones. </t>
  </si>
  <si>
    <t>04 de octubre de 2008 a 04 de octubre de 2010.</t>
  </si>
  <si>
    <t xml:space="preserve">Presidenta: Regina Torres Ramírez, 
</t>
  </si>
  <si>
    <t xml:space="preserve">Arturo Prat N° 284, comuna de Cañete, Octava Región
</t>
  </si>
  <si>
    <t>Cañete</t>
  </si>
  <si>
    <t>Se acompaña Certificado de la Institución correspondiente al año 2008, aprobado por la Unidad de Supervisión Financiera Nacional.</t>
  </si>
  <si>
    <t>Corporación de Defensoría Nacional de Derechos Humanos de los Niños, Niñas y Adolescentes con base en género y familia, o Defensoría de los DD.HH. de los Niños.</t>
  </si>
  <si>
    <t>Inscripción N°3674 de fecha 29 de enero de 2013, del Registro de Personas Jurídicas, del Servicio de Registro Civil e Identificación.</t>
  </si>
  <si>
    <t xml:space="preserve">Certificado de Vigencia Folio Nº 18048561, del Servicio de Registro Civil, de fecha 18 de julio de 2016. </t>
  </si>
  <si>
    <t xml:space="preserve">De acuerdo con el Titulo Primero de los Estatutos, la Corporación tendrá por objeto:
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Para conseguir estos objetivos y sin que este enumeración sea taxativa, la Asociación podrá:
a) Realizar encuentros, seminarios,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</si>
  <si>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1er DIRECTOR MARIA DE LA PAZ CEPEDA DONOSO 11.423.796-</t>
  </si>
  <si>
    <t>16 de junio de 2014 al 16 de junio de 2019</t>
  </si>
  <si>
    <t xml:space="preserve">Representante legal: Wendy Isabel Rodríguez Hernandez, 
</t>
  </si>
  <si>
    <t xml:space="preserve">Calle Huérfanos N° 1160, oficina 1208. Santiago
</t>
  </si>
  <si>
    <t xml:space="preserve">Rodriguez.w@congef.cl defensoriadeninos@gmail.com
</t>
  </si>
  <si>
    <t>Se acompaña Certificado de la Institución correspondiente a antecedentes financieros del año 2016, aprobado por el Subdepartamento de Supervisión Financiera.</t>
  </si>
  <si>
    <t>Corporación Juvenil de Atención Infanto-Juvenil La Tribu</t>
  </si>
  <si>
    <t xml:space="preserve">Otorgado por Decreto Supremo Nº 2534, de fecha 31 de julio de 2006, del Ministerio de Justicia. </t>
  </si>
  <si>
    <t xml:space="preserve">Certificado Nº 2844, de fecha 06 de diciembre de 2006, emitido por don Carlos Aguilar Muñoz, Jefe del Dpto. de Personas Jurídicas, División Jurídica, del Ministerio de Justicia.
</t>
  </si>
  <si>
    <t>La promoción de las personas, familias, grupos y comunidades del grupo etáreo juvenil-entendiendo por jóvenes a todas las personas entre los 15 y 29 años de edad, ambos inclusive- ya sea que estén integradas por individuos de dicho grupo o en cuanto se relacionen directa o indirectamente con este sector, abarcando los ámbitos cultural, religioso, valórico, educacional, laboral, medioambiental, indígena, recreativo, científico, salud, deportivo, vivienda, desarrollo comunitario y/o derechos humanos.</t>
  </si>
  <si>
    <t xml:space="preserve">Presidente: José Eduardo Eberl Brito        
Vicepresidente: Héctor Saravia Paredes    
Secretario: Sandra Osses  Gómez              
Tesorera: Evelyn Garrido Zuñiga              
Directora: Pilar Caverlotti Paredes           
Directora: Natalia Inostroza Berríos        
Director: Antonio Carreño Carreño           
</t>
  </si>
  <si>
    <t>: 6 de octubre de 2006 –  06 de octubre de 2008</t>
  </si>
  <si>
    <t xml:space="preserve">José Eduardo Eberl Brito                             </t>
  </si>
  <si>
    <t xml:space="preserve">Julio Vranken Nº 2136, Villa Hortensia, comuna de Talagante, Región Metropolitana.
</t>
  </si>
  <si>
    <t>Talagante</t>
  </si>
  <si>
    <t xml:space="preserve"> corp_latributgte@hotmail.com</t>
  </si>
  <si>
    <t xml:space="preserve">Se acompañan los siguientes antecedentes financieros, aprobados por la Unidad de Auditoria Interna del Servicio:
1.- Certificado de antecedentes financieros Año 2006, autorizado ante notario público, de 23 de marzo de 2007.
</t>
  </si>
  <si>
    <t xml:space="preserve">
CORPORACIÓN KUYEN MAPU
</t>
  </si>
  <si>
    <t xml:space="preserve">Otorgado por Decreto Supremo Nº 3365, de fecha 13 de octubre de 2004, del Ministerio de Justicia. </t>
  </si>
  <si>
    <t xml:space="preserve">Certificado de Vigencia Nº 7280, de fecha 31 de marzo de 2008, emitido por don Carlos Aguilar Muñoz, Jefe del Departamento de Personas Jurídicas del Ministerio de Justicia. 
</t>
  </si>
  <si>
    <t>La capacitación, educación y asesoría en problemática social, medioambiente, recursos naturales, comunicación, informática, educación, trabajo, salud, vivienda, desarrollo comunitario, micro empresa, pequeña producción, deportes y culturas indígenas. Promover el desarrollo de las personas, familias, grupos y comunidades que viven en condiciones de pobreza y/o marginalidad.</t>
  </si>
  <si>
    <t xml:space="preserve">Presidente: Marianela Tatiana Rojas Medina       
Vicepresidente: Manuel E. Huentecura Levicura 
Secretario: Johanna D. Rojas Medina                   
Tesorero:  Soraya Ingrid Rojas Medina                
Director: Margarita L. Hualme Cruz                    
</t>
  </si>
  <si>
    <t xml:space="preserve">: Durarán 2 años en sus cargos pudiendo ser reelegidos indefinidamente. </t>
  </si>
  <si>
    <t>18 de enero de 2007 – 18 de enero de 2009.</t>
  </si>
  <si>
    <t xml:space="preserve">Marianela Tatiana Rojas Medina        </t>
  </si>
  <si>
    <t xml:space="preserve">Avenida Libertador O´Higgins N° 5307, oficina 419.
</t>
  </si>
  <si>
    <t>Teléfono: (56) 4197411- 08/6005485 – 08/1882480</t>
  </si>
  <si>
    <t>contacto@kuyenmapu.cl; kalfu.domo@gmail.com</t>
  </si>
  <si>
    <t xml:space="preserve">Se acompaña Certificado de la Institución, autorizado ante notario público, de 2 de abril de 2008, correspondiente a los antecedentes financieros del año 2007.
</t>
  </si>
  <si>
    <t>Corporación La Casa del Padre Demetrio</t>
  </si>
  <si>
    <t xml:space="preserve">Otorgado por Decreto Supremo Nº367, de fecha 07 de abril de 1993, por el Ministerio de Justicia.  </t>
  </si>
  <si>
    <t>Certificado de vigencia Nº 16046, de fecha 07 de julio de 2010.</t>
  </si>
  <si>
    <t>La creación y mantenimiento de obra de acción social, inspirada en el evangelio, atendiendo a los sectores mas necesitados de la comunidad.</t>
  </si>
  <si>
    <t xml:space="preserve">Presidente: Humberto Anselmo Galvéz González    
Vicepresidente: María Isabel Zepeda Coll                         
Secretario: Sergio Israel Martínez Aravena , 
Tesorera: Lidia Rosa Armijo Jara,  
Directores:
Humberto Francisco Galvéz Gómez          
Manuel Farías Álvarez                               
Emelina Haydée Trincado Ibarra               
Félix Silva Figueroa,                                 
Berta Lucía Olmedo Ubeda                        
Marcos Rodríguez Donoso,                       
Rigoberto Lisboa Castillo,                      
Blanca Iris Atenas Álvarez                        
</t>
  </si>
  <si>
    <t>Durarán 01 año en sus cargos.</t>
  </si>
  <si>
    <t>De 31 de marzo de 2008 a 31 de marzo de 2009.</t>
  </si>
  <si>
    <t xml:space="preserve">Presidente: Humberto Anselmo Galvéz González    
</t>
  </si>
  <si>
    <t xml:space="preserve">Avenida Padre Demetrio Nº 0110, comuna de Melipilla, Región Metropolitana, </t>
  </si>
  <si>
    <t>Melipilla</t>
  </si>
  <si>
    <t xml:space="preserve"> fono 8314923</t>
  </si>
  <si>
    <t>Se acompaña certificado financiero de fecha 27 de julio de 2010, correspondiente al año 2009, aprobado por el Sub Departamento de Supervisión Financiera Nacional.</t>
  </si>
  <si>
    <t>Corporación Las Asambleas de Dios de Chile</t>
  </si>
  <si>
    <t xml:space="preserve">Decreto Supremo Nº 1416, de  20 de marzo de 1953, del Ministerio de Justicia. </t>
  </si>
  <si>
    <t>Certificado de Vigencia Nº 16661, de  27 de Junio de 2012, del Ministerio de Justicia.</t>
  </si>
  <si>
    <t>Difundir el evangelio del Señor Jesucristo por todos los medios legítimamente aprobados por la Biblia, estableciendo para ello templos, institutos bíblicos, escuelas, librerías, casas editoras, radio emisoras y establecimientos de asistencia social y de beneficencia</t>
  </si>
  <si>
    <t xml:space="preserve">DIRECTORIO:
Presidente Nacional: Roberto Antonio Ruz Vargas, 
Vicepresidente Nacional: Rubén Enrique Saravia González, 
Secretario Nacional: Patricio Correa Letelier,
Tesorero Nacional: Juan Conrado Mella Córdova,  
Vocal: Marcos Navarro Zapata, 
</t>
  </si>
  <si>
    <t xml:space="preserve">Dos años en sus cargos.
</t>
  </si>
  <si>
    <t>22 de marzo de 2012 a 22 de marzo de 2014.</t>
  </si>
  <si>
    <t xml:space="preserve">Presidente Nacional: Roberto Antonio Ruz Vargas, 
</t>
  </si>
  <si>
    <t xml:space="preserve">Calle Esperanza  N° 390, Santiago, Región Metropolitana
</t>
  </si>
  <si>
    <t xml:space="preserve">Fono: 6818221, </t>
  </si>
  <si>
    <t>adchile@ctcinternet.cl</t>
  </si>
  <si>
    <t>Se acompaña certificado financiero correspondiente al año 2011, aprobado por el Subdepartamento de Supervisión Financiera Nacional.</t>
  </si>
  <si>
    <t>Corporación Luz de Cristo</t>
  </si>
  <si>
    <t>Otorgada por Decreto Exento  Nº 755  de fecha 17  de agosto de 2000 del Ministerio de Justicia.</t>
  </si>
  <si>
    <t xml:space="preserve"> Certificado de vigencia Folio N° 500396809347, de 05 de julio de 2021, emitido por el Servicio de Registro Civil e Identificación. </t>
  </si>
  <si>
    <t xml:space="preserve"> La Corporación tendrá por finalidad u objetivo: Realizar obras filantrópicas, promoviendo y atendiendo a la satisfacción de las necesidades más elementales de la persona humana, tales como alimentación, vestuario, habitación, educación, salud y, en general todo lo que tienda y procure mejorar la suerte de seres humanos desvalidos; sus intenciones y actividades estarán revestidas de un sentido moral, ético y espiritual superior de acuerdo  con las enseñanzas y principios de la Doctrina Cristiana contenidos en la  Sagrada Biblia.</t>
  </si>
  <si>
    <t xml:space="preserve">Presidente: Enrique Villegas Meza  
Vicepresidente: Javier  Silva González 
Secretario:  Eduardo Rodríguez Molina 
Tesorera: Ximena Cayupil Maliqueo                   Director: Samuel Ladino Alzamora, 
Directora: Victoria Villegas Hernández, 
</t>
  </si>
  <si>
    <t>3 años.</t>
  </si>
  <si>
    <t>12 de febrero de 2021 al 12 de febrero de 2024.</t>
  </si>
  <si>
    <t xml:space="preserve">Presidente:  Enrique Villegas Meza 
</t>
  </si>
  <si>
    <t>Arco Iris Nº 1756, Villa Horizonte, Puente Alto, Región Metropolitana.</t>
  </si>
  <si>
    <t>Puente Alto</t>
  </si>
  <si>
    <t>943455549/989748572/973944043</t>
  </si>
  <si>
    <t>corpluzdecristo@gmail.com</t>
  </si>
  <si>
    <t>Se acompaña Certificado de antecedentes financieros año 2020,APROBADOS POR Sub Departamento de Supervisión Financiera Nacional.</t>
  </si>
  <si>
    <t>Corporación Luz del Mundo.</t>
  </si>
  <si>
    <t>Otorgada por Decreto Supremo Nº 799, de fecha 17 de septiembre de 1986, del Ministerio de Justicia., publicado en el Diario Oficial con fecha 03 de noviembre de 1986.</t>
  </si>
  <si>
    <t xml:space="preserve">Certificado de vigencia Nº 5500, de fecha 21 de junio de 2005, del Ministerio de Justicia.
</t>
  </si>
  <si>
    <t>Atender al menor en situación irregular, velando por su desarrollo moral, espiritual, psicológico y material, en forma integral.</t>
  </si>
  <si>
    <t xml:space="preserve">Presidente: Gabriele Giovanni Macalusso Navarrete, 
Vicepresidente: Mario Hernán Quijón Cerda, 
Secretaria: Cristina Pincheira Escobar, 
Tesorero: Rubén Vega Nuñez 
Director: Iván Rodrigo Fuentes Sandoval </t>
  </si>
  <si>
    <t>De 27 de abril de 2006 al 27 de abril de 2007.</t>
  </si>
  <si>
    <t xml:space="preserve">Presidente: Gabriele Giovanni Macalusso Navarrete, 
</t>
  </si>
  <si>
    <t>Maipú Nº 340, Concepción, VIII Región.</t>
  </si>
  <si>
    <t>Se acompaña certificado notarial de fecha 20 de junio de 2006, aprobado por la Unidad de Auditoria Interna.</t>
  </si>
  <si>
    <t>Corporación Ahora (ex Corporación Menores de la Calle Ahora)</t>
  </si>
  <si>
    <t xml:space="preserve">Decreto Supremo Nº 1218, de 30 de noviembre de 1995, del Ministerio de Justicia. </t>
  </si>
  <si>
    <t xml:space="preserve">Certificado de vigencia Folio N° 500396514078, de 02 de julio de 2021, emitido por el Servicio de Registro Civil e Identificación. </t>
  </si>
  <si>
    <t xml:space="preserve">Representar y promover en forma integral y en todos sus ámbitos, las inquietudes y aspiraciones de los llamados menores de la calle o en la calle, proponiendo soluciones a sus requerimientos, necesidades y problemas.
</t>
  </si>
  <si>
    <t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500396513904, de fecha 02 de julio de 2021, del Servicio de Registro Civil e Identificación.
</t>
  </si>
  <si>
    <t>Duran dos años en sus funciones.</t>
  </si>
  <si>
    <t>16 de octubre de 2019 al 16 de octubre de 2021.</t>
  </si>
  <si>
    <t xml:space="preserve">Presidenta: Claudia Christa Bartelsman Koke
en caso de ausencia o impedimento Vicepresidenta:Ana Inés Siegmund González
</t>
  </si>
  <si>
    <t>Sector Nilhue s/n, Comuna de Máfil, Región de Los Ríos</t>
  </si>
  <si>
    <t>XIV</t>
  </si>
  <si>
    <t>Máfil</t>
  </si>
  <si>
    <t>residenciaahora@gmail.com
Presidenta y Representante legal: Claudia Bartelsman, Correo-e: claubartelsman@gmail.com
Secretaria: Erika Gesche, correo-e: erikagesche@gmail.com</t>
  </si>
  <si>
    <t>Se acompaña Certificado de antecedentes financieros año 2020, aprobados por el Sub Departamento Supevrisión Financiera Nacional.</t>
  </si>
  <si>
    <t>Corporación Metodista</t>
  </si>
  <si>
    <t>Otorgada por Decreto Supremo N° 2929, de 15 de septiembre de 1996, por el Ministerio de Justicia.</t>
  </si>
  <si>
    <t>Certificado de Vigencia Folio N° 500404152599, de 17 de agosto de 2021, del Servicio de Registro Civil e Identificación</t>
  </si>
  <si>
    <t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t>
  </si>
  <si>
    <t>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500404152577, de 17 de agosto de 2021, del Servicio de Registro Civil e Identificación.</t>
  </si>
  <si>
    <t>Un año en sus cargos.</t>
  </si>
  <si>
    <t>15 de mayo de 2019 a 15 de mayo de 2020. Se acompaña 
Ley N° 21239, que prorroga mandato de directorios por tiempos de pandemia</t>
  </si>
  <si>
    <r>
      <t xml:space="preserve">Presidente: Obispo (H) Neftalí Aravena Bravo,
</t>
    </r>
    <r>
      <rPr>
        <sz val="11"/>
        <color theme="1"/>
        <rFont val="Verdana"/>
        <family val="2"/>
      </rPr>
      <t xml:space="preserve">Poder: Superintendente Distrito Concepción: Olga Romero Sanzana, </t>
    </r>
    <r>
      <rPr>
        <sz val="11"/>
        <rFont val="Verdana"/>
        <family val="2"/>
      </rPr>
      <t xml:space="preserve">
</t>
    </r>
  </si>
  <si>
    <t xml:space="preserve">Sargento Aldea N° 1041, comuna de Santiago, Región Metropolitana
</t>
  </si>
  <si>
    <t>225569454- 225517112</t>
  </si>
  <si>
    <t>cormetoficinalegal@gmail.com</t>
  </si>
  <si>
    <t xml:space="preserve">Se acompaña certificado financiero de la Institución, correspondiente a antecedentes del año 2020, aprobado por el Sub Depto Supervisión Financiera. </t>
  </si>
  <si>
    <t>Corporación Misión de María</t>
  </si>
  <si>
    <t>Otorgada por Decreto Supremo N° 1208, de 29 de agosto de 1994, por el Ministerio de Justicia.</t>
  </si>
  <si>
    <t>Certificado de Vigencia Folio N° 500395551308, de 25 de junio de 2021, del Servicio de Registro Civil e Identificación.</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</si>
  <si>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</si>
  <si>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 xml:space="preserve">
Presidente: 
Teresa Izquierdo Walker,  RUT N° 7.608.354-1
VicePresidente:
Luis Felipe Ovalle Valdés, RUT N° 9.498.761-K
Tesorero:
Pilar Villarino Herrera, RUT N° 9.907.876-6
Secretario: 
Josefina Soffia Contrucci, RUT N° 15.313.514-2
Directores: 
Pilar Heiremans Cosmelli
Pablo Andrés Vicuña Tupper, RUT N° 11.833.942-8
Pablo Vial Lyon, RUT: 11.624.954-5
</t>
  </si>
  <si>
    <t>06 de mayo de 2021 al 06 de mayo de 2022</t>
  </si>
  <si>
    <r>
      <rPr>
        <sz val="11"/>
        <color rgb="FFFF0000"/>
        <rFont val="Verdana"/>
        <family val="2"/>
      </rPr>
      <t xml:space="preserve">Presidente: Teresa Izquierdo Walker
</t>
    </r>
    <r>
      <rPr>
        <sz val="11"/>
        <rFont val="Verdana"/>
        <family val="2"/>
      </rPr>
      <t xml:space="preserve">
Gerente General:  Paulina Valenzuela Miño, 
En caso de ausencia o imposibilidad de doña Paulina Valenzuela, la subrogará con iguales facultades Luz María Medina García, 
</t>
    </r>
  </si>
  <si>
    <t xml:space="preserve">Bremen N° 1316, comuna de Ñuñoa, Región Metropolitana
</t>
  </si>
  <si>
    <t>Ñuñoa</t>
  </si>
  <si>
    <t>222276725 – 964839708</t>
  </si>
  <si>
    <t xml:space="preserve">direccion@hogarmisiondemaria.cl
                aporte@hogarmisiondemaria.cl
</t>
  </si>
  <si>
    <t xml:space="preserve">Se acompaña certificado financiero de la Institución, correspondiente al año 2020, APROBADOS POR EL del Sub Departamento de Supervisión Financiera Nacional. </t>
  </si>
  <si>
    <t>Corporación Movimiento Anónimo por la Vida “MAV”</t>
  </si>
  <si>
    <t>Otorgada por Decreto Supremo N° 551, de 11 de junio de 1987, por el Ministerio de Justicia.</t>
  </si>
  <si>
    <t>Certificado de Vigencia Folio N° 153429711, de 04 de junio de 2015, del Servicio de Registro Civil e Identificación.</t>
  </si>
  <si>
    <t xml:space="preserve">a) Promover el valor específico de toda la vida humana, desde el instante mismo de su concepción
b) Proteger y defender a todos los niños no nacidos, cuyas vidas deben ser reconocidas y respetadas
c) Ayudar material y moralmente a todas las mujeres embarazadas que se encuentren en dificultades para permitirles traer al mundo dignamente a sus hijos, buscando los medios que les permitan alcanzar su pleno desarrollo personal.
</t>
  </si>
  <si>
    <t xml:space="preserve">Presidenta: Adriana Verónica Tapia Moya 
Secretario: Nelson Olivares Alfaro, 
Tesorero: Patricio Sánchez Bascuñán, 
Directora: Deborah Escanilla Segovia, 
Director: Santiago Farías Campos: 
</t>
  </si>
  <si>
    <t>25 de enero de 2015.</t>
  </si>
  <si>
    <t xml:space="preserve">
Presidenta: Adriana Verónica Tapia Moya 
</t>
  </si>
  <si>
    <t xml:space="preserve">Elena Blanco N° 1145, comuna de Providencia, Región Metropolitana
</t>
  </si>
  <si>
    <t xml:space="preserve">Fono: 2044784. </t>
  </si>
  <si>
    <t>hogardeacogida@terra.cl</t>
  </si>
  <si>
    <t>Se acompaña Certificado Financiero de la Institución, correspondiente a los antecedentes del año 2014, Aprobado por el Departamento de Administración y finanzas.</t>
  </si>
  <si>
    <t>Corporación Municipal de Castro para la Educación, Salud y Atención al Menor</t>
  </si>
  <si>
    <t xml:space="preserve">Decreto Supremo Nº 530, de 26 de junio de 1984, del Ministerio de Justicia. </t>
  </si>
  <si>
    <t>Certificado de Vigencia Folio Nº 500399384927, de 20 de julio de 2021, del Servicio de Registro Civil e Identificación.</t>
  </si>
  <si>
    <t xml:space="preserve">Administrar y operar servicios en las áreas de educación, salud, cultura, recreación y atención de menores que haya tomado a su cargo la I. Municipalidad de Castro, adoptando las medidas necesarias para su dotación, ampliación y perfeccionamiento.
</t>
  </si>
  <si>
    <t xml:space="preserve">Presidente: 
Juan Eduardo Vera Sanhueza, (Alcalde)
Secretario 
Luis Fernando Brahm Bahamonde, 
Tesorero 
Doris del Carmen Chiguay Chacón, 
Directores 
Alberto Paddy Vilches Pérez, 
Luis Raúl Guerrero Alarcón, 
 Se actualiza según información que consta en Certificado de Directorio de Persona Jurídica sin Fines de Lucro Folio N° 500399385752, de 20 de julio de 2021, del Servicio de Registro Civil e Identificación.
</t>
  </si>
  <si>
    <t>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señaladas.Se adjunta acta se de sesión extraordinaria de fecha 09de noviembre de 2018, reducida a escritura pública con fecha 10 de diciembre de 2018, ante don Pedro Larrere Castro, Notario Público de Castro, donde consta nombramiento de director Fernando Brahm Bahamonde.</t>
  </si>
  <si>
    <r>
      <t xml:space="preserve">Presidente: (Alcalde) Juan Eduardo Vera Sanhueza
Secretario General: Marcelo Fuentes García
</t>
    </r>
    <r>
      <rPr>
        <sz val="11"/>
        <color rgb="FFFF0000"/>
        <rFont val="Verdana"/>
        <family val="2"/>
      </rPr>
      <t xml:space="preserve">Según Resolución N° 193, de 10 de marzo de 2017, dictada por el Secretario General de la entidad, don Marcelo Fuentes García, lo subrogará en su cargo, don Luis Carrillo Duhalde.   </t>
    </r>
    <r>
      <rPr>
        <sz val="11"/>
        <rFont val="Verdana"/>
        <family val="2"/>
      </rPr>
      <t xml:space="preserve">
</t>
    </r>
  </si>
  <si>
    <t xml:space="preserve">Bernardo O´Higgins N° 557,  comuna de Castro, Décima Región 
</t>
  </si>
  <si>
    <t>Castro</t>
  </si>
  <si>
    <t xml:space="preserve">652537501 - 652537502
Fax: 531101
 </t>
  </si>
  <si>
    <t xml:space="preserve">secretaria@corpocas.cl
Correo Marcelo Fuentes García (Secretario General) mfuentes@corpocas.cl 
</t>
  </si>
  <si>
    <t xml:space="preserve">Se acompaña Certificado Financiero de la Institución, correspondiente al año 2020, y aprobado por el Subdepartamento de  Supervisión Financiera Nacional. </t>
  </si>
  <si>
    <t>Corporación Municipal de Desarrollo Social de Colina</t>
  </si>
  <si>
    <t xml:space="preserve">Decreto Supremo Nº 443, de 11 de mayo de 1982, del Ministerio de Justicia. </t>
  </si>
  <si>
    <t xml:space="preserve">Certificado de Vigencia de persona jurídica sin fines de lucro, emitido por el SRCeI con fecha 27 de abril de 2015, folio Nº 151636976. </t>
  </si>
  <si>
    <t xml:space="preserve">Administrar y operar servicios en las áreas de educación, salud y atención de menores que haya tomado a su cargo la I. Municipalidad de Colina, adoptando las medidas necesarias para su dotación, ampliación y perfeccionamiento.
</t>
  </si>
  <si>
    <t xml:space="preserve">DIRECTORIO:
Presidente: Mario Olavarría Rodríguez,   (en su calidad de Alcalde)
Directores:
Designados por el Presidente de la Corporación, entre los miembros del Directorio:
Carmen Paz Abuhadba García, 
José Eugenio Cox Vial ,  
Designados por la Asamblea General de Socios: 
Trinidad Goycolea Vial, 
Marcos Goycolea Vial, 
</t>
  </si>
  <si>
    <t xml:space="preserve">Los 2 miembros del Directorio designados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
</t>
  </si>
  <si>
    <t>De 29 de abril de 2013 al 29 de abril de 2015</t>
  </si>
  <si>
    <t xml:space="preserve">Presidente: Mario Olavarría Rodríguez,  
Secretario General: Carlos Fernando Ruiz Vergara, 
</t>
  </si>
  <si>
    <t xml:space="preserve">Avda. Concepción N° 287, comuna de Colina, Región Metropolitana
</t>
  </si>
  <si>
    <t>Fono: 8441524-8441333</t>
  </si>
  <si>
    <t>Se acompaña Certificado de Antecedentes Financieros de la Institución, correspondientes  al años 2018, aprobados por el  Subdepartamento de Supervisión Financiera.</t>
  </si>
  <si>
    <t>Corporación Municipal de Conchalí de Educación, Salud y Atención de Menores, CORESAM</t>
  </si>
  <si>
    <t xml:space="preserve">Decreto Supremo Nº 1226, de  7 de septiembre de 1981, del Ministerio de Justicia. </t>
  </si>
  <si>
    <t>Certificado de Vigencia, Folio Nº 500354573727, emitido con fecha 06 de noviembre de 2020, por el Servicio de Registro Civil e Identificación.</t>
  </si>
  <si>
    <t>Administrar y operar servicios en las áreas de educación, salud y atención de menores que haya tomado a su cargo la I. Municipalidad de Conchalí, adoptando las medidas necesarias para su dotación, ampliación y perfeccionamiento.</t>
  </si>
  <si>
    <t>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t>
  </si>
  <si>
    <t>14-03-2019 según consta en Certificado de persona jurídica sin fines de lucro, Folio Nº 50035457050, emitido con fecha 06 de noviembre de 2020</t>
  </si>
  <si>
    <t xml:space="preserve">Presidente: Rene de La Vega Fuentes, 
Secretaria General: Tania Alejandra Alvarado Sotomayor
</t>
  </si>
  <si>
    <t xml:space="preserve">Avda. Guanaco N° 2531, Recoleta, Región Metropolitana
</t>
  </si>
  <si>
    <t>Recoleta</t>
  </si>
  <si>
    <t>Fono: 7307900-7307902,</t>
  </si>
  <si>
    <t xml:space="preserve"> coresam@gmail.com</t>
  </si>
  <si>
    <t>Se acompaña Certificado de Antecedentes Financieros de la Institución, correspondiente  al año 2019 remitidos ara aprobación del Subdepartamento de Supervisión Financiera</t>
  </si>
  <si>
    <t>Corporación Municipal de Desarrollo Social de Lampa</t>
  </si>
  <si>
    <t xml:space="preserve">Decreto Supremo Nº 555, de 14 de junio de 1982, del Ministerio de Justicia. </t>
  </si>
  <si>
    <t>Certificado de Vigencia Nº 4658, de 15 de Febrero de 2011, del Ministerio de Justicia.</t>
  </si>
  <si>
    <t xml:space="preserve">Administrar y operar servicios en las áreas de educación, salud, cultura, recreación y atención de menores que haya tomado a su cargo la I. Municipalidad de Lampa, adoptando las medidas necesarias para su dotación, ampliación y perfeccionamiento.
</t>
  </si>
  <si>
    <t xml:space="preserve">DIRECTORIO:
Presidente: Graciela Fernanda Ortúzar Novoa,  
Tesorera: Paulina Villouta Vallejo.
Secretaria: Alejandra Calderón Dote.
Directores: 
Directora: Alicia Ivette Beatriz López Urrutia. 
Directora: Paula Collao Vergara.
</t>
  </si>
  <si>
    <t>El miembro del Directorio designado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</si>
  <si>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04-02-2011      • Faltan documentos legales, los que fueron solicitados mediante la Carta Nº 542, de fecha 17 de Julio de 2014.
</t>
  </si>
  <si>
    <t xml:space="preserve">Presidente: Graciela Fernanda Ortúzar Novoa,  
Secretario General: Patricio Alberto Vargas Andrade, 
Secretaria General reemplazante: María Guadalupe Garrido Garrido, 
</t>
  </si>
  <si>
    <t xml:space="preserve">Sargento Aldea N° 898, comuna de Santiago, Región Metropolitana
</t>
  </si>
  <si>
    <t>Fono: 2586300</t>
  </si>
  <si>
    <t>Se acompañan antecedentes financieros año 2013, aprobados por el Departamento de Administración y Finanzas.</t>
  </si>
  <si>
    <t>Corporación Municipal de Desarrollo Social de Cerro Navia</t>
  </si>
  <si>
    <t xml:space="preserve">Decreto Supremo Nº 388, de 22 de mayo de 1986, del Ministerio de Justicia. </t>
  </si>
  <si>
    <t>Certificado de Vigencia, Folio Nº 500397453004, emitido con fecha 08 de julio de 2021, por el Servicio de Registro Civil e Identificación.</t>
  </si>
  <si>
    <t xml:space="preserve">Administrar y operar servicios en las áreas de educación, salud y atención de menores que haya tomado a su cargo la I. Municipalidad de Cerro Navia, adoptando las medidas necesarias para su dotación, ampliación y perfeccionamiento.
</t>
  </si>
  <si>
    <t xml:space="preserve">DIRECTORIO:
Presidente: Luis Alberto Plaza Sánchez,  
Secretario: Jorge Oscar López Pinochet, 
Tesorero: Roberto Fantuzzi Hernández ,  
Directores: Marcelo Torres Ferrari, 
                   Mario Desbordes Jimenez, 
</t>
  </si>
  <si>
    <t>: Durarán 2 años en sus cargos. El presidente del Directorio durará hasta el 6 de diciembre de 2016.</t>
  </si>
  <si>
    <t xml:space="preserve">De 9 de diciembre de 2008 a 9 de diciembre de 2010.
</t>
  </si>
  <si>
    <t xml:space="preserve">Presidente: Mauro Elías Tamayo Rozas, 
Secretaria General Subrogante: Inrid Vanesa Soto Morales, 
</t>
  </si>
  <si>
    <t xml:space="preserve">Del Consistorial N° 6600,  comuna de Cerro Navia, Región Metropolitana
</t>
  </si>
  <si>
    <t>Cerro Navia</t>
  </si>
  <si>
    <t>inrid.soto@cmcerronavia.cl</t>
  </si>
  <si>
    <t>Se acompaña Certificado financiero de la Institución año 2020, aprobado por el Sub Departamento de Supervisión Financiera Nacional.</t>
  </si>
  <si>
    <t>Corporación Municipal de Educación, Salud y Atención de Menores de Puente Alto</t>
  </si>
  <si>
    <t xml:space="preserve">Decreto Supremo Nº 1034, de 24 de julio de 1981, del Ministerio de Justicia. </t>
  </si>
  <si>
    <t xml:space="preserve">Certificado de Vigencia, folio Nº 500341562642, emitido por el SRCeI, con fecha 20 de agosto de 2020. </t>
  </si>
  <si>
    <t xml:space="preserve">Administrar y operar servicios en las áreas de educación, salud y atención de menores y deportes y recreación que haya tomado a su cargo la I. Municipalidad de Puente Alto, adoptando las medidas necesarias para su dotación, ampliación y perfeccionamiento.
</t>
  </si>
  <si>
    <t xml:space="preserve">Presidente: German Codina Power,
Directores: 
- Alfredo Darwin Villavicencio Clavero, 
- Silvia Beatriz Roubillard Hauyon,
- Irma Astrid Faure Fernandez, 
- María Inés Ross Amunátegui, 
</t>
  </si>
  <si>
    <t xml:space="preserve">08 de noviembre de 2012.
Según certificado de directorio de Persona Jurídica sin fines de lucro, emitido por SRCeI con fecha 28 de mayo de 2015. 
</t>
  </si>
  <si>
    <t xml:space="preserve">Presidente: German Codina Power, 
Secretario General: Rene Alejandro Borgna Verdugo,
</t>
  </si>
  <si>
    <t xml:space="preserve">Gandarilla N° 159, 2° piso, comuna de Puente Alto, Santiago,  Región Metropolitana
</t>
  </si>
  <si>
    <t>Fonos: 4854001-4854002-8101685</t>
  </si>
  <si>
    <t xml:space="preserve">Se acompaña Certificado financiero de la Institución año 2019, aprobado por el  Sub Departamento de Supervisión Financiera Nacional. </t>
  </si>
  <si>
    <t>Corporación Municipal de Desarrollo Social de Los Muermos</t>
  </si>
  <si>
    <t xml:space="preserve">Decreto Supremo Nº 1091, de 25 de noviembre de 1986, del Ministerio de Justicia. </t>
  </si>
  <si>
    <t>Certificado de Vigencia, Folio Nº 500459521025, emitido con fecha 18 de julio de 2022, por el Servicio de Registro Civil e Identificación.</t>
  </si>
  <si>
    <t xml:space="preserve">Administrar y operar servicios en las áreas de educación, salud y atención de menores que haya tomado a su cargo la I. Municipalidad de Los Muermos.
</t>
  </si>
  <si>
    <t xml:space="preserve">PRESIDENTE SERGIO ERWIN HAEGER YUNGE 13.166.720-5
SECRETARIO KARINA ANDREA BERGER SCHWERTER 13.592.388-5
TESORERO CARMEN PATRICIA CASTILLO GARCIA 8.801.596-7
SUPLENTE JAIME DIGER FILOZA BARRIA 8.163.015-1
SUPLENTE LUISA EDITH AGUILAR RUIZ 17.034.578-9
SUPLENTE TEODORA DEL CARMEN CALONGE SALDIVIA 5.354.611-0
</t>
  </si>
  <si>
    <t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t>
  </si>
  <si>
    <t>31.08.2021</t>
  </si>
  <si>
    <t xml:space="preserve">
Presidente: Emilio Rafael González Burgos, RUT Nº 8.424.799-5
</t>
  </si>
  <si>
    <t xml:space="preserve">Avenida Padre Nelson Aguilar S/N, comuna de Los Muermos, Región de Los Lagos, casilla 112.
</t>
  </si>
  <si>
    <t>Los Muermos</t>
  </si>
  <si>
    <t xml:space="preserve">Fono:652336252- 997293345
</t>
  </si>
  <si>
    <t>E mail: losmuermosresidenciarenacer@gmail.com- alcalde@muermos.cl</t>
  </si>
  <si>
    <t>Se acompaña Certificado financiero de la Institución año 2021, aprobado por el Sub Departamento de Supervisión Financiera Nacional.</t>
  </si>
  <si>
    <t>Informe N°606, de 2020.</t>
  </si>
  <si>
    <t>Corporación Municipal de Desarrollo Social de Pudahuel</t>
  </si>
  <si>
    <t xml:space="preserve">Decreto Supremo Nº 856, de 18 de junio de 1981, del Ministerio de Justicia. </t>
  </si>
  <si>
    <t>Certificado de Vigencia Nº7127, de 14 de marzo de 2008, del Ministerio de Justicia.</t>
  </si>
  <si>
    <t xml:space="preserve">Administrar y operar servicios en las áreas de educación, salud y atención de menores que haya tomado a su cargo la I. Municipalidad de Pudahuel.
</t>
  </si>
  <si>
    <t xml:space="preserve">DIRECTORIO:
Presidente: Johnny Igradil Carrasco Cerda,  
Secretaria: Claudia Andrea Sabal Awad, 
Tesorero: José Sergio Francisco Domínguez Lira,
Directores:
Aníbal Francisco Palma Fourcade, 
Osvaldo Ricardo Lessmann Cifuentes, 
Danilo Núñez Izquierdo, 
</t>
  </si>
  <si>
    <t>15 de diciembre de 2007 a 15 de diciembre de 2009</t>
  </si>
  <si>
    <t xml:space="preserve">Presidente: Johnny Igradil Carrasco Cerda, 
Secretaria General: María Isabel Varela Bunster, 
</t>
  </si>
  <si>
    <t xml:space="preserve">San Francisco N° 8630, comuna de Pudahuel, Región Metropolitana
</t>
  </si>
  <si>
    <t>Pudahuel</t>
  </si>
  <si>
    <t>Fonos: 6434915-6402525</t>
  </si>
  <si>
    <t>Se acompaña Certificado de la Institución en relación a antecedentes financieros del año 2005, aprobado por la Unidad de Auditoría Interna.</t>
  </si>
  <si>
    <t xml:space="preserve">Corporación Municipal de Desarrollo Social de San Joaquín
</t>
  </si>
  <si>
    <t xml:space="preserve">Decreto Supremo Nº 1312, de 23 de diciembre de 1987, del Ministerio de Justicia. </t>
  </si>
  <si>
    <t>Certificado de Vigencia folio Nº 500345592485, de 14 de septiembre de 2020, del Servicio de Registro Civil e identificación.</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</si>
  <si>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</si>
  <si>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t>
  </si>
  <si>
    <t>Dos años, pudiendo ser reelegidos.</t>
  </si>
  <si>
    <t xml:space="preserve">22 de noviembre de 2019, Según acta de sesión ordinaria de socios de fecha 22 de noviembre de 2019, reducida a escritura pública con fecha 03 de diciembre de 2019, ante la Notario Público y Archivero Judicial Interino de San Miguel, doña Zaida Silva Arriagada
</t>
  </si>
  <si>
    <t>Secretario General: Alvaro Medina Cisternas, 
Secretario General Subrogante: Juan Ilabaca Mendoza (Director Área Salud Municipal)</t>
  </si>
  <si>
    <t xml:space="preserve">Avenida Santa Rosa N° 2606, 3° piso, comuna de San Joaquín, Región Metropolitana
</t>
  </si>
  <si>
    <t>San Joaquín</t>
  </si>
  <si>
    <t>Correo Electrónico: alvaromedina@cormusanjoaquin.cl</t>
  </si>
  <si>
    <t xml:space="preserve">
Corporación Municipal de Desarrollo de la comuna de San Vicente de Tagua Tagua.
</t>
  </si>
  <si>
    <t xml:space="preserve">Corporación de Desarrollo Privado.
</t>
  </si>
  <si>
    <t xml:space="preserve">Otorgado por Decreto Supremo Nº 1376 de 31 de diciembre de 1982, del Ministerio de Justicia.
</t>
  </si>
  <si>
    <t xml:space="preserve">Certificado de Vigencia, folio Nº 500341460611, emitido por el SRCeI, con fecha 11 de agosto de 2020.
</t>
  </si>
  <si>
    <t xml:space="preserve">Administrar y operar en las áreas de educación, salud y atención de menores que haya tomado a su cargo la I. Municipalidad de San Vicente de Tagua Tagua adoptando las medidas necesarias para su dotación, ampliación y perfeccionamiento. 
</t>
  </si>
  <si>
    <t>Presidente: Jaime Enrique González Ramírez
Secretaria: Ana Isabel Alvarado Lavín 
Tesorera: Teresa Magaly Delgado Mondaca, 
1° Director: Alicia Reyes González, 
2° Director: Ernesto Froilán Valenzuela Cuevas, 
Certificado de directorio persona jurídica sin fines de lucro, folio Nº 500341460859, emitido por el SRCeI, con fecha 19 de agosto de 2020.</t>
  </si>
  <si>
    <t>Cada 2 años.</t>
  </si>
  <si>
    <t>24-06-2019, según certificado de directorio persona jurídica sin fines de lucro, folio Nº 500341460859, emitido por el SRCeI, con fecha 19 de agosto de 2020</t>
  </si>
  <si>
    <t xml:space="preserve">Presidente: Jaime Enrique González Ramírez,
Secretaria General: Lorena Cabría Maldonado, </t>
  </si>
  <si>
    <t xml:space="preserve">Arturo Prat Nº 821, 2º piso, San Vicente de Tagua Tagua, Sexta Región.
</t>
  </si>
  <si>
    <t>VI</t>
  </si>
  <si>
    <t>Tagua Tagua</t>
  </si>
  <si>
    <t xml:space="preserve">
Teléfono 072 - 571402 - 572109</t>
  </si>
  <si>
    <t>93401 Institución de Asistencia Social.</t>
  </si>
  <si>
    <t>Antecedentes financieros correspondientes al año 2019, aprobado por Supervisión Financiera Nacional.</t>
  </si>
  <si>
    <t>Corporación Municipal para el Desarrollo Social de Villa Alemana</t>
  </si>
  <si>
    <t xml:space="preserve">Decreto Supremo Nº 931, de 14 de septiembre de 1982, del Ministerio de Justicia. </t>
  </si>
  <si>
    <t>Certificado de Vigencia Folio Nº 500513716504, de 12 de junio de 2023, del Servicio de Registro Civil e Identificación.</t>
  </si>
  <si>
    <t xml:space="preserve">Administrar y operar servicios en las áreas de educación, salud, cultura, recreación y atención de menores que haya tomado a su cargo la I. Municipalidad de Villa Alemana, adoptando las medidas necesarias para su dotación, ampliación y perfeccionamiento.
</t>
  </si>
  <si>
    <t xml:space="preserve">DIRECTORIO:
Presidente: 
Javiera Toledo Muñoz, RUT Nº17.274.259-9
Secretario: 
María Lefebre Leber, RUT N° 7.954.326-8
Tesorero: 
Gonzalo Torres Pozo, RUT N°12.636.667-1
Prosecretario: 
Myrtha Ricci padilla, RUT Nº5.916.739-1
Protesorero:
Luisa Silva Aedo, RUT Nº5.798.219-5
</t>
  </si>
  <si>
    <t>El Presidente de la Corporación, que es el Alcalde, durará mientras esté en ejercicio de funciones. Los Directores durarán dos años en sus cargos.</t>
  </si>
  <si>
    <t>24 de agosto de 2022</t>
  </si>
  <si>
    <t xml:space="preserve">Por estatuto, el Presidente es Alcalde: 
Javiera Toledo Muñoz,  
Secretaria General: 
Lilia Ayala Rojas, 
</t>
  </si>
  <si>
    <t xml:space="preserve">Avda. Quinta N° 050, comuna de Villa Alemana, Quinta Región
</t>
  </si>
  <si>
    <t>Se acompaña Certificado Financiero del año 2022, aprobados por el Subdepartamento de Supervisión Financiera Nacional.</t>
  </si>
  <si>
    <t>Corporación Municipal de Quellón para la Educación, Salud y Atención del Menor</t>
  </si>
  <si>
    <t xml:space="preserve">Decreto Supremo Nº 690, de 5 de septiembre de 1984, del Ministerio de Justicia. </t>
  </si>
  <si>
    <t>Certificado de Vigencia Nº 000664, de  08 de Agosto de 2012, del Ministerio de Justicia.</t>
  </si>
  <si>
    <t xml:space="preserve">Administrar y operar servicios en las áreas de educación, salud, cultura, recreación y atención de menores que haya tomado a su cargo la I. Municipalidad de Quellón, adoptando las medidas necesarias para su dotación, ampliación y perfeccionamiento.
Corporación de Derecho Privado.
</t>
  </si>
  <si>
    <t xml:space="preserve">Presidente: Osvaldo Iván Haro Uribe,
En su calidad de designado por el Presidente: Claudio Iván Velásquez Paredes, 
En su calidad de representante del Colegio de Profesores: José Ismael Vargas Águila, 
En su calidad de representante de la Unión Comunal de Centros de Padres y Apoderados: Orlando Alarcón Toro, 
En su calidad de representante del Superintendente del Cuerpo de Bomberos: José Ángel Alvarado Miranda, 
</t>
  </si>
  <si>
    <t>Dos años en sus cargos.</t>
  </si>
  <si>
    <t xml:space="preserve">De 18 de diciembre de 2007 hasta el 18 de diciembre de 2009.
*No se actualizo Directorio, ya que no se acompaño acta de elección nuevo directorio.
*No se actualizo Representante legal y personería, ya que no se aportaron estos documentos por parte de la colaboradora.
</t>
  </si>
  <si>
    <t xml:space="preserve">
Osvaldo Iván Haro Uribe
Gabriela Alejandra González Huichaquelén
</t>
  </si>
  <si>
    <t xml:space="preserve">22 de Mayo N° 230, comuna de Quellón, Región de Los Lagos
</t>
  </si>
  <si>
    <t>Quellón</t>
  </si>
  <si>
    <t xml:space="preserve">Fono: 65-681275, </t>
  </si>
  <si>
    <t>secretaria@cormuquellon.cl</t>
  </si>
  <si>
    <t>Corporación Municipal de Melipilla para la Educación, Salud., Atención de Menores y Deportes y Recreación</t>
  </si>
  <si>
    <t xml:space="preserve">Decreto Supremo Nº 772, de 4 de agosto de 1982, del Ministerio de Justicia. </t>
  </si>
  <si>
    <t>Certificado de Vigencia Folio Nº 500395515709, de 25 de junio de 2021, del Servicio de Registro Civil e Identificación.</t>
  </si>
  <si>
    <t xml:space="preserve">Administrar y operar servicios en las áreas de educación, salud, atención de menores y deportes y recreación que haya tomado a su cargo la I. Municipalidad de Melipilla, adoptando las medidas necesarias para su dotación, ampliación y perfeccionamiento.
</t>
  </si>
  <si>
    <t>Presidente: Mario Rodolfo Gebauer Bringas, 
Directores:
Jorge Paulo Ariztía Benoit, 
Juan Eduardo González Dölz,  
Enrique Tobar Reyes, 
Rolando Terra Yañez, 
Consta en certificado de directorio de persona jurídica sin fines de lucro Folio Nº 500395515697, de 25 de junio de 2021, del Servicio de Registro Civil e Identificación.</t>
  </si>
  <si>
    <t>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</si>
  <si>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De 28 de Abril de 2010 hasta el 28 de Abril de 2012.
Última designación Gerente General: 28 de junio de 2018. 
</t>
  </si>
  <si>
    <t xml:space="preserve">Presidente: Mario Rodolfo Gebauer Bringas, 
Gerente General: César José Araos Aguirre,
</t>
  </si>
  <si>
    <t xml:space="preserve">Eleuterio Ramírez s/n, Población Manuel Rodríguez, comuna de Melipilla, Región Metropolitana
</t>
  </si>
  <si>
    <t xml:space="preserve">Fono: 224897900- 224897901
</t>
  </si>
  <si>
    <t xml:space="preserve">E mail: gerencia@cormumel.cl </t>
  </si>
  <si>
    <t>Se acompaña Certificado de la Institución, correspondiente a antecedentes financieros del año 2020, aprobado por el Sub Departamento de Supervisión Financiera Nacional.</t>
  </si>
  <si>
    <t>Corporación Municipal de Peñalolén Para el Desarrollo Social CORMUP</t>
  </si>
  <si>
    <t xml:space="preserve">Decreto Supremo Nº 639, de 16 de Julio de 1985, del Ministerio de Justicia. </t>
  </si>
  <si>
    <t>Certificado de Vigencia Folio Nº 500355630326, 11 de noviembre de 2020, del Servicio de Registro Civil e Identificación.</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</si>
  <si>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</si>
  <si>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 xml:space="preserve">DIRECTORIO:
Presidente: Carolina Leitao Álvarez - Salamanca,
Directores:
Manuel Inostroza Palma, 
Silvia Rittershaussen Klaunig, 
Patricia Muñoz Casas Del Valle
Marcos Manuel Lima Aravena
Secretario General y Representante Legal: Cristian Eduardo Olea Azar, 
</t>
  </si>
  <si>
    <t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t>
  </si>
  <si>
    <t>16 de diciembre de 2014</t>
  </si>
  <si>
    <t xml:space="preserve">Secretario General y Representante Legal: Cristian Eduardo Olea Azar,
</t>
  </si>
  <si>
    <t>Avenida Oriental  N°6958, comuna de Peñalolén, ciudad de Santiago.</t>
  </si>
  <si>
    <t xml:space="preserve">29397000 - 222928745
</t>
  </si>
  <si>
    <t>equipopdcpenalolen@gmail.com</t>
  </si>
  <si>
    <t>Se acompaña Certificado de Antecedentes Financieros año  2019, aprobado por  el Subdepartamento de Supervisión Financiera Nacional.</t>
  </si>
  <si>
    <t>Corporación Municipal de Punta Arenas para la Educación, Salud y Atención al Menor</t>
  </si>
  <si>
    <t xml:space="preserve">709319000
</t>
  </si>
  <si>
    <t xml:space="preserve">Decreto Supremo Nº 257, de 17 de marzo de 1982, del Ministerio de Justicia. </t>
  </si>
  <si>
    <t>Copia autorizada de Certificado de Vigencia Folio Nº 500132350291, de 22 de agosto de 2016, otorgado por el Servicio de Registro Civil e Identificación.</t>
  </si>
  <si>
    <t xml:space="preserve">Administrar y operar servicios en las áreas de educación, salud y atención de menores y deportes y recreación que haya tomado a su cargo la I. Municipalidad de Punta Arenas, adoptando las medidas necesarias para su dotación, ampliación y perfeccionamiento.
</t>
  </si>
  <si>
    <t xml:space="preserve">Presidente: Emilio Oscar Bocazzi Campos, 
Secretario: Juan Arcadio Oyarzo Perez,
Tesorera: María Teresa Borquez Aguila, 
Directores:
Fulvio Francisco José Molteni Torres, 
Rosa Lidia Zuñiga Ruiz, 
Secretaria General Interina: Cristina Susi Garrido, 
</t>
  </si>
  <si>
    <t xml:space="preserve">Según Certificado de Directorio de Persona Jurídica de 16 de junio de 2015, folio Nº 500072253027, el último directorio es del 04 de enero de 2013,  hasta el 04 de enero de 2015.
Designación de Secretaria General: 31 de marzo de 2015. 
</t>
  </si>
  <si>
    <t xml:space="preserve">Presidente: Emilio Oscar Bocazzi Campos, 
Secretaria General Interina: Cristina Susi Garrido,
</t>
  </si>
  <si>
    <t xml:space="preserve">Jorge Montt N° 0890, comuna y ciudad de Punta Arenas, Duodécima Región 
</t>
  </si>
  <si>
    <t>Fonos: (61) 242706- 241201</t>
  </si>
  <si>
    <t>Se acompaña certificado financiero de la Institución correspondientes al año 2015, remitido para aprobación al Subdepartamento de Supervisión Nacional.</t>
  </si>
  <si>
    <t xml:space="preserve">
Corporación Municipal de San Fernando para la Atención de Menores y las Áreas de Educación y Salud.
</t>
  </si>
  <si>
    <t>Otorgado por Decreto Supremo Nº 787, de fecha 11 de agosto de 1982, por el Ministerio de Justicia.</t>
  </si>
  <si>
    <t xml:space="preserve">Certificado de Vigencia Nº 17, del 16 de septiembre del 2005, del Ministerio de Justicia. </t>
  </si>
  <si>
    <t xml:space="preserve">Administrar y operar servicios en el área de atención de menores que haya tomado a su cargo la I. Municipalidad de San Fernando, adoptando las medidas necesarias para su dotación, ampliación y perfeccionamiento.   </t>
  </si>
  <si>
    <t xml:space="preserve">Presidente:
 Juan Paulo Molina Contreras                       
Sergio Ariel Salazar Meza                            
Tesorero:
Luis Carlos Campos Lobos                           
Directores:
María Cecilia Galaz Navarro                        
 María Margarita Henríquez González         
</t>
  </si>
  <si>
    <t xml:space="preserve">16-08-2005 al 16-08-2007
Elección Alcalde: 6 de Diciembre de 2004.
</t>
  </si>
  <si>
    <t xml:space="preserve">Presidente:
Juan Paulo Molina Contreras             
Secretario General:
Jorge Rodrigo Valenzuela Muñoz      
</t>
  </si>
  <si>
    <t xml:space="preserve">Negrete Nº 743, pasaje Los Copihues, San Fernando, Sexta Región.
</t>
  </si>
  <si>
    <t>Los Copihues</t>
  </si>
  <si>
    <t xml:space="preserve">Fonos: 72-723647
            72-716152
</t>
  </si>
  <si>
    <t>93401: Institución de Asistencia Social.</t>
  </si>
  <si>
    <t>Se acompaña Certificado Financiero, año 2005,  aprobado por la Unidad de Auditoría.</t>
  </si>
  <si>
    <t>Corporación Municipal de Educación, Salud, Cultura y Recreación de La Florida-COMUDEF</t>
  </si>
  <si>
    <t xml:space="preserve">Decreto Supremo Nº 343, de 12 de abril de 1982, del Ministerio de Justicia. </t>
  </si>
  <si>
    <t>Certificado de Vigencia, folio Nº 500071268527, de fecha 04 de junio de 2015, emitido por el SRCeI</t>
  </si>
  <si>
    <t xml:space="preserve">Administrar y operar servicios en las áreas de educación, salud, cultura, recreación y atención de menores que haya tomado a su cargo la I. Municipalidad de La Florida.
</t>
  </si>
  <si>
    <t xml:space="preserve">DIRECTORIO:
Presidente: Rodolfo Rafael Carter Fernández, 
Secretario: Luis Eduardo Ramírez Carrasco, 
Tesorero: Luis Guillermo Soto Pavez, 
Directores:
Sebastián Ignacio Eyzaguierre Aravena, 
Pedro Valenzuela Aranda, 
</t>
  </si>
  <si>
    <t xml:space="preserve">Dos años en sus cargos.
Duración Secretario General: Indefinido. 
</t>
  </si>
  <si>
    <t>18 de junio de 2015.</t>
  </si>
  <si>
    <t xml:space="preserve">Presidente: Rodolfo Rafael Carter Fernández,
Secretaria General: Juan Enrique Pérez Ceballos,
</t>
  </si>
  <si>
    <t>Serafín Zamora N° 6.600, comuna de La Florida, Región Metropolitana.</t>
  </si>
  <si>
    <t>jperez@comudef.cl</t>
  </si>
  <si>
    <t>Se acompaña certificado de antecedentes financieros, correspondiente al año 2014, aprobado por el Sub Departamento de Supervisión Financiera Nacional.</t>
  </si>
  <si>
    <t>Corporación Municipal de Educación, Cultura y Atención al Menor de Quilpué</t>
  </si>
  <si>
    <t xml:space="preserve">Decreto Supremo Nº1170, de 24 de agosto de 1981, del Ministerio de Justicia. </t>
  </si>
  <si>
    <t>Certificado de Vigencia Nº1704, de 22 de julio de 2008, del Ministerio de Justicia.</t>
  </si>
  <si>
    <t xml:space="preserve">Administrar y operar servicios en las áreas de educación y atención de menores que haya tomado a su cargo la I. Municipalidad de Quilpue, adoptando las medidas necesarias para su dotación, ampliación y perfeccionamiento.
</t>
  </si>
  <si>
    <t xml:space="preserve">DIRECTORIO:
Presidente: Mauricio Viñambres Adasme,  
Secretario General: José Arnoldo Molina Sepúlveda: 
Directores:
Waldo Rubén Vidal Álvarez, 
René Armando Flores Castillo, 
Sixto Santana Vargas ,  
René Jorge Inojosa Tapia
</t>
  </si>
  <si>
    <t>: El Presidente de la Corporación, que es el Alcalde, durará mientras esté en ejercicio de funciones. El miembro del Directorio de exclusiva confianza del Alcalde (Waldo Vidal A.), durará mientras no sea removido de sus funciones y los otros tres miembros del Directorio durarán dos años en sus cargos</t>
  </si>
  <si>
    <t>17 de junio de 2005.</t>
  </si>
  <si>
    <t xml:space="preserve">Presidente : Mauricio Viñambres Adasme,  
Secretario General: José Arnoldo Molina Sepúlveda: 
</t>
  </si>
  <si>
    <t xml:space="preserve">Baquedano N° 960, comuna de Quilpué, Quinta Región
</t>
  </si>
  <si>
    <t xml:space="preserve">F. 32-325600, </t>
  </si>
  <si>
    <t>Se acompaña Certificado de la Institución, correspondiente al año 2007, aprobado por la Unidad de Supervisión Financiera Nacional.</t>
  </si>
  <si>
    <t>Corporación Municipal para el Desarrollo Comunal Sol de Atacama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</si>
  <si>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Nº500365854689, de fecha 12 de enero de 2021, ello aconteció el 24 de enero de 2020, bajo el Nº de inscripción N° 307445.</t>
  </si>
  <si>
    <t>Certificado de Vigencia de Persona Jurídica sin Fines de Lucro, Folio Nº500365854689, de fecha 12 de enero de 2021, del Servicio de Registro Civil e Identificación</t>
  </si>
  <si>
    <t>Según el artículo 4 de los estatutos: La Corporación tendrá por finalidad u objeto: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reglamentarías que propendan al desarrollo social, en el ámbito propio de la competencia de la corporación.
10)	Y todos aquellos objetivos que la O.N.G. resuelva llevar a cabo.
La corporación podrá realizar actividades económicas que se relacionen con sus fines; asimismo, podrá invertir sus recursos de la manera que decidan sus órganos de administración.</t>
  </si>
  <si>
    <t xml:space="preserve">Presidente: 
Raúl Salas Aguilera, 
Tesorero: 
Carlos Rodríguez Villalobos, 
Secretario: 
Jaime Vargas Alcayaga,
</t>
  </si>
  <si>
    <t>04-12-2019 hasta el 04-12-2023.</t>
  </si>
  <si>
    <t>Presidente: 
Raúl Salas Aguilera,</t>
  </si>
  <si>
    <t>Almirante Latorre N°700, comuna de Chañaral, Región de Atacama.</t>
  </si>
  <si>
    <t>Chañaral</t>
  </si>
  <si>
    <t>569 69484474</t>
  </si>
  <si>
    <t>mcastro@soldeatacamaong.cl</t>
  </si>
  <si>
    <t>Antecedentes financieros correspondientes al año 2020, aprobados por el Sub Departamento de Supervisión Financiera Nacional</t>
  </si>
  <si>
    <t>Corporación de Trabajo Niño Levántate</t>
  </si>
  <si>
    <t xml:space="preserve">Decreto Supremo Nº 381, de 05 de abril de 1991, del Ministerio de Justicia. </t>
  </si>
  <si>
    <t>Certificado de Vigencia Nº 4851, de 04 de julio de 2007, del Ministerio de Justicia.</t>
  </si>
  <si>
    <t>La promoción y búsqueda de la cooperación para el desarrollo integral de los menores en situación irregular y la difusión de los diversos problemas que afecten a dichos niños, así como de las soluciones para enfrentar las carencias personales y familiares que les aquejan.</t>
  </si>
  <si>
    <t xml:space="preserve">DIRECTORIO:
Presidente: Lesly Eugenio Hughes Quiroga, 
Vicepresidente: Iván Pompeyo Carrasco Popovic,
Tesorero: Francisco Eduardo Morales González, 
Secretario General: Jorge Sitnisky Lawner, 
Directores: 
Hipólito Lagos Schmidt, 
Alicia Antonieta García Valdés  
Gonzalo Barros Amunátegui, 
</t>
  </si>
  <si>
    <t>: 15 de mayo de 2007 hasta el 15 de mayo de 2008</t>
  </si>
  <si>
    <t xml:space="preserve">Lesly Eugenio Hughes Quiroga, 
</t>
  </si>
  <si>
    <t xml:space="preserve">Avda. Las Parcelas N° 8240, comuna de Peñalolén, Región  Metropolitana
</t>
  </si>
  <si>
    <t xml:space="preserve">F. 2928460, </t>
  </si>
  <si>
    <t xml:space="preserve"> cnlevantate@hotmail.cl</t>
  </si>
  <si>
    <t>Se acompañan Certificado Financiero y Balance General, correspondientes a los antecedentes financieros del año 2008, aprobados por la Unidad de  Supervisión Financiera Nacional..</t>
  </si>
  <si>
    <t>Corporación Nuestra Ayuda Inspirada en María, también denominada Corporación Naim.</t>
  </si>
  <si>
    <t xml:space="preserve">Otorgada por Decreto Supremo N° 730, de fecha 10 de mayo de 1994, del Ministerio de Justicia.
</t>
  </si>
  <si>
    <t>Certificado de Vigencia folio Nº122065152, de fecha 28 de Junio de 2013 del Servicio de Registro Civil e Identificación.</t>
  </si>
  <si>
    <t xml:space="preserve">Fundación y mantenimiento de obras de beneficencia y educación al servicio de los más postergados, principalmente de los jóvenes drogadictos. </t>
  </si>
  <si>
    <t xml:space="preserve">Mesa Directiva: Consta en Certificado de Directorio de persona jurídica sin fines de lucro, folio N° 122065327, del Servicio de Registro Civil y de Identificación.
Presidente: Ignacio de Iruarrizaga Samaniego, 
Vicepresidente: Carlos Alberto Dulcic Belloni,
Tesorero: Jaime Benjamín Rivera Rouret,
Directores:
Juan Alfredo García Sandoval, 
Jorge Opazo Mena, 
Teresita Tagle Quiroz, 
Pedro Francisco Javier Pereira Ochagavía, 
</t>
  </si>
  <si>
    <t>2 años en sus cargos.</t>
  </si>
  <si>
    <t>14 de junio de 2007- 14 de junio de 2009</t>
  </si>
  <si>
    <t xml:space="preserve">Administrador General: Jorge Gerardo Hewstone Huidobro, 
</t>
  </si>
  <si>
    <t xml:space="preserve">Avda. Colombia N° 7742, comuna de La Florida, Región Metropolitana.
</t>
  </si>
  <si>
    <t xml:space="preserve">Fono: 3280100; </t>
  </si>
  <si>
    <t>Se acompaña Certificado de la Institución correspondiente a antecedentes financieros del año 2012, aprobado por  el Departamento de Administración y Finanzas.</t>
  </si>
  <si>
    <t>Corporación Nuestra Ayuda Inspirada en María-Curicó, también denominada Corporación Naim Curicó.</t>
  </si>
  <si>
    <t xml:space="preserve">Otorgada por Decreto Supremo N° 1803, de fecha 11 de mayo de 2004, del Ministerio de Justicia.
</t>
  </si>
  <si>
    <t xml:space="preserve">Certificado de Vigencia Folio N° 500398514539, de fecha 14 de julio de 2021, del Servicio de Registro Civil e Identificación. 
                                                                                                                                                                                                                                                                                                                                                          </t>
  </si>
  <si>
    <t xml:space="preserve">Fundación y mantenimiento de obras de beneficencia y educación al servicio de los más postergados, principalmente de los niños que han abandonado sus estudios formales o están en peligro de hacerlo. </t>
  </si>
  <si>
    <t>Presidente: 
Christian Abud Cabrera,
Vicepresidenta: 
Silvia Montserrat Sittler Roig, 
Secretario: 
Juan Sebastián Cardemil Oportus, 
Tesorera: 
Alejandra Patricia Ortuzar Sainz, 
Directores:
María del Pilar Heinsohn Salvo, 
Jaime Mauricio Necochea Aspillaga, 
Consta en Certificado de Directorio de Persona Jurídica Sin Fines de Lucro, folio N° 500398514525, de fecha 14 de julio de 2021, del Servicio Registro Civil e Identificación</t>
  </si>
  <si>
    <t>: 2 años en sus cargos.</t>
  </si>
  <si>
    <t>19 de febrero de 2019 a 19 de febrero de 2021.</t>
  </si>
  <si>
    <t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t>
  </si>
  <si>
    <t xml:space="preserve">Avenida Licantén S/N, Población Aguas Negras, comuna de Curicó, Región del Maule.
</t>
  </si>
  <si>
    <t>Curicó</t>
  </si>
  <si>
    <t xml:space="preserve">75-325297, 
</t>
  </si>
  <si>
    <t xml:space="preserve">naimcurico@gmail.com
clopez@cabud.cl
</t>
  </si>
  <si>
    <t>Se acompaña Certificado Financiero de la Institución, correspondiente al año 2020, aprobados por el Subdepartamento de Supervisión Financiera Nacional.</t>
  </si>
  <si>
    <t>Corporación Obra Don Guanella</t>
  </si>
  <si>
    <t xml:space="preserve">Decreto Supremo Nº2440, de 23 de abril de 1951, del Ministerio de Justicia. </t>
  </si>
  <si>
    <t>Certificado de Vigencia Folio Nº 500513424995, de fecha 09 de junio 2023, del Servicio de Registro Civil e Identificación.</t>
  </si>
  <si>
    <t>Organizar un establecimiento que permita recoger a los niños huérfanos y desamparados, educándoles y en lo posible, procurándoles una profesión; recoger a los ancianos e inválidos, a fin de proporcionarles habitación y sustento.</t>
  </si>
  <si>
    <t xml:space="preserve">Presidente 
Jorge Alvaro Poblete Escobedo 
10.300.189-7
Vice-Presidente 
Jorge Cesar Augusto Aviles Araya 
8.605.576-7
Secretario 
Manuel Alejandro Barraza Gomez
1.806.249-3
Tesorero 
Silvana Carla Scapini Sanchez 
7.772.446-K
Director 
Hugo Eduardo Maidana Muñoz 
8.810.539-7
</t>
  </si>
  <si>
    <t xml:space="preserve">5 años, pudiendo ser reelegidos indefinidamente.
</t>
  </si>
  <si>
    <t>23-12-2021 al 23-12-2026</t>
  </si>
  <si>
    <t xml:space="preserve">R.P. Silvano Poletto Goldin, , y a R.P. Jorge Álvaro Poblete Escobedo, para que, cada uno singularmente o en conjunto, anteponiendo su firma el nombre de la corporación, la obligue y represente. 
</t>
  </si>
  <si>
    <t xml:space="preserve">Panamericana Norte Km. 25, Batuco, Lampa, Región Metropolitana
</t>
  </si>
  <si>
    <t>Lampa</t>
  </si>
  <si>
    <t>F. 7331581</t>
  </si>
  <si>
    <t>: hogarsanricardo@gmail.com</t>
  </si>
  <si>
    <t>Antecedentes Financieros correspondientes al año 2022, aprobados por Supervisión Financiera.</t>
  </si>
  <si>
    <t>Corporación Obra de María-Madre de la Misericordia</t>
  </si>
  <si>
    <t>Otorgada por Decreto Supremo N° 255, de 23 de febrero de 1989, por el Ministerio de Justicia.</t>
  </si>
  <si>
    <t>Certificado de Vigencia Folio N° 18598332, de 29 de julio de 2016, del Servicio de Registro Civil.</t>
  </si>
  <si>
    <t xml:space="preserve">Asistencia y protección a menores en situación irregular, carentes de tuición o con tuición alterada.
</t>
  </si>
  <si>
    <t xml:space="preserve">Presidente: Raúl Callejas Noemí,
Tesorero: Daniel Abarca Marzán, 
Secretario: Enrique Callejas Ramirez, 
Directores:
Roberto Silva Bijit
Sofía Angelica Carvajal Caballero, 
Hugo Tórtora Gallegos, 
Marisela Callejas Ramírez, 
Antonio Fernando Garrido Carrasco 
Pablo Callejas Tapia, 
</t>
  </si>
  <si>
    <t>30 de mayo de 2016 al 30 de mayo de 2018.</t>
  </si>
  <si>
    <t xml:space="preserve">Presidente: Raúl Callejas Noemí, 
</t>
  </si>
  <si>
    <t xml:space="preserve">Avenida 21 de Mayo N° 660
</t>
  </si>
  <si>
    <t>Quillota</t>
  </si>
  <si>
    <t xml:space="preserve">33-351458, 
</t>
  </si>
  <si>
    <t>Se acompaña certificado financiero de la Institución y balance general correspondientes al año 2015, aprobado por el departamento de administración y finanzas.</t>
  </si>
  <si>
    <t>Corporación para el Desarrollo de la Cultura y la Educación Personalizada Abierta y Comunitaria “CEPAC”</t>
  </si>
  <si>
    <t xml:space="preserve">Decreto Supremo Nº1649, de 29 de noviembre de 2003, del Ministerio de Justicia. </t>
  </si>
  <si>
    <t>Certificado de Vigencia Nº96524, de 25 de agosto de 2005, del Ministerio de Justicia.</t>
  </si>
  <si>
    <t xml:space="preserve">Fomentar la creación, transformación y el desarrollo de centros educacionales y/o culturales inspirados en las concepciones curriculares modernas, vinculadas a las corrientes de la enseñanza personalizada, abierta y comunitaria.
</t>
  </si>
  <si>
    <t xml:space="preserve">DIRECTORIO:
Presidente: Eradio Mardones Oyarzún,  
Secretaria: Yoane de la Luz Díaz Contreras, 
Tesorero: Mauricio Alfredo Mardones Rivera, 
Directores:
Eduardo Javier Mardones Rivera, 
María Beatriz Balcazar Garrido,
</t>
  </si>
  <si>
    <t xml:space="preserve">Durará dos años en sus cargos. </t>
  </si>
  <si>
    <t>22 de julio de 2005 hasta el 22 de julio de 2007</t>
  </si>
  <si>
    <t xml:space="preserve">Eradio Mardones Oyarzún,  
Mauricio Mardones Rivera,  mientras dure la incapacidad médica del Presidente, don Eradio Mardones Oyarzún.
</t>
  </si>
  <si>
    <t xml:space="preserve">Venancia Leiva N° 1949, comuna de La Pintana, Región Metropolitana
</t>
  </si>
  <si>
    <t>F. 5411040,</t>
  </si>
  <si>
    <t>Se acompaña certificado de la Institución correspondiente al año 2005, aprobado por la Unidad de Auditoría Interna.</t>
  </si>
  <si>
    <t>Corporación para el Desarrollo Económico y Social</t>
  </si>
  <si>
    <t xml:space="preserve">Certificado de Vigencia, folio Nº 138053355, de fecha 10 de Julio de 2014, del  Servicio del Registro Civil e Identificación.
</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</si>
  <si>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Para conseguir estos objetivos y sin que esta enumeración sea taxativa, la Asociación podrá: 
1) Realizar encuentros, seminarios, simposios, cursos y eventos.
2) Crear, sostener y administrar Centros de Estudio y de Investigación, bibliotecas, centros de documentación y bases de datos.
3) Crear, sostener y administrar centros abiertos, Jardines Infantiles, Hogares u otros similares, de niños, jóvenes, ancianos y discapacitados, Hospederías, Policlínicos y Centros Comunitarios.
4) Editar, imprimir, distribuir folletos, boletines, revistas, periódicos y libros y en general producir y hacer uso de todo tipo de medios audiovisuales.
5) Otorgar atención profesional especializada individual y grupal; asesorías,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reglamentarias que propendan al desarrollo social, en el ámbito propio de la competencia de la Asociación.
</t>
  </si>
  <si>
    <t xml:space="preserve">Presidente: 
Arquímedes Carmona Aguilera,
Secretaria: 
Jordania Espinoza San Martín,           
Tesorero:
Enzo Castro Garrido, 
</t>
  </si>
  <si>
    <t xml:space="preserve">Durarán tres años en sus cargos por estatutos.  </t>
  </si>
  <si>
    <t xml:space="preserve">De 24 de Junio de 2013 a 24 de Junio de 2016.
</t>
  </si>
  <si>
    <t xml:space="preserve">Presidente: 
Arquímedes Carmona Aguilera, 
</t>
  </si>
  <si>
    <t xml:space="preserve">José Joaquín Pérez Nº 385-B, comuna de Quirihue
</t>
  </si>
  <si>
    <t>Quirihue</t>
  </si>
  <si>
    <t>Teléfono: 91828624</t>
  </si>
  <si>
    <t xml:space="preserve">: cordes_26@yahoo.cl </t>
  </si>
  <si>
    <t>Se acompaña certificado financiero de fecha 21 de Julio de 2014, correspondiente al año 2013, aprobado por el Sub Departamento de Supervisión Financiera Nacional.</t>
  </si>
  <si>
    <t>Corporación para el Desarrollo Integral de la Provincia de Choapa “Luis Gálvez Olivares” de Illapel - CORPROCH</t>
  </si>
  <si>
    <t>65114762K</t>
  </si>
  <si>
    <t>Inscripción N°216982 de fecha 13 de febrero de 2016, del Registro de Personas Jurídicas, del Servicio de Registro Civil e Identificación.</t>
  </si>
  <si>
    <t>Certificado de Vigencia Folio Nº 500398504671, del Servicio de Registro Civil e Identificación, de fecha 14 de julio de 2021.</t>
  </si>
  <si>
    <t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t>
  </si>
  <si>
    <t>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500398506910, de fecha 14 de julio de 2021, del Servicio de Registro Civil e Identificación.</t>
  </si>
  <si>
    <t>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t>
  </si>
  <si>
    <t xml:space="preserve">Representante legal: Amara Sonia Galvez Pujado,
</t>
  </si>
  <si>
    <t xml:space="preserve">Julio Echeverria Nº 260, Salamanca. Región de Coquimbo. 
</t>
  </si>
  <si>
    <t>Salamanca</t>
  </si>
  <si>
    <t>Celular: 941659628</t>
  </si>
  <si>
    <t xml:space="preserve"> amara.galvez@hotmail.com</t>
  </si>
  <si>
    <t>Se acompaña Certificado de la Institución correspondiente a antecedentes financieros del año 2020, aprobados por el Sub Departamento de Supervisión Financiera.</t>
  </si>
  <si>
    <t>Corporación para la Atención Integral del Maltrato al menor en la región del Bío-Bío CATIM</t>
  </si>
  <si>
    <t>Otorgada por Decreto Supremo N° 1298, de 8 de noviembre de 1993, del Ministerio de Justicia.</t>
  </si>
  <si>
    <t>Certificado de Vigencia Folio 500457470485, de fecha 04 de julio de 2022, emitido por el Servicio de Registro Civil e Identificación.</t>
  </si>
  <si>
    <t xml:space="preserve">Promover, coordinar, implementar y ejecutar acciones dirigidas a la atención y protección de niños/as víctimas de maltrato.
</t>
  </si>
  <si>
    <t xml:space="preserve">Presidente:
Sergio Giacaman García, RUT N° 14.354.950-K
Vicepresiente:
Rodrigo Riquelme Lépez, RUT N° 11.352.559-2
Secretaria:
Susana mondaca Castro, RUT N°8.140.400-3
Tesorera: 
Claudia Abusleme Ramos, RUT N° 10.749.354-9
Directora:
María Rodríguez Tastests, RUT N° 9.028.031-7
</t>
  </si>
  <si>
    <t>Un año en sus cargos, pudiendo ser reelegidos indefinidamente</t>
  </si>
  <si>
    <t xml:space="preserve">Del 27 de julio de 2022 al 27 de julio de 2023.
</t>
  </si>
  <si>
    <t>Sergio Giacaman García, RUT N° 14.354.950-K</t>
  </si>
  <si>
    <t xml:space="preserve">O’Higgins # 445 oficina 501, Concepción, Región del Biobío.
</t>
  </si>
  <si>
    <t>Bío Bío</t>
  </si>
  <si>
    <t>Fono: 41-2247078</t>
  </si>
  <si>
    <t xml:space="preserve">jflores@catim.cl - ralburquenque@catim.cl          corporacion@catim.cl
</t>
  </si>
  <si>
    <t xml:space="preserve">Se acompañan antecedentes financieros correspondientes al año 2021, aprobados por el Sub Departamento de Supervisión Financiera Nacional. </t>
  </si>
  <si>
    <t>Corporación para la Equidad, el Derecho y la Justicia Social- CEDEJUS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</si>
  <si>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500292882051, otorgado el 31 de enero de 2020, ello aconteció el 18 de junio de 2019, bajo la inscripción de N°290866.</t>
  </si>
  <si>
    <t>Certificado de Vigencia Folio Nº 500397151361, emitido el 06 de julio de 2021, del Servicio de Registro Civil e Identificación.</t>
  </si>
  <si>
    <t xml:space="preserve">Conforme lo señalado en el artículo cuarto del Estatuto de la Corporación para la Equidad, el Derecho y la Justicia Social CEDEJUS, esta tendrá como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Asimismo, en su letra b) señala …” Crear, sostener y administrar centros Abiertos, jardines Infantiles, Hogares u otros similares, sostener y administrar Centros Abiertos, jardines Infantiles, Hogares u otros similares, de niños, jóvenes y ancianos, hospederías, policlínicos y Centros Comunitarios…”
</t>
  </si>
  <si>
    <t xml:space="preserve">Presidente: 
Fernando Andrés Gutiérrez Wong
Secretario:
Irma del Carmen Lorca Hernández
Tesorero:
Vitalicio Segundo Herrera Pizarro
</t>
  </si>
  <si>
    <t>15-08-2019 AL 15-08-2022</t>
  </si>
  <si>
    <t xml:space="preserve">Fernando Andrés Gutiérrez Wong
</t>
  </si>
  <si>
    <t xml:space="preserve">Calle Madrid N°2555, comuna de Villa Alemana, región de Valparaíso 
</t>
  </si>
  <si>
    <t>Teléfono: 
56-9-57-322069</t>
  </si>
  <si>
    <t xml:space="preserve">corporacion.cedejus@gmail.com </t>
  </si>
  <si>
    <t>Antecedentes financieros correspondientes al año 2020, aprobados por el Sub Depto. de Supervisión Financiera Nacional.</t>
  </si>
  <si>
    <t>Corporación para la Nutrición Infantil, CONIN</t>
  </si>
  <si>
    <t>Decreto Supremo Nº643, de 03 de junio de 1974, del Ministerio de Justicia, e inscrita en el Directorio de Personas Jurídicas Sin Fines de Lucro con fecha 31 de enero de 2013, bajo el Nº 9217.</t>
  </si>
  <si>
    <t xml:space="preserve">Difundir la importancia de los problemas relativos a la nutrición y alimentación, especialmente la de los niños y divulgar el resultado de las investigaciones que aportan soluciones.
</t>
  </si>
  <si>
    <t xml:space="preserve">DIRECTORIO:
Presidente: Fernando Monckeberg Barros,  
Tesorero: Oscar Cerda Retamal
Secretario: Mauricio Yudin Pino,
Directores:
Eric Rees Prat, 
Álvaro Erazo Latorre, 
Francisco Mardones Santander,
Enrique Paris Mancilla, 
Felipe Lecalenier Acevedo, 
Patricio Silva Rojas, 
</t>
  </si>
  <si>
    <t>Los Directores durarán un año en sus cargos. Sus miembros podrán ser reelegidos.</t>
  </si>
  <si>
    <t xml:space="preserve">19 de Agosto de 2013.
</t>
  </si>
  <si>
    <t xml:space="preserve">Presidente: Fernando Monckeberg Barros,  
Vicepresidente Ejecutivo: Patricio Silva Rojas, 
Cada uno puede actuar individualmente.
Director Ejecutivo: Tito Pizarro Quevedo; 
</t>
  </si>
  <si>
    <t xml:space="preserve">Pedro de Valdivia N° 1880, comuna de Providencia, Región Metropolitana
</t>
  </si>
  <si>
    <t>F. (56-2) 3415828/4810550</t>
  </si>
  <si>
    <t>conin@conin.cl</t>
  </si>
  <si>
    <t>Se acompaña certificado financiero correspondiente al año 2013, aprobado por el Subdepartamento de Supervisión Financiera Nacional.</t>
  </si>
  <si>
    <t>Corporación para el Desarrollo de la Salud Mental Familiar - CODESAM</t>
  </si>
  <si>
    <t xml:space="preserve">Decreto Nº 993, del 05 de noviembre de 2002, del Ministerio de Justicia. </t>
  </si>
  <si>
    <t>Certificado de Vigencia  folio Nº 500126855042, emitido con fecha 13 de junio de 2016, por el SRCeI.</t>
  </si>
  <si>
    <t xml:space="preserve">DIRECTORIO:
Presidente: Carmen Gloria Greve Silva, 
Secretaria: Paula María Mujica Perez, 
Tesorera: Paula Marcela Quiros Bustamante, 
Director: Paz Oriana Mosso Crestani, 
Director: Carolina Paz Castruccio Alvaréz, 
</t>
  </si>
  <si>
    <t>1 año</t>
  </si>
  <si>
    <t>19 de abril de 2016 al 19 de abril de 2017.</t>
  </si>
  <si>
    <t xml:space="preserve">Presidente: Carmen Gloria Greve Silva, 
</t>
  </si>
  <si>
    <t xml:space="preserve">Santa Corina Nº 8629, Pudahuel.
</t>
  </si>
  <si>
    <t>26442614 - 26440048</t>
  </si>
  <si>
    <t xml:space="preserve">Cosam.pudahuel@gmail.com
</t>
  </si>
  <si>
    <t>Se acompañan antecedentes financieros año 2015, aprobados por el Departamento de Administración y Finanzas.</t>
  </si>
  <si>
    <t>Corporación para el Fomento del Desarrollo Comunitario, Educativo, Social y Cultural COFEDUC</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</si>
  <si>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5002966343366, fue con fecha 09 de octubre de 2018, bajo el N° de inscripción 282074, de la misma fecha. </t>
  </si>
  <si>
    <t>Certificado de Vigencia Folio Nº 500296634289, de fecha 12 de febrero de 2020, del Servicio de Registro Civil e Identificación.</t>
  </si>
  <si>
    <t xml:space="preserve">La Corporación tendrá por finalidad u objeto la promoción del desarrollo económico y social de la nación, especialmente de las personas, familias, grupo y comunidades que viven en condiciones de pobreza y/o marginalidad realizará las siguientes actividades en los siguientes ámbitos de acción:
•	Educación, cultura, capacitación, trabajo, salud, vivienda, medioambiente, desarrollo comunitario, microempresa, pequeña producción, consumo popular, derechos humanos, comunidades indígenas, turismo, agricultura, innovación, tecnología, deportivo y recreativo en lo urbano y rural. 
En orden a conseguir estos objetivos y sin que esta enumeración sea taxativa, la Asociación podrá:
a)	Realizar encuentros, seminarios, curso, eventos y otras actividades relacionadas con los objetivos y visión de la entidad.
b)	Crear y/o administrar centros de estudios de investigación y de generación de estadísticas a nivel regional y nacional en las áreas de interés vinculadas al objeto: “Preparar, desarrollar y evaluar estudios de investigación y estadísticos a nivel regional y nacional”. 
c)	Editar, imprimir, distribuir folletos, boletines, revistas, periódicos y libros y en general producir y hacer uso de todo tipo de medios audiovisuales. 
d)	Otorgar atención profesional especializada individual y grupal: asesoría y transferencia tecnológica; 
e)	Asociarse en forma transitoria o permanente con otras instituciones nacionales o internacionales, extranjeras que persigan fines análogos; 
f)	Colaborar con instituciones públicas, privadas y municipales, en materias que sean comunes;
g)	Proponer a la autoridad competente la dictación y modificación de disposiciones legales y reglamentarias que propendan al desarrollo social, en el ámbito propio de la competencia de la Asociación.
h)	Podrá realizar actividades económicas que se relacionen con sus fines, asimismo, podrá invertir sus recursos de la manera que decidan sus órganos de la administración.
</t>
  </si>
  <si>
    <t xml:space="preserve">Presidente: Francisco Manuel Arce Torres, 
Vicepresidente: Mauricio Alejandro Araya Izquierdo,
Secretario: Patricio Manuel Choque Vidal, 
Tesorero: Oscar Julio Abufón Escobar, 
Director Uno: Melisa Alejandra Martínez Ramos, 
Director Dos: Renato Javier Sánchez Lillo, </t>
  </si>
  <si>
    <t>AL 07-01-2022</t>
  </si>
  <si>
    <t>Presidente: Francisco Manuel Arce Torres</t>
  </si>
  <si>
    <t>General Vergara N° 3483, Villa La Concepción, Ciudad de Arica</t>
  </si>
  <si>
    <t xml:space="preserve">cofeduc@gmail.com </t>
  </si>
  <si>
    <t xml:space="preserve">Antecedentes financieros correspondientes al año 2019, aprobados por el Sub Departamento de Supervisión Financiera Nacional. </t>
  </si>
  <si>
    <t>Corporación para la Orientación, Protección y Rehabilitación del Menor PROMESI</t>
  </si>
  <si>
    <t>Corporación de Derecho Privado.Decreto Supremo N° 10, de 5 de enero de 1982, del Ministerio de Justicia.</t>
  </si>
  <si>
    <t>Certificado de Vigencia de Persona Jurídica sin Fines de Lucro, folio N° 500397281206, de fecha 07 de julio de 2021, emitido por el Servicio de Registro Civil e Identificación.</t>
  </si>
  <si>
    <t>Asistencia, protección, orientación, capacitación y rehabilitación de menores en situación irregular y/o con desajustes conductuales.</t>
  </si>
  <si>
    <t xml:space="preserve">Presidenta:
Josefina Andrea Riveaux García Huidobro,
Secretaria: 
José Alfredo Zamorano Olave,
Tesorero:
Juan Francisco Riveaux García – Huidobro Catalan 
Directora Ejecutiva: Bernardita García – Huidobro Catalan, 
Sub Directora Ejecutiva: Karina Rojas Arancibia, 
</t>
  </si>
  <si>
    <t xml:space="preserve">Anual. Reelección indefinida.
</t>
  </si>
  <si>
    <t>Directorio elegido con fecha 12 de julio de 2021.</t>
  </si>
  <si>
    <t xml:space="preserve">Presidenta: Josefina Andrea Riveaux García Huidobro, 
Directora Ejecutiva: Bernardita García – Huidobro Catalan, 
Sub Directora Ejecutiva: Karina Rojas Arancibia
</t>
  </si>
  <si>
    <t xml:space="preserve">Los Cerezos N° 91, comuna de Ñuñoa, Región Metropolitana.
</t>
  </si>
  <si>
    <t xml:space="preserve">promesidireccion@gmail.com
dierccion@promesi.cl
</t>
  </si>
  <si>
    <t>Se acompaña Certificado financiero correspondiente al año 2020, aprobado por el Subdepartamento de Supervisión Financiera de la Dirección Nacional.</t>
  </si>
  <si>
    <t>Corporación para la Promoción, el Respeto y la Protección de los Derechos de los niños, niñas, adolescentes, familias y comunidad ANTÜ-KÜYEN</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</si>
  <si>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500211103304, fue con fecha 12 de febrero de 2019, bajo el N° de inscripción 286692, de la misma fecha. </t>
  </si>
  <si>
    <t>Certificado de Vigencia Folio Nº 500211103263, de fecha 13 de febrero de 2019, del Servicio de Registro Civil e Identificación.</t>
  </si>
  <si>
    <t xml:space="preserve">La Corporación tendrá por finalidad, primero: la promoción, el respeto y la protección de los derechos de los niños, niñas y adolescentes contenidos en la Constitución Política de la República, las leyes, la Convención Internacional sobre los Derechos del Niño y los demás convenios y tratados internacionales vigentes; segundo: el respeto, la promoción y la protección de los derechos de los adultos mayores; tercero:  el respeto y la promoción de la igualdad y Equidad de Género, el ejercicio pleno de los derechos de la mujer a través de la erradicación de la discriminación arbitraria y de la promoción de su desarrollo y autonomía; y cuarto: la protección y el fortalecimiento de las familias y el desarrollo y promoción de las comunidades. Para el adecuado cumplimiento de sus fines, la Corporación podrá desarrollar, sin que esta enumeración sea de carácter taxativa, las siguientes funciones y actividades: uno: promover instancias de sensibilización sobre los derechos de los niños, niñas y adolescentes, adultos mayores y mujeres, favoreciendo su reconocimiento con sujetos de derechos; el pleno respeto de su dignidad y su crecimiento integral; dos: desarrollar programas y proyectos destinados a otorgar intervención reparatoria especializada para niños, niñas y adolescentes, frente a situaciones de graves vulneraciones de derechos, tales como: situación de calle, consumo abusivo de drogas y/o alcohol, maltrato infantil, explotación sexual comercial infantil, u otras problemáticas que atenten gravemente contra el normal desarrollo de niños, niñas y adolescentes, tres: desarrollar programas de fortalecimiento familiar destinados a afianzar la capacidad de los padres para asumir responsablemente el cuidado personal del niño, niña o adolescente; cuatro: Desarrollo Programa de Reinserción para Adolescentes Infractores de Ley; cinco: desarrollar procesos de cambios individuales, familiares y comunitarios que contribuyan a la integración de la persona, la familia y la comunidad a espacios sociales participativas, integrativos y democráticos; seis:  diseñar planes y propuestas en el ámbito público y privado que contribuyan a garantizar la formación, participación e inclusión de las personas, como miembros activos de la sociedad civil, reconociendo la igualdad y equidad de género; siete: orientar y capacitar a funcionarios públicos y privados en materias referidas a derecho, familia, individuo o comunidad, con el fin de brindarles herramientas que les permitan el desarrollo y despliegue de habilidades prácticas en el ejercicio de sus funciones; ocho: desarrollar la promoción y trasferencia de aprendizajes a través de estudios, publicaciones y/o investigaciones que contribuyan en la integración de la persona en todos sus ámbitos de acción; nueve: apoyar a grupos vulnerables mediante la ejecución de proyectos que promuevan el micro emprendimiento, la participación social y la seguridad ciudadana; diez: realizar atención de mujeres que requieran intervención psicosocial para el desarrollo de su desempeño personal y social y/o que sean víctimas de violencia de género; once: apoyar a grupos de familias vulnerables que requieran atención psicosocial educativa, para el efectivo ejercicio de su rol formativo y de contención emocional; doce: realizar trabajo comunitario en el ámbito de la organización y trabajo productivo de los distintos sectores territoriales que lo requieran; trece: desarrollar programas de formación para equipos profesionales, por medio de espacios de transferencias metodológicas; catorce: realizar atención de adultos mayores en la promoción y protección de sus derechos; quince: realizar mediación familiar, comunitaria y escolar; abordando aspectos relacionados con la resolución de conflicto en los tres ámbitos; dieciséis: trabajar con la comunidad aspectos relacionados con identidad, promoción e inclusión en el ámbito de la interculturalidad y diversidad sexual; y diecisiete: favorecer prácticas de restitución de derechos reparación y reinserción social en niños, niñas ya/o adolescentes que presentan vulneración de derechos y/o infracción de ley.
</t>
  </si>
  <si>
    <t xml:space="preserve">Presidenta: 
Marlene Cecilia Miranda Arredondo
Secretario: 
Wilson Gabriel Fritis González
Tesorera:
Olga Pamela Aladay Muñoz
</t>
  </si>
  <si>
    <t>Al 30 de abril de 2024</t>
  </si>
  <si>
    <t xml:space="preserve">Presidenta: 
Marlene Cecilia Miranda Arredondo
</t>
  </si>
  <si>
    <t>Colipí N° 505, Edificio Libertador, Oficina 6, ciudad y comuna de Copiapó, Región de Atacama.</t>
  </si>
  <si>
    <t>981306293- 942666463.</t>
  </si>
  <si>
    <t>corporacionantukuyen@gmail.com</t>
  </si>
  <si>
    <t>Antecedentes financieros correspondientes al año 2018, aprobados por el Sub Departamento de Supervisión Financiera Nacional</t>
  </si>
  <si>
    <t>Corporación Patagonia Renace.</t>
  </si>
  <si>
    <t xml:space="preserve">651920833
</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</si>
  <si>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directorio de persona jurídica sin fines de lucro, de fecha 07 de octubre de 2020, folio N° 500349380808, fue con fecha 14 de diciembre de 2019, bajo el N° de inscripción 30465.
</t>
  </si>
  <si>
    <t>Certificado de Vigencia de Persona Jurídica sin fines de Lucro, Folio Nº 500349380221, otorgado el 07 de octubre de 2020, del Servicio de Registro Civil e Identificación.</t>
  </si>
  <si>
    <t xml:space="preserve">De acuerdo con el Artículo Segundo de los Estatutos, la Asociación tendrá por finalidad u objeto “Servicios Sociales”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t>
  </si>
  <si>
    <t xml:space="preserve">Presidente: 
Rubí Soledad Gajardo Badilla, 
Secretaria: 
Luisa Vásquez Sandoval,
Tesorera: 
Laura Deborah Bravo Guenteo, </t>
  </si>
  <si>
    <t>18 de febrero de 2020 al 18 de febrero de 2023.</t>
  </si>
  <si>
    <t>Presidente: 
Rubí Soledad Gajardo Badilla,</t>
  </si>
  <si>
    <t>Las Tepas N° 855, ciudad de Coyhaique, Región de Aysén del General Carlos Ibáñez del Campo.</t>
  </si>
  <si>
    <t>corporación.patagoniarenace@gmail.com</t>
  </si>
  <si>
    <t>Se acompaña certificado financiero correspondiente al año 2019, aprobado por el Sub Departamento de Supervisión Financiera Nacional.</t>
  </si>
  <si>
    <t>Corporación Privada de Desarrollo Social Epifanía</t>
  </si>
  <si>
    <t xml:space="preserve">Decreto Supremo Nº1179, de 03 de septiembre de 1990, del Ministerio de Justicia. </t>
  </si>
  <si>
    <t>Certificado de Vigencia Nº 7495, de 06 de abril de 2010, del Ministerio de Justicia.</t>
  </si>
  <si>
    <t xml:space="preserve">Fomento y sostén de obras, actividades, servicios y establecimientos destinados a la promoción humana de los más necesitados, de ambos sexos, sin distinción de edad, raza ni credo, coadyuvando al mejoramiento de las condiciones morales, educativas, de perfección laboral, de salud y habitacionales de los habitantes de la comuna de Viña del Mar.
</t>
  </si>
  <si>
    <t xml:space="preserve">DIRECTORIO:
Presidente: Luis Narciso Bork Vega,  
Vicepresidenta: Lorena Patricia Saa Fernández, 
Secretaria: Patricia Liliana Poblete López,
Tesorero: Carlos César González Escudero, 
Suplente: Jorge Lindemann Soto, 
</t>
  </si>
  <si>
    <t xml:space="preserve">Durará dos años en sus cargos. Sus miembros podrán ser reelegidos.
</t>
  </si>
  <si>
    <t>10 de mayo de 2010 hasta el 10 de mayo de 2012</t>
  </si>
  <si>
    <t xml:space="preserve">Luis Narciso Bork Vega,  
</t>
  </si>
  <si>
    <t xml:space="preserve">Las Maravillas Nº 260 A-Achupallas, comuna de Viña del Mar, Quinta Región.
</t>
  </si>
  <si>
    <t>F. 32-2864129</t>
  </si>
  <si>
    <t>Se acompaña Certificado Financiero correspondiente al año 2012, aprobado por la Unidad de Supervisión Financiera Nacional.</t>
  </si>
  <si>
    <t>Corporación Privada de Desarrollo Social IX Región, CORPRIX</t>
  </si>
  <si>
    <t>Otorgada por Decreto Exento N° 1297, de 14 de octubre de 1977, modificado por Decreto Exento N° 199, ambos del Ministerio de Justicia.</t>
  </si>
  <si>
    <t>Certificado de Vigencia de persona jurídica sin fines de lucro folio N° 500396972685, de fecha 05 de julio de 2021, emitido por el Servicio de Registro Civil e Identificación.</t>
  </si>
  <si>
    <t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t>
  </si>
  <si>
    <t>Presidente: 
Ermes Andrade Barría, 
Vice Presidenta: 
María Victoria Gyllen López
Tesorero: 
Iris Chávez Chaparro
-Renuncia de doña Mariana González Cabezas, con fecha 26 de octubre de 2020.</t>
  </si>
  <si>
    <t>De 31 de octubre de 2018 a 31 de octubre de 2020.</t>
  </si>
  <si>
    <t xml:space="preserve">Presidente: Ermes Andrade Barría,
</t>
  </si>
  <si>
    <t xml:space="preserve">Arturo Prat N° 350, oficina 404, Ciudad de Temuco
</t>
  </si>
  <si>
    <t>942645681 – 986042080</t>
  </si>
  <si>
    <t xml:space="preserve">corprix@gmail.cl
</t>
  </si>
  <si>
    <t>Se acompaña certificado financiero correspondiente al año 2020, aprobado por el Subdepartamento de Supervisión Financiera Nacional.</t>
  </si>
  <si>
    <t>Informe N°511, de 2020.</t>
  </si>
  <si>
    <t>Corporación de Desarrollo Social Juventudes para el Desarrollo y la Producción, JUNDEP</t>
  </si>
  <si>
    <t xml:space="preserve">Otorgado por Decreto Supremo Nº 1046, de fecha 08 de junio 1976, del Ministerio de Justicia. </t>
  </si>
  <si>
    <t xml:space="preserve">Certificado Nº 12901 de fecha 1º de septiembre de 2009, emitido por don  Carlos Aguilar Muñoz, Jefe del Departamento de Personas Jurídicas del Ministerio de Justicia. 
</t>
  </si>
  <si>
    <t>Coadyuvar al mejoramiento de las condiciones culturales, educativas, de capacitación laboral, de salud, higienes y habitacionales, de los habitantes de cualquiera región, provincia o comuna del país, como así mismo a su preparación y formación cívica y económica y a su sana recreación, mediante el fomento de las actividades deportivas, para así, procurar el desarrollo integral de las personas y su efectiva integración a la comunidad nacional; Promover entre sus asociados la sujeción de sus actividades a normas éticas de bien común que contribuyan al progreso social del país; Difundir en la opinión pública el conocimiento de los objetivos que impulsa la Corporación y las realizaciones que ella lleva a caso; Representar a sus asociados en todos los asuntos que digan relación con los objetivos de la Corporación; Abrir, construir, dirigir y administrar hospitales, policlínicos, escuelas, institutos, laboratorios, bibliotecas, campos deportivos, salas de espectáculos, etcétera, y utilizar los demás medios conducentes a tales fines y entre ellos concertar su acción con otras entidades públicas y privadas elaborando programas y proyectos y materializándolos; Proponer a la autoridad competente la dictación y modificación de disposiciones legales y reglamentarias que propendan al desarrollo social, en el ámbito propio de la competencia de la Corporación.</t>
  </si>
  <si>
    <t xml:space="preserve">Presidente: Miguel Angel Santibáñez Ibarra        
Vicepresidente: Ricardo Eduardo Tapia Zarricueta  
Secretario: Heins Eduardo Alvarado Valenzuela  
Tesorero: Helvia Montoya González                    
Directora: Leonardo Moreno Nuñez                     
</t>
  </si>
  <si>
    <t xml:space="preserve">Miguel Angel Santibáñez Ibarra   </t>
  </si>
  <si>
    <t xml:space="preserve">Fanor Velasco Nº 27, Santiago Centro
Región Metropolitana
Matta 218, comuna de La Serena, IV Región.
</t>
  </si>
  <si>
    <t>La Serena</t>
  </si>
  <si>
    <t>jundep04@entelchile.net
http://www.jundep.cl</t>
  </si>
  <si>
    <t xml:space="preserve">Se acompañan los siguientes antecedentes financieros, aprobados por la Unidad de Auditoria Interna del Servicio:
1.- Informe de Auditoría, ejercicio comprendido entre el 01/01/2005 al 31/12/2005.  
2.- Certificado de antecedentes financieros autorizado ante notario público, del 27/XI/2006.
</t>
  </si>
  <si>
    <t>Corporación PRODEL</t>
  </si>
  <si>
    <t xml:space="preserve">Decreto Supremo Nº3328, de 18 de octubre de 2005, del Ministerio de Justicia. </t>
  </si>
  <si>
    <t>Certificado de Vigencia folio Nº 500574449282, emitido el 01 de julio de 2024, por el Servicio de Registro Civil e Identificación.</t>
  </si>
  <si>
    <t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t>
  </si>
  <si>
    <t xml:space="preserve">Presidente: Guillermo Montecinos Rojas, 
RUT Nº 7.402.401-7
Tesorero: Flavio Orellana Zamorano, 
RUT N° 9.628.171-4
Secretaria: Hilda Pinilla Ocampo, 
RUT N° 13.856.528-9
Director: Renatto Pendola Rodríguez, 
RUT N° 14.001.005-7.
</t>
  </si>
  <si>
    <t xml:space="preserve">Durarán dos años en sus cargos. </t>
  </si>
  <si>
    <t>07 de febrero de 2023 al 07 de febrero 2025</t>
  </si>
  <si>
    <t>Presidente: Guillermo Montecinos Rojas RUT Nº 7.402.401-7</t>
  </si>
  <si>
    <t xml:space="preserve">4 Oriente Nº 143, comuna de Viña del Mar, Quinta Región. 
</t>
  </si>
  <si>
    <t>Teléfono: 32-2110125- 32-2518572 / 73 / 74</t>
  </si>
  <si>
    <t xml:space="preserve"> prodelquinta@yahoo.es</t>
  </si>
  <si>
    <t>Se acompaña certificado financiero de la Institución correspondientes al año 2023, aprobado por el Sub Departamento de Supervisión Financiera Nacional .</t>
  </si>
  <si>
    <t>Informe N°1063 de 2019.  
Informe N°456 de 2020.</t>
  </si>
  <si>
    <t>Corporación Programa de Atención a Niños y Jóvenes Chasqui</t>
  </si>
  <si>
    <t xml:space="preserve">Decreto Supremo Nº853, de 24 de agosto de 1995, del Ministerio de Justicia. </t>
  </si>
  <si>
    <t>Certificado de Vigencia Folio Nº 500233763494, de 19 de JUNIO de 2019, emitido por el Servicio de Registro Civil e Identificación</t>
  </si>
  <si>
    <t>La promoción de alternativas de desarrollo y atención en medio libre de niños y jóvenes en alto riesgo social y la integración de su entorno familiar y comunitario.</t>
  </si>
  <si>
    <t xml:space="preserve">DIRECTORIO:
Presidente: Victor Hugo Aranguiz Cuadra, 
Secretario: Barbara Cristina Cuadra Quiñones, 
Tesorero: Francisco Gilberto Pizarro Peña, 
Directores:
Juan Mario Miranda Leyton, 
Juan Antonio Ferreira Maureira, 
</t>
  </si>
  <si>
    <t>27 de abril de 2019 al 27 de abril de 2021</t>
  </si>
  <si>
    <t>Mandato General:
Presidenta: Victor Hugo Aranguiz Cabrera,
Secretaria Ejecutiva: Marianela Beatriz Apablaza Gómez, 
Para actuar sea en forma conjunta  o sea separada e indistintamente.</t>
  </si>
  <si>
    <t xml:space="preserve">Arturo Prat N° 9, comuna de San Bernardo, Región  Metropolitana
</t>
  </si>
  <si>
    <t xml:space="preserve">F: 9183032, </t>
  </si>
  <si>
    <t xml:space="preserve">:corporación@chasqui.cl
</t>
  </si>
  <si>
    <t>Se acompaña certificado de antecedentes financieros correspondiente al año 2019, aprobado por el Sub departamento de Supervisión Financeira Nacional</t>
  </si>
  <si>
    <t>Corporación Programa Interdisciplinario de Investigaciones en Educación-PIIE</t>
  </si>
  <si>
    <t xml:space="preserve">Decreto Supremo Nº501, de 14 de abril de 1992, del Ministerio de Justicia. </t>
  </si>
  <si>
    <t>Contribuir al mejoramiento de la calidad y equidad de la educación, mediante la investigación educacional, la experimentación educativa, la docencia, la capacitación educacional y el apoyo a grupos, instituciones y organizaciones sociales interesadas en el objeto de la Corporación.</t>
  </si>
  <si>
    <t>PRESIDENTE OSCAR GERMAN ESPINOZA DIAZ 8.707.862-0 VICE-PRESIDENTE ROMINA ANDREA ALVARADO GONZALEZ 13.931.235-K SECRETARIO CRISTIAN FERNANDO GAJARDO DIAZ 11.457.779-0 TESORERO PAOLA ANDREA ABATTE HERRERA 10.872.887-6 DIRECTOR BEATRICE AVALOS DAVIDSON 3.183.361-2 DIRECTOR MIRTHA LUCIA ABRAHAM NAZIF 5.675.689-2</t>
  </si>
  <si>
    <t>02 AÑOS</t>
  </si>
  <si>
    <t xml:space="preserve">30 de mayo de 2024 al 30 de mayo de 2026. </t>
  </si>
  <si>
    <t xml:space="preserve">OSCAR GERMAN ESPINOZA DIAZ 
</t>
  </si>
  <si>
    <t xml:space="preserve">Dalmacia N° 1267, comuna de Providencia, Región  Metropolitana
</t>
  </si>
  <si>
    <t>F: 2096644,</t>
  </si>
  <si>
    <t>: piie@academia.cl</t>
  </si>
  <si>
    <t>Corporación Programa Poblacional de Servicios La Caleta</t>
  </si>
  <si>
    <t xml:space="preserve">Decreto Supremo Nº 1551, de 13 de noviembre de 1992, del Ministerio de Justicia. </t>
  </si>
  <si>
    <t>Certificado de Vigencia Folio Nº 137778095, de 04 de Julio de 2014, del Servicio de Registro Civil e Identificación.</t>
  </si>
  <si>
    <t>Estudio, formación y creación de centros para jóvenes y niños de sectores poblacionales que sufren problemas de drogadicción, con miras a orientarlos en conjunto con sus grupos familiares a fin de impulsar su desarrollo personal y social integral y armónico.</t>
  </si>
  <si>
    <t xml:space="preserve">Presidente: David Órdenes Varas, 
Vicepresidente: Hernán Alfredo Soto Galdames, 
Secretaria: Mafalda Barriga Samaniego, 
Tesorero: Hilda Hormazabal Gallardo, 
Directores:
Patricio Farías Cariqueo, 
Virginia Villegas Campos,
Directora Ejecutiva: Nury Guajardo Díaz, 
</t>
  </si>
  <si>
    <t xml:space="preserve">Dos años en sus cargos. </t>
  </si>
  <si>
    <t xml:space="preserve">09 de diciembre de 2015 al 09 de diciembre de 2017.
</t>
  </si>
  <si>
    <t xml:space="preserve">David Órdenes Varas, 
Hilda Hormazabal Gallardo,
Nury Guajardo Díaz, 
Zunilda Moraga Moraga. 
Podrán actuar conjunta, o bien, separada e indistintamente uno, dos o tres cualesquiera de ellos.
</t>
  </si>
  <si>
    <t xml:space="preserve">Barnechea  N° 322, comuna de Independencia, Santiago, Región Metropolitana
</t>
  </si>
  <si>
    <t>Fono: 7779038</t>
  </si>
  <si>
    <t>lacaleta@lacaleta.cl</t>
  </si>
  <si>
    <t xml:space="preserve">Se acompaña Certificado Financiero, correspondiente al año 2015, aprobado por el Departamento de Administración y Finanzas.  </t>
  </si>
  <si>
    <t>Corporación Lafken Profesionales</t>
  </si>
  <si>
    <t>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2013, bajo el N° de inscripción 8295, con la misma fecha</t>
  </si>
  <si>
    <t xml:space="preserve">Certificado de Vigencia Folio Nº 500584617617, de fecha 09 septiembre de 2024,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</si>
  <si>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</si>
  <si>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ANDREA CAROLINA HIGUERA LOPEZ
 13.121.522-3
SECRETARIO 
CESAR MARIO OLAVARRIA HUEITIAO 
13.591.412-6
TESORERO 
JESSICA PAOLA FARIÑA GALLARDO 
10.741.306-5
</t>
  </si>
  <si>
    <t>01-03-2023 AL 01-03-2025</t>
  </si>
  <si>
    <t xml:space="preserve">Presidenta:
Andrea Higuera López, </t>
  </si>
  <si>
    <t xml:space="preserve">Pacheco Altamirano 2875. Ciudad y comuna de Puerto Montt, región de los Lagos. </t>
  </si>
  <si>
    <t>65-2-284425.</t>
  </si>
  <si>
    <t>contacto@lafken profesionales.cl</t>
  </si>
  <si>
    <t>Antecedentes Financieros del año 2023,  aprobados por Supervisión Financiera.</t>
  </si>
  <si>
    <t>Corporación Kaleidos para la Promoción, Defensa y Restitución de los Derechos de la Infancia y Adolescencia</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</si>
  <si>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500227799918, fue con fecha 14 de marzo de 2018, bajo el N° de inscripción 271358, de la misma fecha. </t>
  </si>
  <si>
    <t>Certificado de Vigencia Folio Nº 500227799918, de fecha 16 de mayo de 2019, del Servicio de Registro Civil e Identificación</t>
  </si>
  <si>
    <t xml:space="preserve">La Corporación tendrá por finalidad u objeto la promoción del desarrollo especialmente de las personas, familias, grupos y comunidades que viven en condiciones de pobreza y/o vulnerabilidad.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Asociación.
</t>
  </si>
  <si>
    <t xml:space="preserve">Presidenta: 
Macarena Andrea Monjes Monjes, 
Secretaria: 
Karina Elizabeth González Venegas, 
Tesorera:
Claudia Natalia Zamorano Rojas
</t>
  </si>
  <si>
    <t>Al 30 de mayo de 2023</t>
  </si>
  <si>
    <t xml:space="preserve">Macarena Andrea Monjes Monjes, </t>
  </si>
  <si>
    <t>Calle Ankún N° 590, Villa Alto Pucalán, comuna de Pichilemu, Región del Libertador Bernardo O´Higgins</t>
  </si>
  <si>
    <t>Pichilemu</t>
  </si>
  <si>
    <t xml:space="preserve">944583097- 957482653.
</t>
  </si>
  <si>
    <t>corporacionkaleidos@gmail.com</t>
  </si>
  <si>
    <t>27.06.2019</t>
  </si>
  <si>
    <t xml:space="preserve">Corporación “RENACE”.
</t>
  </si>
  <si>
    <t>65111456K</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</si>
  <si>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septiembre de 2015, bajo el Nº de inscripción 212595. </t>
  </si>
  <si>
    <t xml:space="preserve"> Certificado de Vigencia Folio Nº6066989, de fecha 18 de Noviembre de 2015, del Servicio de Registro Civil e Identificación.</t>
  </si>
  <si>
    <t xml:space="preserve">La Corporación RENACE tendrá por finalidad u objetivo: 
De acuerdo al artículo 4º del Acta Constitutiva y Estatutos de la Corporación,  La Corporación tendrá por objeto la ayuda a jóvenes y adolescentes embarazadas en situación de conflicto con su maternidad. Para conseguir este objetivo y sin que esta enumeración sea taxativa, la Corporación podrá: a) Brindar acogida en hogares o residencias a embarazadas y madres con lactantes menores de un año. b) Otorgar atención psicosocial durante el embarazo, el post natal y hasta que el lactante cumpla un año. c) Favorecer el apego seguro de los lactantes y rol tuitivo de las progenitoras que deciden asumir su maternidad. d) Fortalecer los recursos familiares de las progenitoras y de los lactantes. e) Facilitar la incorporación de la embarazada y de la diada madre-hijo(a) a la red de apoyo comunitario. f) Entregar apoyo psicosocial a las embarazadas que optan por entregar en adopción. g) Favorecer el enfoque de género como factor que permita a las embarazadas y madres establecer un proyecto de vida. h) Implementar el funcionamiento de guarderías y salas cuna para la atención de los lactantes durante el primer año de vida. i) Promover el trabajo en Red con entidades de carácter público y privado. j) Colaborar con instituciones públicas, privadas y municipales, en materias que le sean comunes. La Corporación podrá realizar actividades económicas que se relacionen con sus fines, asimismo, podrá invertir sus recursos de la manera que decidan sus órganos de administración. Las rentas que perciba de esas actividades solo deberán destinarse a los fines de la Corporación o a incrementar su patrimonio.
</t>
  </si>
  <si>
    <t xml:space="preserve">• Presidente: Adriana Veronica Tapia Moya, 
• Secretario: Nelson Armando Olivares Alfaro, 
• Tesorero: Patricio Alejandro Sanchez Bascuñán, 
</t>
  </si>
  <si>
    <t xml:space="preserve">12 de Septiembre de 2015. </t>
  </si>
  <si>
    <t xml:space="preserve"> Doña Adriana Veronica Tapia Moya
</t>
  </si>
  <si>
    <t xml:space="preserve">Pasaje Hernando de Magallanes N°1866, casa C, Las Condes, Santiago, región Metropolitana.
</t>
  </si>
  <si>
    <t>Fono: 02-9819748 / 09-982687049</t>
  </si>
  <si>
    <t xml:space="preserve"> hogardeacogida@gmail.com</t>
  </si>
  <si>
    <t>Certificado Financiero de fecha 24 de noviembre de 2015, correspondiente al año 2015, aprobado por el Departamento de Administración y Finanzas.</t>
  </si>
  <si>
    <t>Corporación Social y Educacional Renasci</t>
  </si>
  <si>
    <t xml:space="preserve">Corporación </t>
  </si>
  <si>
    <t>Otorgado mediante Certificado Nº 012/2013, de la Ilustre Municipalidad de Copiapó.</t>
  </si>
  <si>
    <t>Certificado Folio Nº500470810543, emitido por SRCeI con fecha 29 de septiembre de 2022.</t>
  </si>
  <si>
    <t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t>
  </si>
  <si>
    <t xml:space="preserve">Presidente: 
Carlos Mauricio Gacitúa Godoy, RUT: 13.432.992-0.
Vicepresidente: 
Sofia Macarena Baez Herrera, RUT: 13.365.864-5.
Secretario:
Rodolfo Osses Baez, RUT: 18.710.283-9.
Tesorero:
Paola Agley Pérez Zamora, RUT: 12.445.312-7.
</t>
  </si>
  <si>
    <t xml:space="preserve">Durarán 5 años* en sus cargos, pudiendo ser reelegidos.
(*hay reforma de estatutos)
</t>
  </si>
  <si>
    <t>04-03-2021 al 04-03-2024.</t>
  </si>
  <si>
    <t xml:space="preserve">Presidente: Carlos Mauricio Gacitua Godoy.
Presidente Suplente: Natalia Donoso Pérez. Actuará con las mismas funciones y facultades que el presidente Titular en caso de ausencia de este. 
</t>
  </si>
  <si>
    <t>Los Carrera N° 401. Oficina N° 508, edificio San Martín. Copiapó</t>
  </si>
  <si>
    <t>967036066, 982748395, 522-240385, 522231057</t>
  </si>
  <si>
    <t>corporacionrenasci@gmail.com
 supervisoratecnicarenasci@gmail.com</t>
  </si>
  <si>
    <t xml:space="preserve">
Se acompaña Certificado Financiero de los antecedentes financieros del año 2021, aprobados por el Subdepartamento de Supervisión Financiera Nacional. 
</t>
  </si>
  <si>
    <t>Corporación Servicios para el Desarrollo de los Jóvenes SEDEJ</t>
  </si>
  <si>
    <t xml:space="preserve">Decreto Supremo Nº438, de 15 de marzo de 1979, del Ministerio de Justicia. </t>
  </si>
  <si>
    <t xml:space="preserve">Certificado de Vigencia Folio Nº 500152540510, de 10 de mayo de 2017, del Servicio de Registro Civil. </t>
  </si>
  <si>
    <t xml:space="preserve">La prestación de servicios a la juventud con el objeto de contribuir a su pleno desarrollo, enmarcado dentro de una formación cristiana.
</t>
  </si>
  <si>
    <t xml:space="preserve">Presidenta: Paola Zamorano Barrientos, 
Vicepresidenta: Sandra Alarcon Rosso,
Tesorero: Manuel Maluenda Villegas,
Secretaria: Patricia Ferrada Macaya, 
Directora: Claudia Andrea Arias Acuña, 
</t>
  </si>
  <si>
    <t>Durarán 2 años en sus funciones</t>
  </si>
  <si>
    <t>12 de enero de 2018 al 12 de enero de 2020</t>
  </si>
  <si>
    <t xml:space="preserve">Paola Zamorano Barrientos, RUT 14.449.944-1
</t>
  </si>
  <si>
    <t xml:space="preserve">Calle Cabo Arestey N° 2464, comuna de Santiago, Región Metropolitana
</t>
  </si>
  <si>
    <t>F. 6728444-6979008,</t>
  </si>
  <si>
    <t xml:space="preserve"> sansedej@entelchile.net
rmmaluenda@entelchile.net</t>
  </si>
  <si>
    <t>Se acompaña certificado de antecedentes financieros, correspondientes al año 2016, aprobado por el Departamento de Administración y finanzas.</t>
  </si>
  <si>
    <t>Corporación Servicio Paz y Justicia, SERPAJ-CHILE</t>
  </si>
  <si>
    <t xml:space="preserve">Decreto Supremo Nº 1472, de 03 de noviembre de 1992, del Ministerio de Justicia. </t>
  </si>
  <si>
    <t>Certificado de Vigencia Folio Nº 500574949242, de fecha 04 de julio de 2024, del Servicio de Registro Civil e Identificación</t>
  </si>
  <si>
    <t>Formación, promoción, cooperación y prestación de servicios para el desarrollo económico, social, cultural y espiritual de la comunidad, en el área de los derechos humanos del niño, entre otras.</t>
  </si>
  <si>
    <t xml:space="preserve">Presidente:
Héctor Fernando Aliaga Rojas, RUT Nº 3.634.642-6.
Secretario: 
Betty Eliana Brito Vargas, RUT Nº 5.709.591-1.
Tesorero:
Boris Ricardo Miño Zeballos, RUT N° 8.777.596-8
</t>
  </si>
  <si>
    <t>3 años en sus cargos.</t>
  </si>
  <si>
    <t>Del 31 de marzo de 2022 hasta 31 de marzo de 2025</t>
  </si>
  <si>
    <t xml:space="preserve">Patricio Marcelo Labra Guzmán, 
</t>
  </si>
  <si>
    <t xml:space="preserve">Calle Orella N° 1015, comuna y ciudad de Valparaíso, Quinta Región  
</t>
  </si>
  <si>
    <t>32-2156239</t>
  </si>
  <si>
    <t>serpaj@serpajchile.cl</t>
  </si>
  <si>
    <t>Se acompaña certificado de antecedentes financieros correspondiente al año 2023, aprobado por el Subdepartamento de Supervisión Financiera de la Dirección Nacional.</t>
  </si>
  <si>
    <t>Informe N°1059 de 2018</t>
  </si>
  <si>
    <t>Corporación Siempreviva, por los Derechos y la Diversidad</t>
  </si>
  <si>
    <t xml:space="preserve">Otorgada bajo el amparo de la Ley N°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500174126399, de 13 de febrero de 2018, del Servicio de Registro Civil e Identificación, ello aconteció el día 18 de noviembre de 2017, bajo el N° de inscripción 266908.
</t>
  </si>
  <si>
    <t xml:space="preserve">Certificado de Vigencia de Persona Jurídica sin Fines de Lucro, Folio N° 500174126399, de 13 de febrero de 2018, del Servicio de Registro Civil e Identificación.
</t>
  </si>
  <si>
    <t xml:space="preserve">Según los estatutos vigentes de la "Corporación Siempreviva, por los Derechos y la Diversidad" “La Asociación tendrá por finalidad u objeto: promover, contribuir y restituir los derechos humanos de los niños, niñas, y jóvenes y adultos, que han sido vulnerados en ellos, poniendo especial énfasis en las personas de escasos recursos, además de impulsar el valor de la diversidad en ellas, sus familias y/o comunidad, fomentando una convivencia inclusiva y podrá realizar sus actividades en los siguientes ámbitos de acción: a) Diseñar, implementar y evaluar proyectos colaborando con el crecimiento del país; b) elaborar y ejecutar investigaciones o estudios impulsando el desarrollo social c) postular, crear y llevar a cabo programas en el área social, educación y salud; d) Generar procesos de formación (formal y no-formal), capacitación y entrenamiento en los temas de su objeto social; e) realizar asesoría y consultoría en los temas y materias de su trabajo; f) realizar acciones para la captación de recursos nacionales e internacionales.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</si>
  <si>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José Luis Cruz Olivares, 
Vicepresidente:
Allison Daniela Araya Molina, 
Secretario: 
Arturo León Cano, 
Tesorero:
Nancy Gutiérrez Távara,
</t>
  </si>
  <si>
    <t>5 años (pudiendo ser sus integrantes reelegidos hasta por un nuevo período)</t>
  </si>
  <si>
    <t xml:space="preserve">26 de septiembre del año 2017 al 26 de septiembre de 2022. </t>
  </si>
  <si>
    <t xml:space="preserve">Presidente: 
José Luis Cruz Olivares, 
De acuerdo al artículo trigésimo segundo de los estatutos de la entidad “En caso de enfermedad, permiso, ausencia o imposibilidad transitoria, el Presidente será Subrogado por el Vicepresidente, el que tendrá en tal caso todas las atribuciones que correspondan a aquel”. 
Vicepresidente:
Allison Daniela Araya Molina, 
De acuerdo al artículo trigésimo quinto de los estatutos de la entidad, el Directorio podrá designar un Director Ejecutivo, al cual, le corresponderán entre otros “c) Celebrar los actos y contratos aprobados por el Directorio conforme a las condiciones y modalidades que éste haya fijado, respecto de los cuales se le haya conferido poder especial para ello”. 
No se ha designado por el Directorio un Director Ejecutivo.
</t>
  </si>
  <si>
    <t>07 de mayo de 2018</t>
  </si>
  <si>
    <t xml:space="preserve">directoriosiempreviva@gmail.com 
</t>
  </si>
  <si>
    <t xml:space="preserve">Antecedentes financieros correspondientes al año 2016, aprobados por el Subdepartamento de Administración y Finanzas. </t>
  </si>
  <si>
    <t>Corporación Tour Marginal</t>
  </si>
  <si>
    <t>Otorgado por Decreto Supremo Nº 1797, de fecha 11 de mayo de 2004,  por el Ministerio de Justicia.</t>
  </si>
  <si>
    <t xml:space="preserve">Certificado de Vigencia Nº 2049, de fecha 05 de julio de 2006, del Ministerio de Justicia.
</t>
  </si>
  <si>
    <t xml:space="preserve">La Corporación tiene como finalidad u objetivo la promoción del desarrollo de las personas, familias, grupos, comunidades y organizaciones de la sociedad civil, abracando los ámbitos cultura, valorico, educacional, laboral medioambiental, indígena, recreativo, científico, salud, deportivo, vivienda, desarrollo comunitario y/o derechos humanos. Para realizar sus objetivos y sin que esta enumeración sea taxativa, la Corporación podrá: b) Crear y administrar Centros de Estudios y de Investigación, Bibliotecas, centros de documentación y Base de Datos; c) Crear, sostener y administrar centros Abiertos, Jardines Infantiles, Hospederías, Policlínicos, Centros Comunitarios Hogares u otros similares para jóvenes, niños y ancianos; e) Otorgar atención profesional especializada, individual y grupal, asesorías y transferencia tecnológica; g) Asociarse, en forma permanente o transitoria, con otras instituciones nacionales, internacionales o extranjeras que persigan fines análogos; h) Colaborar con instituciones públicas, privadas y municipales, en materias que le sean comunes.
</t>
  </si>
  <si>
    <t xml:space="preserve">Presidente: 
Raúl Oscar Abasolo Trincado, 
Vicepresidente: 
Alonso Letelier Pérez, 
Secretario: 
Nelson Henríquez Oyarzún, 
Tesorera:
Marcela Carvajal Vera, 
Directores:
1º Director: Oscar Sotelo Bravo, 
2º Director: Alejandro Sanhueza Romero, 
3º Director: Daniel Girón Zúñiga, 
</t>
  </si>
  <si>
    <t>De 04 de agosto de 2006 a 04 de agosto de 2008.</t>
  </si>
  <si>
    <t xml:space="preserve">Presidente: 
Raúl Oscar Abasolo Trincado, 
</t>
  </si>
  <si>
    <t xml:space="preserve">Rogelio Ugarte Nº 1585, ciudad de Santiago, Región Metropolitana.
</t>
  </si>
  <si>
    <t>Teléfono: (02) 5560897</t>
  </si>
  <si>
    <t xml:space="preserve"> info@tourmarginal.cl</t>
  </si>
  <si>
    <t>Se acompaña certificado financiero, correspondiente al año 2007, de fecha 04 de julio de 2008, y documentos financieros aprobados por la Unidad de Supervisión Financiera.</t>
  </si>
  <si>
    <t>Corporación Asociación de Asistencia y Desarrollo de Personas Vulnerables - UNE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</si>
  <si>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Nº500192209007, de fecha 23 de agosto de 2018, ello aconteció el 24 de junio de 2016, bajo el Nº de inscripción 231569.</t>
  </si>
  <si>
    <t xml:space="preserve">Certificado de Vigencia de Persona Jurídica sin Fines de Lucro, Folio Nº500192209007, de fecha 23 de agosto de 2018, del Servicio de Registro Civil e Identificación.
</t>
  </si>
  <si>
    <t xml:space="preserve">Según lo expresado por la "ASOCIACIÓN DE ASISTENCIA Y DESARROLLO DE PERSONAS VULNERABLES - UNE" en copia de Estatutos vigentes de la entidad, y en Solicitud de Reconocimiento para personas jurídicas sin fines de lucro señala que tiene como objeto:
Propender a la atención integral, a la atención integral y a la protección e inclusión de personas vulnerables en situación de pobreza, ya sea, personas con discapacidad física, psíquica o sensorial, cualquiera sea su origen, diagnóstico y pronostico, brindando asistencia en el área de salud, rehabilitación física, síquica y social, educativa, cultural y recreativa; ya sea contribuir a la atención integral y a la protección de personas de la tercera edad, brindando asistencia en el área de salud, y apoyo social, educativo, cultural y recreativo, y también contribuir a la promoción del desarrollo y la atención integral de niños, jóvenes, familias, grupos y comunidades que viven en condiciones de pobreza y/o Marginalidad, y otros grupos vulnerables. Podrá realizar sus actividades en los siguientes ámbitos de acción: salud, rehabilitación física, síquica y social, recreación, educación, cultura, vivienda, medioambiente, desarrollo comunitario, emprendimiento, microempresa y fomento productivo, urbanismo y espacios públicos, protección social, movilidad y transporte. Para conseguir estos objetivos y sin que esta enumeración sea taxativa.
Estimándose, por lo tanto, que los objetivos y actividades planteados, son acordes, en forma general, con lo contemplado en los artículos 1, 2,3 de la Ley N°20.032.
</t>
  </si>
  <si>
    <t xml:space="preserve">Presidente: 
EDUARDO IGNACIO CASTRO MANSILLA, . Secretario: 
XIMENA MARIA HOJAS DEL VALLE, 
Vicepresidente:
KARINA ANDREA VALDIVIA GOMEZ, 
Tesorero:
MARCELA PATRICIA QUEZADA ROJAS, 
</t>
  </si>
  <si>
    <t>Del 16 de mayo de 2017 al 16 de mayo de 2019.</t>
  </si>
  <si>
    <t xml:space="preserve">EDUARDO IGNACIO CASTRO MANSILLA, </t>
  </si>
  <si>
    <t>CALLE FRANCISCO BILBAO N°550, COMUNA DE CURICO, REGIÓN DEL MAULE</t>
  </si>
  <si>
    <t>75-238-12-34</t>
  </si>
  <si>
    <t xml:space="preserve">cabellocaroca@gmail.com
</t>
  </si>
  <si>
    <t xml:space="preserve">Antecedentes financieros correspondientes al año 2017, aprobados por el Departamento de Administración y Finanzas. </t>
  </si>
  <si>
    <t>Corporación Vivo Inclusión.</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</si>
  <si>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directorio de Persona Jurídica sin Fines de Lucro, Folio Nº 500340980943, emitido por el SREI, de 17 de agosto de 2020, ello aconteció el 14 de agosto de 2020, bajo el Nº de inscripción 313366.</t>
  </si>
  <si>
    <t xml:space="preserve">Certificado de Vigencia de Persona Jurídica sin fines de Lucro, folio Nº 500340980709, de fecha 17 de agosto de 2020, emitida por el Servicio de Registro Civil e Identificación.
</t>
  </si>
  <si>
    <t>Acoger, capacitar, educar y otorgar protección a niños/as y/o adolescentes en situación de discapacidad cognitiva y/o vulneración y podrá realizar sus actividades en los siguientes ámbitos de acción:
-	Entregar residencia a niños/as adolescentes en situación de discapacidad cognitiva y/o vulneración,
-	Desarrollo y ejecución de talleres laborales protegidos de integración para personas en situación de discapacidad intelectual,
-	Atender derivaciones de menores niños/as adolescentes en situación de discapacidad cognitiva y/o vulneración del Servicio Nacional de Menores, 
-	Desarrollo y ejecución de talleres de inclusión para personas en situación de discapacidad congnitiva.</t>
  </si>
  <si>
    <t xml:space="preserve">Presidente: 
Fernando Gómez Carmona
Secretaria: 
Claudia Soledad Cos Rosales
Tesorera: 
Sandra Zelada González
 </t>
  </si>
  <si>
    <t>2 AÑOS</t>
  </si>
  <si>
    <t>Directorio inicial durará hasta la primera Asamblea Ordinaria de Socios que se celebrará dentro de los 90 días posteriores al respectivo registro en el Servicio de Registro Civil e Identificación, es decir hasta el 13 de noviembre de 2020.</t>
  </si>
  <si>
    <t>Presidente: 
Fernando Gómez Carmona</t>
  </si>
  <si>
    <t>Calle Roma N° 198, Villa San Francisco, comuna de Limache, Región de Valparaíso.</t>
  </si>
  <si>
    <t>fernando.gomez@gmail.com</t>
  </si>
  <si>
    <t>Se acompaña certificado financiero correspondiente al año 2020, aprobado por el Sub Departamento de Supervisión Financiera Nacional.</t>
  </si>
  <si>
    <t>V.Z.W. Casa Chile-Solidaridad y Desarrollo.</t>
  </si>
  <si>
    <t xml:space="preserve">Otorgada por Decreto Supremo Nº 1056, de 24 de agosto de 1992, modificado por Decreto Supremo N° 930, de fecha 08 de octubre de 2002, ambos del Ministerio de Justicia. </t>
  </si>
  <si>
    <t>Certificado de Vigencia Folio Nº 500182184109, de 08 de mayo de 2018, del Servicio de Registro Civil e Identificación.</t>
  </si>
  <si>
    <t xml:space="preserve">Prestar y/o facilitar en Chile la atención integral, permanente y gratuita a niños, jóvenes y adultos, preferentemente de escasos recursos o en riesgo social, material o moral, que se encuentren en situación de abandono o negligencia, que no tengan persona adulta de quien exigir tuición o ésta se encuentre inhabilitada para su ejercicio, y que presenten algún tipo de discapacidad física, mental, sensorial o psiquiátrica.
</t>
  </si>
  <si>
    <t xml:space="preserve">Presidenta: 
Antonieta Florencia Cocke Spalloni, 
Vicepresidenta: Rosalinda Miranda Oyarzún, 
Tesorero: Isabel Jarpa Vera, 
Secretario: Luis Estay Vicencio, 
Directores:
Mercedes Yamett Riveros, 
</t>
  </si>
  <si>
    <t>Duran tres años en sus funciones</t>
  </si>
  <si>
    <t>05 de enero de 2016 al 05 de enero de 2019.</t>
  </si>
  <si>
    <t xml:space="preserve">Antonieta Florencia Cocke Spalloni, 
Marcela Taryn Araya Orrego, 
</t>
  </si>
  <si>
    <t xml:space="preserve">Condell N° 1190, Depto. 117, piso 11, comuna de Valparaíso, Quinta Región.
</t>
  </si>
  <si>
    <t xml:space="preserve">   casachilevalpo@gmail.com</t>
  </si>
  <si>
    <t>Antecedentes financieros correspondientes año 2017, aprobados por el Subdepartamento de Supervisión Financiera Nacional.</t>
  </si>
  <si>
    <t>Cruz Roja Chilena</t>
  </si>
  <si>
    <t>Persona jurídica regida por la Ley N° 3.924.</t>
  </si>
  <si>
    <t>Otorgada por la Ley N° 3.924.</t>
  </si>
  <si>
    <t>Certificado de fecha 07-09-2021, del SRCI.</t>
  </si>
  <si>
    <t xml:space="preserve">Mejoramiento de la salud pública, educación higiénica, asistencia y bienestar social y sanitario, y al alivio del sufrimiento humano.
</t>
  </si>
  <si>
    <t>Presidenta Nacional: 
María Teresa Cienfuegos Ugarte, 
Primera Vicepresidenta: 
Rosario Sau Vásquez, 
Segunda Vicepresidenta: 
Ana María Orellana Sepúlveda, 
Secretario: 
Felipe González Godoy
Tesorera Nacional: 
Aurora Sánchez Urrutia,  Certificado de Directorio de fecha 07-09-2021, emitido por El SRCI.</t>
  </si>
  <si>
    <t xml:space="preserve"> 4 años.</t>
  </si>
  <si>
    <t>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t>
  </si>
  <si>
    <t xml:space="preserve">María Teresa Cienfuegos Ugarte,
</t>
  </si>
  <si>
    <t xml:space="preserve">Avda. Santa María 0150, comuna de Providencia, Región Metropolitana.
</t>
  </si>
  <si>
    <t>562 27834100 22 7834124</t>
  </si>
  <si>
    <t xml:space="preserve">cruzroja@cruzroja.cl
www.cruzroja.cl
</t>
  </si>
  <si>
    <t xml:space="preserve">Se acompañan antecedentes financieros correspondientes al año 2020, aprobados por el Sub Departamento de Supervisión Financiera.
</t>
  </si>
  <si>
    <t>Fundación Abogados de los Niños</t>
  </si>
  <si>
    <t>Fundación de Derecho Privado.</t>
  </si>
  <si>
    <t>Fundación Derecho Privado.</t>
  </si>
  <si>
    <t>Inscripción N° 117189, de fecha 28 de junio de 2013, del Registro de Personas Jurídicas, del Servicio de Registro Civil e Identificación.</t>
  </si>
  <si>
    <t>Certificado de Vigencia, Folio Nº 500126299859, emitido con fecha 06 de junio de 2016, por el SRCeI.</t>
  </si>
  <si>
    <t xml:space="preserve">La defensa de los Derechos de los Niñas, Niñas y Adolescentes confórmelo previsto en la Convención Internacional de los Derechos del Niño ratificada e incorporada a la legislación por el Estado de Chile con rango Constitucional, siendo su objetivo principal la protección jurídica de estos con o sin prescidencia de los intereses de sus padres o adultos responsables a su cargo, de manera que ante todo se protejan sus derechos y consecuencialmente la familia se vea fortalecida, ya que se comprende que corresponde primeramente a los padres y familia extensa velar por el interés superior de los Niños, Niñas y Adolescentes y favorecer el desarrollo integral de los Derechos de los Niños. Asimismo podrá desempeñar curadorias ad litem de menores, investigación relativa a prevención y reparación en el amplio espectro del derecho de familia. Asistencia social a niños, niñas y adolecentes y sus padres o familiares, y todo otro acto previsto en la legislación de familia tendiente la representación o defensa jurídica de los cónyuges, hijos y familia en general. </t>
  </si>
  <si>
    <t xml:space="preserve">Presidente: Juan Luis Martínez Mardones, 
Secretario: Rodrigo Antonio Echeverria Covarrubias, 
Tesorero: Carlos Esteban Ruiz Obregon, </t>
  </si>
  <si>
    <t>Desde el 11 de junio de 2013- al 11 de junio de 2016</t>
  </si>
  <si>
    <t xml:space="preserve">Juan Luis Martínez Mardones, RUT Nº 16.360.008-0
</t>
  </si>
  <si>
    <t xml:space="preserve">Paseo Phillips Nº 16, 5to piso, oficina i, comuna y ciudad de Santiago. 
</t>
  </si>
  <si>
    <t>Fono: 232026151</t>
  </si>
  <si>
    <t>contacto@fadn.cl
www.fadn.cl</t>
  </si>
  <si>
    <t>Se acompaña Certificado Financiero  año 2015, aprobado por el Subdepartamento de Supervisión Financiera Nacional.</t>
  </si>
  <si>
    <t xml:space="preserve">
Fundación Acción para la Infancia.
</t>
  </si>
  <si>
    <t xml:space="preserve">
651387485
</t>
  </si>
  <si>
    <t>Fundación de Derecho Privado</t>
  </si>
  <si>
    <t xml:space="preserve">Inscripción N° 252861, de fecha 8 de mayo de 2017. </t>
  </si>
  <si>
    <t xml:space="preserve">Certificado de Vigencia folio N° 34076277, de fecha 21 de junio de 2017, emitido por el Servicio de Registro Civil e Identificación.
</t>
  </si>
  <si>
    <t xml:space="preserve">
La Fundación, tendrá por objetivo: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 empresa, pequeña producción, consumo popular, derechos humanos, comunidades indígenas y deportivo- recreativo, social, judicial, protección a la infancia, en lo urbano y rural.
</t>
  </si>
  <si>
    <t xml:space="preserve">Presidenta: 
Sandra Andrea Rivera González
Secretaria:
Marcia Salas Varas
Tesorera.
Paulina Tapia Retamal
</t>
  </si>
  <si>
    <t>Durarán tres años en sus cargos</t>
  </si>
  <si>
    <t xml:space="preserve">22 de mayo de 2017 al 22 de mayo de 2020. </t>
  </si>
  <si>
    <t xml:space="preserve">Presidenta: 
Sandra Andrea Rivera González
</t>
  </si>
  <si>
    <t xml:space="preserve">Calle Matta N°309, OF E, ciudad de La Serena, Región de Coquimbo. </t>
  </si>
  <si>
    <t>512271300- 90860856</t>
  </si>
  <si>
    <t>directorio@accionparalainfancia.cl</t>
  </si>
  <si>
    <t>93401: Instituciones de asistencia social.</t>
  </si>
  <si>
    <t>Certificado de antecedentes financieros correspondientes al año 2017, aprobado por el  Subdepartamento de Supervisión  Nacional.</t>
  </si>
  <si>
    <t xml:space="preserve">
Fundación Aconcagua Mujer
</t>
  </si>
  <si>
    <t xml:space="preserve">Inscripción N° 190942, de fecha 24 de enero de 2015. </t>
  </si>
  <si>
    <t>Certificado de Vigencia de persona jurídica sin fines de lucro folio N° 500377588219, de fecha 18 de marzo de 2021, emitid por el Servicio de Registro Civil e Identificación.</t>
  </si>
  <si>
    <t>El objeto de la fundación será promover el desarrollo integral de las mujeres para el pleno ejercicio de sus derechos humanos, civiles, económicos, sociales y políticos, el desarrollo de sus capacidades de liderazgo y su inserción en todos los ámbitos de la sociedad. La Fundación para la consecución de sus fines, podrá realizar, entre otras, las siguientes actividades: a) Desarrollar todo tipo de acciones que promuevan y difundan la igualdad de trato y de oportunidades entre hombres y mujeres evitando todo tipo de discriminación y respetando la diversidad. b) Desarrollar todo tipo de acciones respecto de las niñas y adolescentes que contribuyan a la protección, ejercicio y reparación de sus derechos consagrados en la Convención sobre los Derechos del Niño y de la Niña y sus protocolos. c) Realizar actividades de formación y de capacitación, seminarios y congresos, foros y ciclos de conferencias locales, regionales, nacionales e internacionales. d) Participar en diferentes medios de comunicación audiovisual y escrita para lograr sus fines. e) Realizar estudios e investigaciones. f) Prestar asesorías a organismos públicos y privados en materia de enfoque de género e igualdad de oportunidades. g) Desarrollar proyectos de cooperación nacional e internacional para una promoción y defensa eficaz de los derechos de la mujer con otros organismos, instituciones, asociaciones, corporaciones o fundaciones que compartas sus fines. h) Colaborar y establecer convenios y alianzas estratégicas con organismo públicos, privados y no gubernamentales a nivel local, regional, nacional e internacional. i) Todas aquellas que acuerde el Directorio y que contribuyan a cumplir el objeto y los fines de la Fundación.</t>
  </si>
  <si>
    <t xml:space="preserve">Presidente: 
Adelaida del Carmen Escalona Pino, 
Secretario:
María Soledad Basualto González
Tesorera:
Ximena María Rivillo Oróstica
</t>
  </si>
  <si>
    <t xml:space="preserve">Durarán 3 años en sus cargos. </t>
  </si>
  <si>
    <t>8 de marzo de 2021 al 8 de marzo de 2024</t>
  </si>
  <si>
    <t xml:space="preserve">Presidente: 
Adelaida del Carmen Escalona Pino, 
</t>
  </si>
  <si>
    <t>Circunvalación Oriente N° 2299, Condominio Convento 3, comuna de San Felipe, Región de Valparaíso.</t>
  </si>
  <si>
    <t>San Felipe</t>
  </si>
  <si>
    <t>fundacionaconcaguamujer@gmail.com</t>
  </si>
  <si>
    <t>Se acompañan Antecedentes financieros del año 2020, aprobados por el Subdepartamento de Supervisión Financiera de la Dirección Nacional.</t>
  </si>
  <si>
    <t>Fundación Anar, Ayuda a Niños y Adolescentes en Riesgo</t>
  </si>
  <si>
    <t>Inscripción Nº31593 con fecha 24 de abril de 2013, del Registro de Personas Jurídicas Sin Fines de Lucro, del Servicio de Registro Civil e Identificación.</t>
  </si>
  <si>
    <t xml:space="preserve">Certificado de Vigencia folio Nº 2957556, de fecha 12 de agosto de 2015, emitido por el Servicio de Registro Civil e Identificación. </t>
  </si>
  <si>
    <t xml:space="preserve">El objeto de La Fundación será a) En general todas las acciones encaminadas a la protección y ayuda a los niños y adolescentes en el marco de la Convención de los Derechos del Niños de Naciones Unidas b) Atención especializada a los niños y adolescentes a través de una línea de teléfono confidencial gratuita y a nivel nacional; c) La atención especializada para los adultos a través de una línea de teléfono dirigida a aquellos que necesiten ser orientados en temas relacionados con niños y adolescentes confidencial y a nivel nacional, d) Llevar a cabo una labor de sensibilización social acerca de los niños y adolescentes mediante estudios, congresos, seminarios o cualquier otro tipo de actuación; e) La promoción en colegios y centros educativos de programas de educación en valore para niños y adolescentes. Así como la formación de profesores, docentes y padres de alumnos en relación con la resolución de conflictos relacionados con menores; f) La formación integral de los niños y adolescentes privados de ambiente familiar para que puedan gozar, dentro de las posibilidades de la Fundación, de una vida normal de hogar, g)  La promoción de programas de voluntariado para la incorporación de estudiantes en prácticas que permita la ampliación de los distintos servicios y áreas de trabajo de la Fundación ANAR, Ayuda a los Niños y Adolescentes en Riesgo; h) La promoción del acceso a las nuevas tecnologías y su aplicación en beneficio de los niños y adolescentes.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</si>
  <si>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María Eugenia Hirmas Rubio, 
Vicepresidente: Guillermo Correa Ruiz Tagle, 
Secretario: Mauro Valdés Raczynsky, 
Tesorera: María Verónica Rivas Silva 
Directores:
Esperanza Cueto Plaza, 
Javier De Gregorio Morena, 
Jimena Díaz Cordal, 
Tusti Gutiérrez de Cabiedo, 
Chantal Jouannet Valderrama, 
María Soledad Larraín Heiremans,
Ana Milans Bosch Medina
Silvia Moroder de Castillo y León, 
Javier Urrutia Salanueva 
</t>
  </si>
  <si>
    <t>cuatro años.</t>
  </si>
  <si>
    <t xml:space="preserve">14 de mayo de 2015. </t>
  </si>
  <si>
    <t xml:space="preserve">Presidente: María Eugenia Hirmas Rubio, 
Vicepresidente: Guillermo Correa Ruiz Tagle, quién actúa en caso de ausencia del Presidente. 
Trinidad Risopatrón Lemaitre, 
</t>
  </si>
  <si>
    <t xml:space="preserve">La Aurora Nº1015, Comuna de Vitacura, Región Metropolitana.
</t>
  </si>
  <si>
    <t>Vitacura</t>
  </si>
  <si>
    <t>Teléfono: 83232712/23420785</t>
  </si>
  <si>
    <t xml:space="preserve">silvananavarrete@anarchile.cl </t>
  </si>
  <si>
    <t>Se acompaña Certificado Financiero  año 2014, aprobado por la Unidad de Supervisión Financiera Nacional.</t>
  </si>
  <si>
    <t>Fundación Asilo de la Infancia de San Ramón Nonato</t>
  </si>
  <si>
    <t>Otorgada por Decreto Supremo N° 3213, de 29 de noviembre de 1927, por el Ministerio de Justicia.</t>
  </si>
  <si>
    <t>Certificado de Vigencia emitido por el Servicio de Registro Civil e Identificación, Folio 500183209071, del 21 de mayo de 2018.</t>
  </si>
  <si>
    <t xml:space="preserve">
Presidenta: Alejandra Armijo Melis,
Vice-Presidenta: Estela De Lourdes Barraza Castro,
Secretaria: Minimol Chakkalackal Joseph, 
Tesorera: Roxana Gaete Martínez, 
Tesorera: Sor Nilda de Jesus Campos Leiva 
</t>
  </si>
  <si>
    <t xml:space="preserve">: Indefinida. </t>
  </si>
  <si>
    <t xml:space="preserve">Alejandra Armijo Melis, 
Estela De Lourdes Barraza Castro,
</t>
  </si>
  <si>
    <t xml:space="preserve">San Martín N° 570, comuna de Curicó, Séptima Región
</t>
  </si>
  <si>
    <t>Fono: 75-2-312621,</t>
  </si>
  <si>
    <t xml:space="preserve"> hogarsrn@yahoo.es
</t>
  </si>
  <si>
    <t xml:space="preserve">Se acompaña certificado de antecedentes financieros, correspondiente al año 2017, aprobado por el Subdepartamento de Supervisión Financiera Nacional, para su aprobación. </t>
  </si>
  <si>
    <t>Fundación Bautista para Amar</t>
  </si>
  <si>
    <t>75979270K</t>
  </si>
  <si>
    <t>Fundación de Derecho privado</t>
  </si>
  <si>
    <t xml:space="preserve">Decreto Supremo Nº974, de 26 de octubre de 2000, del Ministerio de Justicia. </t>
  </si>
  <si>
    <t>Certificado de Vigencia Nº 2284 de 24 de septiembre de 2009, del Ministerio de Justicia.</t>
  </si>
  <si>
    <t xml:space="preserve">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t>
  </si>
  <si>
    <t xml:space="preserve">Presidenta: Carolin de Lourdes Aguila Colipan 
Vicepresidente: Osvaldo Patricio Arias Aravena  
Secret.: Johanna Cecilia Hernández Álvarez 
Tesorero: María Tapia Espinoza  
Director: Loida Jeidres Díaz  
</t>
  </si>
  <si>
    <t>Durarán 4 años en sus cargos</t>
  </si>
  <si>
    <t xml:space="preserve">Avenida Pedro de Valdivia Nº 0930, comuna de Temuco, IX Región. </t>
  </si>
  <si>
    <t>Se acompaña Certificado financiero año 2004, aprobado por la Unidad de Auditoría.</t>
  </si>
  <si>
    <t xml:space="preserve">
Fundación Beata Laura Vicuña. 
</t>
  </si>
  <si>
    <t>Fundación de derecho privado</t>
  </si>
  <si>
    <t xml:space="preserve">Decreto Nº 1427, de fecha 27 de noviembre de 1991, del Ministerio de Justicia.
</t>
  </si>
  <si>
    <t>Certificado de Vigencia folio N°500514160455, emitido el 14 de junio de 2023, por el Servicio de Registro Civil e Identificación.</t>
  </si>
  <si>
    <t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t>
  </si>
  <si>
    <t xml:space="preserve">Presidenta:
Ximena Oyarzo Mancilla
RUT: 11.715.019-4
Vicepresidente: 
Sergio Torres Pinto
RUT 7.770.320-9
Secretaria:
Paola Andrea González Castro 
RUT: 12.239.728-9
Tesorera: 
Lucía Rosada Bergamo
RUT: 6.077.009-9
Directora Ejecutiva: 
Claudia Briones Tribiño
RUT: 10.976.975-4
Directores:
Francisco Javier Maturana Pérez 
RUT: 12.486.747-9
Ruth  Angélica Lizana Ibaceta 
RUT: 8.644.507-7
Francisco Javier Alfaro Ruiz
RUT: 10.545.398-1
Hermogenes Erick Oñate Jorquera
RUT: 13.950.321-K
</t>
  </si>
  <si>
    <t>Cuatro años</t>
  </si>
  <si>
    <t>07-08-2020 al 07-08-2024.</t>
  </si>
  <si>
    <t xml:space="preserve">Presidenta: Ximena Oyarzo Mancilla, 
Directora Ejecutiva: 
Claudia Briones Tribiño
</t>
  </si>
  <si>
    <t xml:space="preserve">Avenida Manuel Antonio Matta Nº 784, comuna de Santiago, Región Metropolitana.
</t>
  </si>
  <si>
    <t xml:space="preserve">56-2 9126775                       
+5699555087 </t>
  </si>
  <si>
    <t>directora@fundacionlauravicuna.cl</t>
  </si>
  <si>
    <t>Se acompaña Certificado Financiero correspondiente al  año 2022, aprobados por el SubDepartamento de Supervisión Financiera Nacional.</t>
  </si>
  <si>
    <t>Fundación Bernarda Morín</t>
  </si>
  <si>
    <t>Otorgado por Decreto Supremo Nº 1877, de fecha 25 de junio de 2007,  por el Ministerio de Justicia.</t>
  </si>
  <si>
    <t xml:space="preserve">Certificado de Vigencia Folio Nº 140407768, de fecha 2 de Septiembre de 2014, del Servicio de Registro Civil e Identificación.
</t>
  </si>
  <si>
    <t>El objeto de la Fundación es abrir, fundar, establecer, organizar, dirigir y mantener hogares de menores, internados, centros de atención abiertos, jardines infantiles, salas cunas, casas de hospedaje para niños y jóvenes abandonados, de escasos recursos, o en situación irregular; hogares de ancianos, y todo tipo de establecimientos de asistencia social y humanitaria. La fundación podrá colaborar o asociarse con cualquier persona natural o jurídica, de derecho público o privado, nacional, internacional o extranjera que persiga fines semejantes o complementarios</t>
  </si>
  <si>
    <t xml:space="preserve">Presidente: 
Jaquelina del Carmen Juárez Araya         
Primer Vicepresidente: 
Orietta Viviana Coopman Pinto        
Segundo Vicepresidente:
Beatriz Rita MC Intyre Castro 
Secretaria:
Loreto del Pilar Fernández Martínez 
Tesorero: 
Monica Cecilia Corral Zunino,        
</t>
  </si>
  <si>
    <t>Durarán tres años en sus cargos.</t>
  </si>
  <si>
    <t>28 de agosto de 2016 al 27 de agosto de 2019.</t>
  </si>
  <si>
    <t xml:space="preserve">
Presidenta: Jaquelina del Carmen Juárez Araya         
Delegación de Poderes:
Orietta Viviana Coopman Pinto        
Monica Cecilia Corral Zunino,        
Loreto del Pilar Fernández Martínez        
Jaquelina del Carmen Juárez Araya         
- Deberán actuar siempre en forma conjunta dos cualesquiera de estas cuatro mandatarias, las cuales podrán ejercer todas las facultades de administración y representar a la fundación en todos los asuntos, negocios, gestiones, actuaciones, trámites y juicios de cualquier naturaleza que fuere necesario realizar o llevar a efecto. 
</t>
  </si>
  <si>
    <t xml:space="preserve">Calle Terranova N° 140, Comuna de Providencia, Ciudad de Santiago, Región Metropolitana.
</t>
  </si>
  <si>
    <t xml:space="preserve">Teléfono: (02) 2055695 </t>
  </si>
  <si>
    <t xml:space="preserve">Se acompaña Certificado Financiero correspondiente al  año 2014, aprobados por el SubDepartamento de Supervisión Financiera Nacional.
</t>
  </si>
  <si>
    <t>Fundación Betzaida</t>
  </si>
  <si>
    <t>72499900K</t>
  </si>
  <si>
    <t>Fundación de Derecho Público.</t>
  </si>
  <si>
    <t>Fundación Derecho Público.</t>
  </si>
  <si>
    <t>Erigida de acuerdo al Derecho Canónico.</t>
  </si>
  <si>
    <t xml:space="preserve">El desarrollo y promoción humana cristiana de pobladores y campesinos y, en general, todas las acciones conducentes a este fin. Capacitación y desarrollo de programas de prevención y rehabilitación de drogas y alcoholismo.
</t>
  </si>
  <si>
    <t xml:space="preserve">Presidente: P. Sergio Felipe Valenzuela Ramos, 
Asesor Eclesiástico: P. Álvaro Rodrigo Olivares Fernández, 
Tesorero: P. Claudio Patricio Chávez Urrutia, 
Directores:
P. Antonio Casarin Manzan, 
P. Pedro Ferrini, 
</t>
  </si>
  <si>
    <t>17 de octubre de 2012 a 17 de octubre de 2014.</t>
  </si>
  <si>
    <t xml:space="preserve">P. Sergio Felipe Valenzuela Ramos,
</t>
  </si>
  <si>
    <t xml:space="preserve">Baquedano N° 140, Rancagua.
</t>
  </si>
  <si>
    <t>Rancagua</t>
  </si>
  <si>
    <t xml:space="preserve"> proyectoesperanza@gmail.com
</t>
  </si>
  <si>
    <t>Se acompaña Certificado y Balance Tributario, ambos correspondientes al año 2012, aprobados por el Subdepartamento de Supervisión  Financiera Nacional.</t>
  </si>
  <si>
    <t xml:space="preserve">
Fundación Camina Conmigo
</t>
  </si>
  <si>
    <t>Otorgado por Decreto Supremo Nº 3480, de fecha 7 de octubre de 2008, por el Ministerio de Justicia.</t>
  </si>
  <si>
    <t xml:space="preserve">Certificado de Vigencia Nº 15912, de 24 de junio de 2010, del Ministerio de Justicia.
</t>
  </si>
  <si>
    <t xml:space="preserve">Ayudar a los menores en riesgo mediante la realización de acciones destinadas a respetar y promover los derechos fundamentales de los niños, niñas y adolescentes sujetos de atención. </t>
  </si>
  <si>
    <t xml:space="preserve">Presidente: Miguel Retamal Fabry
Secretario: Juan Pablo Guzmán Giesen
Tesorero: Manuel Jesús Suárez Navia.
</t>
  </si>
  <si>
    <t>Cada tres años.</t>
  </si>
  <si>
    <t>De 29 de octubre de 2008 a 29 de octubre de 2011</t>
  </si>
  <si>
    <t xml:space="preserve">Presidente: Miguel Retamal Fabry
Secretario: Juan Pablo Guzmán Giesen
Tesorero: Manuel Jesús Suárez Navia.
</t>
  </si>
  <si>
    <t xml:space="preserve">Miraflores Nº 178, piso 13º, comuna de Santiago.
</t>
  </si>
  <si>
    <t xml:space="preserve">Fono: 4259404. </t>
  </si>
  <si>
    <t>Se acompaña Certificado Financiero año 2009, aprobado por el Subdepartamento de  Supervisión Financiera Nacional.</t>
  </si>
  <si>
    <t>Fundación CAPTIVA</t>
  </si>
  <si>
    <t>Asociación de Derecho Privado. Inscripción N° 309089 con fecha 21 de febrero de 2020</t>
  </si>
  <si>
    <t xml:space="preserve"> Certificado de Vigencia Folio 500400630559, de 28 de julio de 2021, del SRCEI.</t>
  </si>
  <si>
    <t>Ir en ayuda de todas las personas que han sufrido vulneraciones y problemas tales como, las drogas, alcohol, delincuencia, indemnidad sexual y/o violencia intrafamiliar.</t>
  </si>
  <si>
    <t>Presidente: Rodrigo Armando Fernández Briones
Secretario: María Jesus Muñoz Araya
Tesorero: Claudia Vaitiare Castillo Varas
Certificado de Directorio de fecha 28 de julio de 2021, emitido por el SRCI, folio N° 500400630482.</t>
  </si>
  <si>
    <t>De 20 de enero de 2020, directorio inicial que aún se encuentra vigente.</t>
  </si>
  <si>
    <t xml:space="preserve">Rodrigo Armando Fernández Briones
</t>
  </si>
  <si>
    <t>Calle Valle Apacible N° 03718, comuna de Antofagasta, Región de Antofagasta.</t>
  </si>
  <si>
    <t>Fono 56-940954030 – 56-932552025</t>
  </si>
  <si>
    <t>rfernandez@grupocaptiva.cl – mjmunoz@grupocaptiva.cl</t>
  </si>
  <si>
    <t xml:space="preserve">Se acompaña Certificado Financiero al año 2021, APROBADOS POR USUFI </t>
  </si>
  <si>
    <t>Fundación Cáritas Araucanía</t>
  </si>
  <si>
    <t>Fundación de Derecho Público</t>
  </si>
  <si>
    <t xml:space="preserve">Otorgada por Decreto Supremo N° 4b/99, de fecha 13 de octubre de 1999, del Obispado de Villarrica.
</t>
  </si>
  <si>
    <t>Indefinida. Con fecha 23 de enero de 2006 se extiende el certificado de dominio vigente de la personalidad jurídica por el Vicario General y representante legal de la Diócesis de Villarrica.</t>
  </si>
  <si>
    <t xml:space="preserve">Promover , coordinar, gestionar acciones de bien común para las obras de caridad y solidaridad cristiana y la defensa y promoción de la vida a través de un servicio efectivo a las demás organizaciones, áreas pastorales, parroquias que trabajen en la línea de la promoción humana, el fortalecimiento de la familia como eje central de la sociedad y de la Iglesia.
</t>
  </si>
  <si>
    <t xml:space="preserve">Presidente: Monseñor Sixto Joseph Parzinger Foidl, 
Contralor: Pbro. Gerhard Hinrich Franck Montag,
Asesor Espiritual: Pbro. Jorge Elías Ruíz Urrutia, 
Director Ejecutivo: Eduardo Raúl Vargas Fuentes, 
Directores:
Mercedonio Belmar Ramírez, 
Sylvia Chureo Zapata, 
Joaquín Eugenio Rovetto Grandón, 
</t>
  </si>
  <si>
    <t>3 años en su cargo.</t>
  </si>
  <si>
    <t>Del 18 de agosto de 2005 hasta el 18 de agosto de 2008.</t>
  </si>
  <si>
    <t xml:space="preserve">
Eduardo Raúl Vargas Fuentes, 
</t>
  </si>
  <si>
    <t xml:space="preserve">Gerónimo de Alderete N° 939, comuna de Villarrica, Novena Región.
</t>
  </si>
  <si>
    <t>Se acompaña Certificado Financiero de la Institución correspondiente al año 2009, aprobado por la Unidad de Supervisión Financiera.</t>
  </si>
  <si>
    <t>Fundación Cáritas Diocesana de Linares</t>
  </si>
  <si>
    <t xml:space="preserve">Canon 114-1 del Código de Derecho Canónico y Decreto Episcopal N° 27, de 30 de noviembre de 1994, emitido por el Obispo de Linares, Monseñor Carlos Camus Larenas. </t>
  </si>
  <si>
    <t>Indefinida. Certificado emitido por Pbro. Silvio Jara Ramírez, Vicario General del Obispado de San Ambrosio de Linares, de noviembre de 2020.</t>
  </si>
  <si>
    <t xml:space="preserve">Promover y coordinar las obras de caridad y solidaridad cristiana, y la defensa y promoción de la vida a través de un servicio efectivo a las personas y el fortalecimiento de la familia como eje central de la sociedad.
</t>
  </si>
  <si>
    <t xml:space="preserve">Presidente: 
Judith Villagran Molina, 
Secretario y Tesorero: 
Rodrigo Barrera Ruz, 
Directores:
Monseñor Tomislav Koljatic Maroevic, 
Pbro. Luis Fuentealba Sánchez, 
Pbro. Silvio Jara Ramírez
Consta en Decreto N° 13/2018, de fecha 16 de junio de 2021, emitido por el Pbro. Silvio Jara Ramírez, Vicario General y Secretario General del Obispado de San Ambrosio de Linares y don Monseñor Tomislav Koljatic Maroevic, Obispo de Linares. 
</t>
  </si>
  <si>
    <t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t>
  </si>
  <si>
    <t>Último Consejo Directivo: 16 de junio de 2021</t>
  </si>
  <si>
    <t xml:space="preserve">Mandato General: Director Ejecutivo: Judith Ivonne Villagrán Molina, y Humberto Barrera Ruz.
</t>
  </si>
  <si>
    <t xml:space="preserve">Freire N° 434, Linares
</t>
  </si>
  <si>
    <t>073-627226- 627227</t>
  </si>
  <si>
    <t xml:space="preserve">Correo electrónico : caritas@caritaslinares.cl
</t>
  </si>
  <si>
    <t>Se acompaña certificado financiero correspondiente al año 2021, aprobados por el Sub Departamento de Supervisión Financiera Nacional.</t>
  </si>
  <si>
    <t>Fundación Cáritas-Temuco</t>
  </si>
  <si>
    <t>Decreto Eclesiástico N° 604, de 7 de junio de 1994.</t>
  </si>
  <si>
    <t>Indefinida</t>
  </si>
  <si>
    <t xml:space="preserve">Promover y coordinar las obras de caridad y solidaridad cristiana y la defensa y promoción de la vida a través de un servicio efectivo a las personas y el fortalecimiento de la familia como eje central de la sociedad.
</t>
  </si>
  <si>
    <t xml:space="preserve">DIRECTORIO:
Presidenta: Mariana Irene Castillo Taucher,  
Decano de Temuco: Pbro. Juan Andrés Basly Erices, 
Decano de Imperial: Pbro. Giglio Linfati, 
Decano de Angol: Pbro. Mardoqueo Valenzuela Morales, 
Decano de Victoria: Pbro. Juan Patricio Trujillo,  
Laicos nombrados por el Obispo: 
Francisca Román, 
María Teresa Aqueveque,
Mario Alfredo Rivas Díaz, 
</t>
  </si>
  <si>
    <t>Durarán 3 años en sus cargos</t>
  </si>
  <si>
    <t>23 de agosto de 2005 –  23 de agosto de 2008</t>
  </si>
  <si>
    <t xml:space="preserve">
Mariana Irene Castillo Taucher,
</t>
  </si>
  <si>
    <t xml:space="preserve">Vicuña Mackenna N° 779, primer piso, comuna de Temuco, Novena Región
</t>
  </si>
  <si>
    <t xml:space="preserve">F. 45-408999, 
</t>
  </si>
  <si>
    <t>Se acompaña certificado de la fundación correspondiente al año 2005, aprobado por la Unidad de Auditoría Interna.</t>
  </si>
  <si>
    <t>Fundación Casa de Caridad Don Orione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</si>
  <si>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 500263972888, de fecha 03 de octubre de 2019, ello aconteció el 10 de junio de 2016, bajo el Nº de inscripción 231099.</t>
  </si>
  <si>
    <t>Certificado de Vigencia de Persona Jurídica sin Fines de Lucro, Folio Nº 500263972888, de fecha 03 de octubre de 2019, del Servicio de Registro Civil e Identificación.</t>
  </si>
  <si>
    <t xml:space="preserve">La fundación tendrá por objeto acoger a niñas y jóvenes, discapacitadas intelectualmente, y colaborar en su desarrollo integral, restaurando sus derechos y revirtiendo sus vulneraciones, entregándoles herramientas para una exitosa inclusión e inserción social. Para lograr ese objetivo principal, podrá asimismo integrar funciones con los organismos públicos o privados, que tengan fines similares, mediante convenios, acuerdos u otras formas de colaboración; buscar y obtener aportes económicos para la realización de sus actividades, sea de personas naturales o jurídicas y organismos nacionales, extranjeros o internacionales, públicos o privados; y en general, todas aquellas acciones conducentes a la consecución de sus finalidades.  </t>
  </si>
  <si>
    <t xml:space="preserve">Presidenta: Monica Aurora Izquierdo Yáñez
Vicepresidenta: Jovanna Karen Lahura Ponce,
Secretario: Gustavo Andres Rosende Salazar
Tesorera: Carolina Andrea Fuentes Acevedo,
Directora: Felipa Hayne Tolentino Villanueva,
</t>
  </si>
  <si>
    <t>19 de noviembre de 2018 a 19 de noviembre de 2021</t>
  </si>
  <si>
    <t xml:space="preserve">Presidenta y Directora Ejecutiva: Monica Aurora Izquierdo Yáñez
La Directora Ejecutiva deberá actuar de manera conjunta con doña Carolina Andrea Fuentes Acevedo,  en actuaciones relativas a materias de índole económicas, señaladas en los números 1,2, 3, 4, 6, 7, 8, 9, 10, 11, 21, 24, 31, 32, 33, 34, 41, 42, 44, 45, 46, 47, 49 (relativas a materias de índole económicas), 23, 25 y 26 (cuando el monto de la operación sea mayor a 20 UF).
</t>
  </si>
  <si>
    <t xml:space="preserve">Camino Padre Hurtado N° 0399, Alto Jahuel, Comuna de Buin, Región Metropolitana
</t>
  </si>
  <si>
    <t>Buin</t>
  </si>
  <si>
    <t xml:space="preserve">Teléfono 222-2594994
</t>
  </si>
  <si>
    <t>Correo electrónico hogar@casacaridad.cl</t>
  </si>
  <si>
    <t>Antecedentes financieros año 2018 aprobado Sub Departamento de Supervisión Financiera Nacional.</t>
  </si>
  <si>
    <t>Fundación Casa Enjambre</t>
  </si>
  <si>
    <t>65190112K</t>
  </si>
  <si>
    <t>Asociación de Derecho privado.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Nº500343421268, otorgado el 31 de agosto de 2020, ello aconteció el 01 de agosto de 2019, bajo el Nº de inscripción 293024</t>
  </si>
  <si>
    <t>Certificado de Vigencia extendido por el SRCeI, Folio Nº500343421268, otorgado el 31 de agosto de 2020.</t>
  </si>
  <si>
    <t>Contribuir a la promoción y ejercicio de los derechos de niños, niñas, jóvenes y familias en situación o contexto de vulnerabilidad social, mediante procesos que contribuyan al desarrollo integral, del grupo de personas antes señalado, tanto en su aspecto personal, social, familiar y colectivo. Lo anteriormente expuesto, se cumplirá, y sólo de forma ejemplar, sin ánimo de considerar la siguiente enumeración taxativa: a) Elaborando planes, programas y/o proyectos, tanto en el ámbito cultural, artístico, deportivo, medio ambiental, salud y educativo; b) Generando acciones, programas, proyectos, seminarios, cursos y capacitaciones, para promover el desarrollo individual y colectivos de los beneficiarios; c) Estimulando el dialogo y la resolución de conflictos en los niños, niñas y adolescentes, contribuyendo al conocimiento y participación en el ejercicio sus derechos. Para los términos de este estatuto se considera como "...niños, niñas, jóvenes y familias en situación o contexto de vulnerabilidad...". Aquel sector de la población que experimente un consumo de drogas; deserción escolar; sin ocupación socialización callejera y conductas delictuales.</t>
  </si>
  <si>
    <t xml:space="preserve">Presidenta: 
KAREN JACQUELINE TELLO FIGUEROA
Secretaria:
JAVIERA PAZ MELLA AHUMADA
Tesorera:
MARIE CLAIRE VALERIA VIDALTREJO
</t>
  </si>
  <si>
    <t xml:space="preserve">14 de marzo de 2019 al 14 de marzo de 2024. 
</t>
  </si>
  <si>
    <t xml:space="preserve">KAREN JACQUELINE TELLO FIGUEROA
</t>
  </si>
  <si>
    <t xml:space="preserve">Calle Quechuas Nº1857, comuna de Peñalolén, región Metropolitana.  </t>
  </si>
  <si>
    <t>569 54935716</t>
  </si>
  <si>
    <t>casaenjambrefundacion@gmail.com</t>
  </si>
  <si>
    <t>Fundación Casa Esperanza E.V.</t>
  </si>
  <si>
    <t xml:space="preserve">Decreto Supremo Nº 372, de 31 de marzo de 2003, del Ministerio de Justicia. </t>
  </si>
  <si>
    <t>Certificado de Vigencia Folio Nº 500396270877, de fecha 01 de julio de 2021, emitido por el Servicio de Registro Civil e Identificación.</t>
  </si>
  <si>
    <t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t>
  </si>
  <si>
    <t xml:space="preserve">Germán Enrique Briceño Molina,  
</t>
  </si>
  <si>
    <r>
      <rPr>
        <sz val="11"/>
        <rFont val="Verdana"/>
        <family val="2"/>
      </rPr>
      <t xml:space="preserve">Angachilla, Km. 5, Parcela Arquenco, S/N,  Valdivia, </t>
    </r>
    <r>
      <rPr>
        <sz val="11"/>
        <color theme="1"/>
        <rFont val="Verdana"/>
        <family val="2"/>
      </rPr>
      <t xml:space="preserve">
</t>
    </r>
  </si>
  <si>
    <t>Valdivia</t>
  </si>
  <si>
    <t>Fono: 63-2204154</t>
  </si>
  <si>
    <t xml:space="preserve">parras@terra.cl    residencialaspasrras@gmail.com
</t>
  </si>
  <si>
    <t xml:space="preserve">Antecedentes Financieros correspondientes al año 2020, aprobados por el Subdepartamento de Supervisión Financiera de la Dirección Nacional.
</t>
  </si>
  <si>
    <t>Fundación Centro Comunitario Laura Vicuña-CENLAVI</t>
  </si>
  <si>
    <t xml:space="preserve">Decreto Exento Nº1956, de 8 de junio de 2005, del Ministerio de Justicia. </t>
  </si>
  <si>
    <t>Certificado de Vigencia Folio Nº 13.653, de 19 de Agosto de 2014, del Servicio de Registro Civil e Identificación.</t>
  </si>
  <si>
    <t xml:space="preserve">Colaborar con la Congregación Salesiana que opera en Chile en la prevención efectiva en niños/as y adolescentes de problemas de tipo social, impartiéndoles una educación humana y cristiana; fortalecer organización y capacitación familiar y comunitaria; colaboración con las redes que trabajan con infancia y juventud, y trabajar para promover condiciones para el desarrollo integral de la infancia y la juventud, sobretodo los más pobres.
</t>
  </si>
  <si>
    <t xml:space="preserve">Presidente: Jorge Washington Rivera Smith, 
Vicepresidente: Leonard Angel García Pacheco, 
Tesorera: Johanna Andrea Gómez Torres,
Secretario: Luis Armando Flores Farías, 
Primer Director: Leonardo Fabio Pinuer Vidal;
</t>
  </si>
  <si>
    <t>Durarán 3 años en sus funciones.</t>
  </si>
  <si>
    <t xml:space="preserve">15 de Abril de 2014 – 15 de Abril de 2016.
</t>
  </si>
  <si>
    <t xml:space="preserve">Jorge Washington Rivera Smith, 
</t>
  </si>
  <si>
    <t xml:space="preserve">Manuel Plaza N° 440, Población Villa Olímpica, comuna y ciudad de Puerto Montt, Décima Región. 
</t>
  </si>
  <si>
    <t xml:space="preserve">Fono 2264705 </t>
  </si>
  <si>
    <t>cenlavi@gmail.com</t>
  </si>
  <si>
    <t>Certificado Financiero correspondiente a año 2014, aprobado por el SubDepartamento de Supervisión Financiera Nacional.</t>
  </si>
  <si>
    <t>Fundación Centro de Educación y Promoción de Acción Solidaria CEPAS</t>
  </si>
  <si>
    <t>Otorgada mediante Decreto Supremo  N° 556, de fecha 09 de Junio de 1999</t>
  </si>
  <si>
    <t xml:space="preserve">Certificado de Vigencia, folio N° 500132200152, emitido por el SRCeI con fecha 18 de agosto de 2016
</t>
  </si>
  <si>
    <t xml:space="preserve">la Fundación, ésta tendrá por finalidad u objeto el ocuparse, a través de una metodología de trabajo principalmente creativa y participativa, de promoción de las soluciones de las necesidades y carencias  de las personas, familias, grupos y comunidades que viven en condiciones de mayor pobreza y/o marginalidad, sea colaborando con la acción social del Estado o actuando con autonomía respecto de este, en los campos de la cultura, educación, capacitación, trabajo, salud, vivienda, medio ambiente, desarrollo comunitario, microempresa, pequeña producción, consumo popular y su protección, derechos humanos, comunidades indígenas, deportivo – recreativo, comunicaciones, en lo urbano, en lo rural y, en especial, en el desarrollo integral de los niños en situación de pobreza y riesgo social de los sectores más empobrecidos del país; todo lo anterior para contribuir al desarrollo y mejoramiento armónico e integral de la calidad de vida de los sectores y personas más empobrecidas y marginadas del país, dentro de los marcos que establecen la Constitución Política del Estado de Chile, las leyes, reglamentos y estos Estatutos.
Para conseguir estos objetivos, y sin que esta enumeración sea taxativa, la Fundación podrá:
a) Realizar encuentros, seminarios, simposios, cursos, entre otros.
b) Crear y administrar Centros de Estudio y de Investigación, Bibliotecas, Centros de Documentación y base de datos.
c) Crear, sostener y administrar Centros Abiertos, Jardines Infantiles, Hogares u otros similares, de niños, jóvenes, mujeres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públicas, privadas,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Fundación. 
</t>
  </si>
  <si>
    <t xml:space="preserve">Presidente: Mario Eduardo Cabrera Delgado,
Vicepresidente: Juan Alberto Rubilar Henríquez, 
Secretario: Claudia Yolanda Castro Maldonado, 
Tesorera: Ingrid Pamela Uriarte Lagos,  
Director: Christian Damián Araneda Burdiles, 
</t>
  </si>
  <si>
    <t>De acuerdo al artículo 7º de sus Estatutos, el Directorio durará tres años en sus funciones, pudiendo sus integrantes ser reelegidos para el período siguiente.</t>
  </si>
  <si>
    <t>22 de septiembre de 2014 al 22 de septiembre de 2017 (Según consta en certificado de directorio de persona jurídica sin fines de lucro, emitido por el SRCeI bajo el folio 500132200298, con fecha 18 de agosto de 2016)</t>
  </si>
  <si>
    <t xml:space="preserve">Mario Eduardo Cabrera Delgado
</t>
  </si>
  <si>
    <t xml:space="preserve">Domicilio Legal: Democracia Nº 923, Comuna de Coronel, Región del Biobío.
</t>
  </si>
  <si>
    <t>Coronel</t>
  </si>
  <si>
    <t>(41) 2756179 – 2754108 - 2711589</t>
  </si>
  <si>
    <t xml:space="preserve">http://www.cepas.cl www.pabellon83.cl
</t>
  </si>
  <si>
    <t>Fundación Centro de Promoción y Prevención Bonifacia Rodríguez.</t>
  </si>
  <si>
    <t>Otorgado por Decreto Supremo Nº 1859, de fecha 25 de mayo de 2005, por el Ministerio de Justicia.</t>
  </si>
  <si>
    <t>Certificado de Vigencia Nº 15091, de fecha 13 de abril de 2010, del Ministerio de Justicia.</t>
  </si>
  <si>
    <t xml:space="preserve">Tiene por finalidad tutelar y hacer efectiva la promoción y prevención de las mujeres en situación de riesgo social en el ámbito laboral, educativo, pastoral y administrativo. Entregará a las mujeres, niñas, adolescentes y adultas los elementos necesarios para lograr el desarrollo integral de su personalidad a luz del Evangelio y de acuerdo a las constituciones de la Congregación Siervas de San José y a las orientaciones de la Iglesia Católica. El objeto de la Fundación estará formado por la filosofía educativo- social de la Congregación Siervas de San José formulada por Francisco Javier Butiña y Hospital S.J. y Bonifacia Rodríguez Castro.
</t>
  </si>
  <si>
    <t xml:space="preserve">DIRECTORIO:
Presidenta: Josefa Panedas Paunero       
Vicepresidenta: Isabel Pacho Pacho      
Secretaria: Danielle France Marie Morton Esquerre                  
Tesorera: Ninoska Eliana Rojas González    
Directora Viviane Nicole Clement Campillo 
</t>
  </si>
  <si>
    <t>Durarán en sus cargos 02 años</t>
  </si>
  <si>
    <t xml:space="preserve">De 25 de julio de 2008 a 25 de julio de 2010-.
Tesorera: Según Anexo Certificado de Vigencia.
</t>
  </si>
  <si>
    <t xml:space="preserve">Presidenta: Josefa Panedas Paunero      
</t>
  </si>
  <si>
    <t xml:space="preserve">Avenida Concepción Nº31, comuna de Colina, Región Metropolitana. 
Casilla 148-13 
</t>
  </si>
  <si>
    <t>josepanedasp@hotmail.com</t>
  </si>
  <si>
    <t>Se acompaña antecedentes financieros y certificado de la institución, de fecha 23 de octubre de 2008, aprobados por la Unidad de Supervisión Financiera.</t>
  </si>
  <si>
    <t xml:space="preserve">
Fundación Centro Nacional de la Familia - CENFA
</t>
  </si>
  <si>
    <t>Fundación  de Derecho Privado</t>
  </si>
  <si>
    <t>Otorgada mediante Decreto Supremo  N°1144 de fecha 12 de abril de 1966.</t>
  </si>
  <si>
    <t>Certificado de Vigencia de persona jurídica sin fines de lucro folio N° 500404643890, de fecha 20 de agosto de 2021, emitido por el Servicio de Registro Civil e Identificación.</t>
  </si>
  <si>
    <t>Realizar todo tipo de acciones tendientes a fortalecer el rol de la familia como la primera y más importante escuela de formación y de transmisión de los valores fundamentales del amor y de la vida; la formación, desarrollo y crecimiento de las personas, la pareja y la familia; el propiciar y apoyar la adecuación y la estructura a las necesidades y aspiraciones de estos; y el realizar todo tipo de programas de acción social en beneficio exclusivo de los sectores de mayor necesidad del país.</t>
  </si>
  <si>
    <t>Directora Ejecutiva: 
María Paz Egaña Baraona
Presidente: 
Carlos Andres Portales Echeverria 
Vice-Presidenta: 
María Magdalena Del Rio Covarrubias 
Secretaria:
Muriel Carolina Esquivel Carvajal
Tesorero: 
Marcelo Armas Mac Donald 
Directores:
Marta Patricia Larraechea Bolivar
Ximena Calcagni Gonzalez 
Pedro Andres Margozzini Mackenzie 
Según consta en Certificado de Vigencia de Directorio de persona jurídica sin fines de lucro folio N° 500404479670, de fecha 19 de agosto de 2021, emitido por el Servicio de Registro Civil e Identificación</t>
  </si>
  <si>
    <t>Duración indefinida, pero cada dos años se deben designar entre sus miembros, los cargos de Presidente, Vicepresidente, Secretario y Tesorero.</t>
  </si>
  <si>
    <t>De 11 de diciembre de 2018 al 11 de diciembre de 2020</t>
  </si>
  <si>
    <t xml:space="preserve">Carlos Andres Portales Echeverria 
Los restantes miembros del Directorio, que a continuación se indican, pueden actuar conjuntamente dos cualquiera de ellos, anteponiendo su firma al nombre de CENFA.:
María Magdalena Del Rio Covarrubias 
Muriel Carolina Esquivel Carvajal
Marcelo Armas Mac Donald 
Marta Patricia Larraechea Bolivar
Ximena Calcagni Gonzalez 
Pedro Andres Margozzini Mackenzie 
</t>
  </si>
  <si>
    <t xml:space="preserve">Calle del Arzobispo N° 0621, Providencia. </t>
  </si>
  <si>
    <t xml:space="preserve">Fono 22 235 3416.  </t>
  </si>
  <si>
    <t>Antecedentes Financieros correspondientes al año 2020, aprobados por el Sub Departamento Supervisión Financiera Nacional.</t>
  </si>
  <si>
    <t>Fundación Centro Regional de Asistencia Técnica y Empresarial o Fundación CRATE</t>
  </si>
  <si>
    <t xml:space="preserve">Otorgada por Decreto Supremo Nº 668, de 03  de mayo de 1979, del Ministerio de Justicia. </t>
  </si>
  <si>
    <t>Certificado de Vigencia Folio Nº 500458759056, de 12-07-2022, otorgado por el Servicio de Registro Civil e Identificación.</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</si>
  <si>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t>
  </si>
  <si>
    <t xml:space="preserve">Presidente: 
Galo Fernández Villaseca, RUT N° 7.706.509-1
Vicepresidente:
Mario Molina Guaita, RUT N° 2.722.354-0
Secretario: Luis René Alarcón Escárate, RUT N° 9.696.362-9
Tesorero: Jorge Ramón Cruz Weston, RUT N°7.059.826-4
Consejeros:
Angelica Pilar Ramírez Rodríguez, RUT N° 9.658.157-2
María Alina Quinteros Letelier, RUT N° 6.144.675-3
Juan Fernando Reyes Bravo, RUT N° 4.536.279-5
José Belarmino González Aguilera, RUT N° 5.257.243-6
Raúl Andrés Silva Prado, RUT N° 6.061.205-6
Lorenzo Fermín Figueroa León, RUT Nº 7.807.830-8
Víctor Héctor Vilos Núñez, RUT Nº 4.894.905-3
</t>
  </si>
  <si>
    <t>Tres  años</t>
  </si>
  <si>
    <t>Del 6 de julio de 2018 al 6 de julio de 2021.
Según consta en Certificado de vigencia de directorio de persona jurídica sin fines de lucro, folio N° 500350553467, de 15 de octubre de 2020, emitido por el Servicio de Registro Civil e Identificación.</t>
  </si>
  <si>
    <t xml:space="preserve">Gerente: Jorge Miguel Brito Obreque, 
</t>
  </si>
  <si>
    <t xml:space="preserve">1 norte n° 550, 4to piso, Talca, Región del Maule
</t>
  </si>
  <si>
    <t>Fonos: 71-2231052 71-2210857
71-2231065</t>
  </si>
  <si>
    <t>dirección@crate.cl</t>
  </si>
  <si>
    <t>Se acompaña Certificado de la Institución, correspondiente a antecedentes financieros del año 2021, aprobados por USUFI</t>
  </si>
  <si>
    <t>Fundación Cerro Navia Joven</t>
  </si>
  <si>
    <t xml:space="preserve">Decreto Eclesiástico del Arzobispado de Santiago Nº157, de 16 de mayo de 1994. </t>
  </si>
  <si>
    <t xml:space="preserve">La gestión del Centro Comunitario Cerro Navia Joven, el cual desarrolla actividades de promoción humana y solidaria entre adultos, jóvenes y niños del sector. También, la fundación se vinculará con la unidad Pastoral Arquidiocesana. Por último, la fundación asumirá la calidad de sostenedor del Centro Comunitario. Igualmente, podrá asociarse con otras personas jurídicas, para en su conjunto sostener y administrar proyectos educacionales en el sector poniente de Santiago.
</t>
  </si>
  <si>
    <t>Presidente:
Matías Provoste Vargas
Tesorero:
Felipe Arteaga Manieu
Secretaria:
Cecilia Recabarren Raby,
Directora Ejecutiva:
Niniza Krstulovic Matte
Asesor Eclesiástico:
R.P. Eduardo Silva Arévalo, S.J.
Parroquia María Reina de la Paz: 
Pbro. Manuel Carmona Peredo
Solange Veloso Villarzú
Matías Berndt Alzérreca
Ricardo Silva Güiraldes
Se acompaña acta de sesión extraordinaria, de 27 de diciembre de 2019,  reducida a escritura pública, con fecha 27 de enero de 2020, ante Notario Público Titular, de la cuadragésima novena Notaría de Santiago, don Wladimir Schramm López.</t>
  </si>
  <si>
    <t xml:space="preserve">Durarán 2 años en sus funciones. </t>
  </si>
  <si>
    <t>Último directorio: 2 años.
Del 27 de abril de 2019 al 12 de abril de 2021.
Se acompaña Certificado C/985/2020, del Arzobispado de Santiago, de fecha 20 de agosto de 2020</t>
  </si>
  <si>
    <t xml:space="preserve">Niniza Krstulovic Matte
</t>
  </si>
  <si>
    <t xml:space="preserve">Costanera Sur N° 8710-A, comuna de Cerro Navia, Región Metropolitana.
</t>
  </si>
  <si>
    <t xml:space="preserve">F. 6691541, </t>
  </si>
  <si>
    <t>cerro.navia.joven@gmail.com</t>
  </si>
  <si>
    <t>Se acompañan antecedentes financieros del 2019, aprobados por Supervisión Financiera.</t>
  </si>
  <si>
    <t xml:space="preserve">
Fundación Chilena de la Adopción
</t>
  </si>
  <si>
    <t>Otorgada por Decreto Supremo N° 1135, de 13 de diciembre de 1985, por el Ministerio de Justicia.</t>
  </si>
  <si>
    <t>Certificado de vigencia de persona jurídica sin fines de lucro folio 500404226671, emitido por el Servicio de Registro Civil e Identificación, con fecha 18-08-2021.</t>
  </si>
  <si>
    <t>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t>
  </si>
  <si>
    <t>Presidente: 
Jose Gabriel Aldea Salazar 
Secretario: 
MARIA ELENA GONZALEZ ZAMORANO 
Tesorero: 
Matias Schongut Grollmus 
Director: 
Paula Andrea Landerretche Moreno 
Director: 
Jose Miguel Gustavo Sanchez Callejas 
Director: 
Maria Veronica Lewin Correa 
Director: 
Irene Eva Mercedes Gonzalez Lezius 
Director: 
ROBERTO MIGUEL PONS RUBIO 
Se acompaña Certificado de vigencia de Directorio de persona jurídica sin fines de lucro folio 500404226453, emitido por el Servicio de Registro Civil e Identificación, con fecha 18-08-2021.</t>
  </si>
  <si>
    <t xml:space="preserve">24 de junio de 2021 al 24 de junio de 2021.
</t>
  </si>
  <si>
    <t xml:space="preserve">Presidente: José Gabriel Aldea Salazar, 
Directora Ejecutiva: Alejandra Cecilia Ramírez Lema, 
</t>
  </si>
  <si>
    <t xml:space="preserve">Viña del Mar N° 050, comuna de Providencia, Región Metropolitana
</t>
  </si>
  <si>
    <t xml:space="preserve">tel 26652139 26652150
Cel 8.5022337 </t>
  </si>
  <si>
    <t>: fadop@ctcinternet.cl</t>
  </si>
  <si>
    <t xml:space="preserve">Certificado de antecedentes financieros correspondientes al año 2020, aprobados por el Sub Departamento de Supervisión Financiera .
</t>
  </si>
  <si>
    <t>Fundación Ciudad del Niño Ricardo Espinosa</t>
  </si>
  <si>
    <t>Erigida de acuerdo al Derecho Canónico. Fundada por la autoridad eclesiástica del Arzobispado de Concepción por Decretos N°s. 1563, 1564 y 1565, del 14 de julio de 1958.</t>
  </si>
  <si>
    <t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t>
  </si>
  <si>
    <t>Presidente: Padre José Teodoro Cartes Gómez 
Vicepresidente: Juan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t>
  </si>
  <si>
    <t>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t>
  </si>
  <si>
    <t>Designación de Presidente y Representante Legal: Por periodo de 3 años (17-12-2012). Aprobación autoridad eclesiástica: 25-08-2020.</t>
  </si>
  <si>
    <t xml:space="preserve">Padre José Teodoro Cartes Gómez 
</t>
  </si>
  <si>
    <t xml:space="preserve">Arteaga Alemparte S/N, comuna de Hualpen
</t>
  </si>
  <si>
    <t>Hualpén</t>
  </si>
  <si>
    <t xml:space="preserve"> administracion@fundacioncdn.cl</t>
  </si>
  <si>
    <t>Se acompañan Antecedentes financieros del año 2020, aprobados por el  Subdepartamento de Supervisión  Financiera Nacional.</t>
  </si>
  <si>
    <t>Informe N° 643 de 2020</t>
  </si>
  <si>
    <t>CONSEJO DE DEFENSA DEL NIÑO O CIUDAD DEL NIÑO O FUNDACION CIUDAD DEL NIÑO (CODENI)</t>
  </si>
  <si>
    <t>Otorgada por Decreto Supremo N° 629, de fecha 14 de febrero de 1938, del Ministerio de Justicia.</t>
  </si>
  <si>
    <t>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t>
  </si>
  <si>
    <t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t>
  </si>
  <si>
    <t xml:space="preserve"> 3 años.</t>
  </si>
  <si>
    <t xml:space="preserve">16-01-2024 hasta el 16-01-2027.
</t>
  </si>
  <si>
    <t>Presidente: José Pedro Silva Prado
Director Ejecutivo: Edmundo Crespo Pisano
Gerente/Director Administración y Finanzas: Julio Gutiérrez Campos,</t>
  </si>
  <si>
    <t xml:space="preserve">Paseo Pdte. Errázuriz Echaurren N° 2631, 5° piso, comuna de Providencia, Santiago, Región Metropolitana.
</t>
  </si>
  <si>
    <t>228737900 - 228737980</t>
  </si>
  <si>
    <t xml:space="preserve">ccardenas@ciudaddelnino.cl
nneira@ciudaddelnino.cl 
</t>
  </si>
  <si>
    <t>Informe N°730 de 2018
Informe N°820 de 2018
Informe N°1063 de 2019
Informe N°908 de 2018</t>
  </si>
  <si>
    <t>Informe N° 730 de 2018         
Informe N° 820 de 2018                 
Informe N° 1063 de 2019                  
Informe N° 908 de 2018</t>
  </si>
  <si>
    <t>Fundación CREA EQUIDAD</t>
  </si>
  <si>
    <t>65087837K</t>
  </si>
  <si>
    <t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t>
  </si>
  <si>
    <t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t>
  </si>
  <si>
    <t>Presidente: 
Ignacio Andres Celedón Bulnes
Secretario: 
Roberto Manuel Celedón Bulnes, 
Tesorero:
Álvaro Rodrigo Henríquez Aguirre, 
De acuerdo a Certificado de vigencia de Directorio de Persona Jurídica sin fines de lucro, folio Nº 500394309845, de fecha 17 de junio de 2021, del  Servicio del Registro Civil e Identificación.</t>
  </si>
  <si>
    <t xml:space="preserve">De 30.05.2019 a 30.05.2022.
</t>
  </si>
  <si>
    <t xml:space="preserve">Presidente: 
Ignacio Andres Celedón Bulnes,
Secretario:  
Roberto Manuel Celedón Bulnes, 
</t>
  </si>
  <si>
    <t xml:space="preserve">Paseo Phillips Nº 16, piso 4, oficina X, comuna de Santiago, Región Metropolitana.
</t>
  </si>
  <si>
    <t xml:space="preserve">Teléfono: 232780640
</t>
  </si>
  <si>
    <t xml:space="preserve">E-Mail: roberto.celedon@creaequidad.cl
           claudio.tobar@creaequidad.cl
</t>
  </si>
  <si>
    <t>Fundación Creando Futuro</t>
  </si>
  <si>
    <t>Inscripción N° 9384, de fecha 31 de enero de 2013, del Registro de Personas Jurídicas, del Servicio de Registro Civil e Identificación.</t>
  </si>
  <si>
    <t>Certificado de Vigencia, Folio Nº 148430399, emitido con fecha 26 de febrero de 2015, por el SRCeI.</t>
  </si>
  <si>
    <t xml:space="preserve">El objeto de la Fundación consistirá en impartir y fomentar la educación en sus diversas modalidades y niveles, organizando y administrando establecimientos educacionales de enseñanza Pre-Básica, Básica, Media y Superior y de igual manera podrá crear, administrar y mantener centros de acogida de menores, ancianos, y a su vez desarrollar actividades de capacitación y perfeccionamiento y en general realizar todo tipo de actividades relacionadas con el fin ya señalado, para lo cual podrá establecer nexos con organismos nacionales o extranjeros.
</t>
  </si>
  <si>
    <t xml:space="preserve">Presidente: Víctor Francisco Aguilera Vásquez 
Vice-Presidente: Daniel Anton Aguilera Gutiérrez, 
Secretario: Claudio Patricio Rivera Canihuante, 
Tesorero: Carlos Luis Covarrubias Arancibia, 
Héctor René Gutiérrez Salazar, 
Víctor Andrés Aguilera Gutiérrez, 
Critchan Alejandro Herrera Parra, 
</t>
  </si>
  <si>
    <t>Desde el 29 de diciembre de 2014- al 29 de diciembre de 2018.</t>
  </si>
  <si>
    <t xml:space="preserve">Víctor Francisco Aguilera Vásquez 
</t>
  </si>
  <si>
    <t xml:space="preserve">Londres Nº 50, Santiago. Región Metropolitana.
</t>
  </si>
  <si>
    <t xml:space="preserve">Fono: 23476015 – 26381171
</t>
  </si>
  <si>
    <t xml:space="preserve">Contacto@fcf.cl
</t>
  </si>
  <si>
    <t>Se acompaña Certificado Financiero  año 2014, aprobado por el Subdepartamento de Supervisión Financiera Nacional.</t>
  </si>
  <si>
    <t>FUNDACIÓN CREESER</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</si>
  <si>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</si>
  <si>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Certificado de Vigencia de persona jurídica sin fin de lucro folio Nº 500396313644, de fecha 01 de julio de 2021, emitido por el Servicio de Registro Civil e Identificación.</t>
  </si>
  <si>
    <t>La acción de fortalecer la familia en contexto de riesgo y vulnerabilidad social, con la finalidad de promover el desarrollo de la misma mediante la articulación y gestión de los recursos dispuestos en los diversos entornos y contextos que la rodean.</t>
  </si>
  <si>
    <t xml:space="preserve">Presidente:
Felipe Evaristo Bobadilla Zapata
Vicepresidenta:
Carolina Andrea Arancibia Tamayo
Secretaria:
Myriam Betsabe Flores Vega
Tesorero:
Alejandro Ignacio Guerrero Guerrero
</t>
  </si>
  <si>
    <t>3 AÑOS.</t>
  </si>
  <si>
    <t>De 07 de julio de 2019 al 07 de julio de 2022.</t>
  </si>
  <si>
    <t xml:space="preserve">Felipe Evaristo Bobadilla Zapata
</t>
  </si>
  <si>
    <t>Colo Colo N° 735, Comuna de Rengo, Región del Libertador General Bernardo O´Higgins.</t>
  </si>
  <si>
    <t>Rengo</t>
  </si>
  <si>
    <t>56976979477 - 56995723973</t>
  </si>
  <si>
    <t>Fundación.creeser1@gmail.com</t>
  </si>
  <si>
    <t xml:space="preserve">Antecedentes Financieros correspondientes al año 2021, pendientes de aprobación por Supervisión Financiera. </t>
  </si>
  <si>
    <t>Fundación Creseres</t>
  </si>
  <si>
    <t xml:space="preserve">Registro Nacional de Personas Jurídicas Nº860, del Servicio de Registro Civil e Identificación.
Fecha de concesión de Personalidad Jurídica: 19 de julio de 2012.
</t>
  </si>
  <si>
    <t>Certificado de Vigencia Folio Nº 500517093145, de fecha  4 Julio 2023, del Servicio de Registro Civil e Identificación.</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</si>
  <si>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</si>
  <si>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RUT N° 11.692.921-k
Vicepresidente: 
Felipe Guillermo Agurto Martínez, RUT Nº15.566.092.-9
Secretario: 
Freddy Nelson Badilla Hidalgo, RUT N° 20.557.391-7
Tesorera: 
Joysce Nicole Badilla Hidalgo, RUT 19.182.801-1
Directores:
Irene Mabel Becerra Orellana, RUT N° 5.084.982-1
Rosa Angélica Belmar Olivero, RUT N° 5.486.974-6
Iris Mabel Horn Álvarez, RUT Nº13.395.366-3
Vicepresidente: Eric Eugenio Aburto Jiménez
Secretario: 
Freddy Nelson Badilla Hidalgo, RUT N° 20.557.391-7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Vigencia Folio Nº 500402711821, de fecha 09 de agosto de 2020, del Servicio de Registro Civil e Identificación.</t>
  </si>
  <si>
    <t xml:space="preserve">Dos años </t>
  </si>
  <si>
    <t xml:space="preserve">31-03-2022 al 31-03-2024
Duración: agosto 2020 a agosto de 2022.
</t>
  </si>
  <si>
    <t xml:space="preserve">Carmen Gloria Hidalgo Belmar 
</t>
  </si>
  <si>
    <t>O'higgins 416A comuna de Temuco, región de La Araucanía.</t>
  </si>
  <si>
    <t xml:space="preserve">Telefono: 045/2322257
Celular: 997576677
</t>
  </si>
  <si>
    <t xml:space="preserve"> dirección@fundacioncreseres.cl carmen.hidalgo@creseres.cl</t>
  </si>
  <si>
    <t>Se acompaña certificado de antecedentes financiares año 2022  aprobado por el Departamento de Supervisión Financiera</t>
  </si>
  <si>
    <t>Fundación Crispi Lago</t>
  </si>
  <si>
    <t>65951110k</t>
  </si>
  <si>
    <t>Fundación de Derecho Privado. Otorgado por Decreto Supremo N° 1234, de 28 de marzo de 2008, del Ministerio de Justicia.</t>
  </si>
  <si>
    <t>Certificado de Vigencia de Persona Jurídica sin fines de lucro Folio N° 500262917363, de 30 de septiembre de 2019.</t>
  </si>
  <si>
    <t>Según el artículo Tercero de la escritura de aclaración y rectificación de la Fundación Crispi Lago, la Fundación tendrá por finalidad y objetivo el brindar a los niños y niñas un espacio de oportunidades y desde ese lugar aportar el al desarrollo educativo de la infancia con creativas metodologías y renovados contenidos, buscando la creación de sistema de protección integral desde el embarazo de la madre y hasta los cuatro años. El dicho objetivo buscara dar igualdad de oportunidad en los niños de escasos recursos, sin importar su etnia, color o religión, a fin de que puedan desarrollar sus máximas habilidades y potencialidades, en plena integración con la comunidad, los padres y su familia, los centros de asistencia médica primaria, la municipalidad y los demás órganos de la administración del Estado, como las instituciones privadas, con o sin fines de lucro, que tengan el mismo objetivo.</t>
  </si>
  <si>
    <t xml:space="preserve">Consejo Directivo:     Presidente:
 Ana Maria Crispi Soler 
Vicepdte: 
Jaime Crispo Soler
Secretario: 
Pilar Montory Castillo
Tesorera: 
Magdalena Soler Ruiz
</t>
  </si>
  <si>
    <t>2 años</t>
  </si>
  <si>
    <t>18-05-2019 al 18-05-2021</t>
  </si>
  <si>
    <t xml:space="preserve">Ana Maria Crispi Soler </t>
  </si>
  <si>
    <t xml:space="preserve">Calle Oscar Bonilla N° 56, comuna del Romeral, Región del Maule.
</t>
  </si>
  <si>
    <t>Romeral</t>
  </si>
  <si>
    <t>Teléfonos:
Fijo: 75-2 432429
Celular: 999492362</t>
  </si>
  <si>
    <t xml:space="preserve">Correo: Fundacióncrispilagos.cl </t>
  </si>
  <si>
    <t>Certificado Financiero 2018 aprobado por Subdepartamento de Supervisión financiera.</t>
  </si>
  <si>
    <t>Fundación Cristiana de Acción Social y Educacional Funcase</t>
  </si>
  <si>
    <t>Decreto Supremo Nº 487, de 08 de abril de 1981, del Ministerio de Justicia.</t>
  </si>
  <si>
    <t>Certificado de vigencia N° 19275, de fecha 20 de junio de 2011.</t>
  </si>
  <si>
    <t xml:space="preserve">Atender las necesidades de educación y desarrollo, tanto físico como espiritual, de menores de edad en cualquier forma de riesgo social, y que vivan en cualquier parte del país.
</t>
  </si>
  <si>
    <t xml:space="preserve">Presidente: René Aldo Soto Peña, 
Vicepresidente: Adrián Reyes Alfaro, 
Secretaria: Elisa Corvalán Vásquez,
Directores:
Fernando Schurch Rilling, 
Oscar Corvalán Vásquez, 
Manuel Gerardo Urbina Hernández, 
Rodrigo Rivera Peña, 
Carlos Roberto Aguayo Romero.
Pedro Ahmner Agurto Aracena.
</t>
  </si>
  <si>
    <t>Tres años</t>
  </si>
  <si>
    <t xml:space="preserve">14 de marzo  de 2008 a 13 de marzo de 2011.
</t>
  </si>
  <si>
    <t xml:space="preserve">Presidente: René Aldo Soto Peña, 
Director Ejecutivo: Carlos Roberto Aguayo Romero, 
</t>
  </si>
  <si>
    <t xml:space="preserve">Avda. Central N° 0521, comuna de Puente Alto, Región Metropolitana
</t>
  </si>
  <si>
    <t>Se acompaña Certificado Financiero correspondiente al año 2012, aprobados por el Subdepartamento de Supervisión  Financiera Nacional.</t>
  </si>
  <si>
    <t>FUNDACIÓN CRISTOX</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</si>
  <si>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500161080316, emitido el 11 de agosto de 2020, ello aconteció el 18 de junio de 2013, bajo el Nº de inscripción 111146.
</t>
  </si>
  <si>
    <t xml:space="preserve">Certificado de Vigencia de Persona Jurídica sin Fines de Lucro, del Servicio de Registro Civil e Identificación, Folio Nº 500450682966, otorgado el 24 de mayo de 2022.
</t>
  </si>
  <si>
    <t xml:space="preserve">Según lo expresado por la "FUNDACIÓN CRISTOX" en copia de Estatutos vigentes de la entidad, y en Solicitud de reconocimiento para personas jurídicas sin fines de lucro señala que tiene como objeto, como puntos más importantes:
a) Promover los valores del Evangelio a través de intervenciones sociales que respeten a las personas en su diversidad e identidad cultural. 
b)  Fomentar la participación y la autogestión de las personas en sus proyectos para que desarrollen por si mismos los cambios necesarios para la consecución de sus objetivos, en todos los ámbitos de su vida.
c)  Promover y realizar compañas y beneficios.
d) Construir, adquirir o tomar a su cargo propiedades para Centros Abiertos, Comedores, Bibliotecas, Hogares de Menores, en situación de riesgo social.
e) En general realizar todas aquellas acciones encaminadas al mejor logro de los fines propuestos.
La institución señala además que, de este modo enfoca parte de su acción en la infancia y adolescencia victimas de vulneraciones hacia la protección de sus derechos y en apoyo a jóvenes infractores de ley en pos de la responsabilización de sus actos e integración social y contribuye al desarrollo educacional del país, en concordancia con la orientación general de la enseñanza oficial chilena, impartiendo a la sociedad educación, desarrollo personal e instrucción, mediante el estudio de diversas materias, fin que se propone realizar inspirada en el evangelio, atendiendo a los sectores más necesitados de nuestro país, a través de la puesta en marcha de la promoción de Justicia, Verdad y Solidaridad.
Estimándose por lo tanto, que los objetivos y actividades planteados, son acordes, en forma general, con lo contemplado en los artículos 1, 2,3 de la Le  N°20.032.
</t>
  </si>
  <si>
    <t>Presidente:
Cristian Espinoza Camus
Secretario:
Francisca Rosas Berguño
Tesorero: 
Marina Araos Gallardo
Según Certificado de Directorio de persona jurídica sin fines de lucro folio 500340085026, del Servicio de Registro Civil e Identificación, emitido con fecha 11 de agosto de 2020.</t>
  </si>
  <si>
    <t>05 años</t>
  </si>
  <si>
    <t>Del 15 de mayo de 2019 al 15 de mayo de 2024.</t>
  </si>
  <si>
    <t xml:space="preserve">Presidente: 
CRISTIAN ESPINOZA CAMUS, 
Se otorgaron poderes a los miembros del Directorio para para actuar separada e indistintamente:
-	Francisca Rosas Berguño
-	Marina Araos Gallardo
Lo anterior consta en acta de séptima sesión ordinaria de directorio, de 15 de mayo de 2019, reducida a escritura pública, con fecha 16 de mayo de 2019, ante la Notario Interina de la segunda Notaría de Casablanca, con asiento en Curacaví, doña Daniela Munizaga Péndola.
</t>
  </si>
  <si>
    <t xml:space="preserve">Avenida Ambrosio O´Higgins 1399, Comuna de Curacaví, Región Metropolitana.
</t>
  </si>
  <si>
    <t>Curacaví</t>
  </si>
  <si>
    <t>228353425/228352517</t>
  </si>
  <si>
    <t xml:space="preserve">csaavedra@cristox.cl
contacto@cristox.cl
cristian@cristox.cl
</t>
  </si>
  <si>
    <t>Antecedentes financieros correspondientes al año 2021, enproceso de ser aprobados por el Sub Departamento de Suprevisión Financiera Nacional. (acompaña certificado firmado ante notario público)</t>
  </si>
  <si>
    <t>Fundación Cruzada por Los Niños</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</si>
  <si>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13 de octubre de 2014, bajo el Nº de inscripción 186793.</t>
  </si>
  <si>
    <t>Certificado de Vigencia Folio Nº500070059509, de fecha 20 de Mayo de 2015, del Servicio de Registro Civil e Identificación.</t>
  </si>
  <si>
    <t xml:space="preserve">La promoción del desarrollo, especialmente de los niños y adolescentes, sus familias y grupos que viven en condiciones de marginalidad, exclusión y/o pobreza, así como también, proporcionar a las personas que han sufrido distintos flagelos y problemas en sus condiciones de vida,  los elementos básicos e indispensables para su normal crecimiento y desarrollo personal, poniendo énfasis, en fortalecer y consolidar a la familia como pilar fundamental de la sociedad, podrá realizar sus actividades en los siguientes ámbitos de acción: educación, cultura, deporte, capacitación, trabajo, salud, vivienda, medioambiente, desarrollo comunitario, desarrollo económico, derechos humanos, comunidades indígenas y deportivo recreativas, en lo urbano y rural.
Además, la fundación tendrá como objeto:
1. Desarrollo integral de las nuevas generaciones partiendo desde la infancia, con prioridad en los niños y niñas en estado de vulnerabilidad social y vulneración de derechos,
2. Fortalecimiento de la familia, de los valores familiares, la integración y respeto intergeneracional, reconociendo su función de núcleo de la sociedad, y el motor en la formación de las nuevas generaciones de padres, trabajadores y ciudadanos, por medio de intervenciones de carácter multidisciplinario den los ámbitos cultural, deportiva, educacional, psicológica y espiritual.
3. Empoderamiento de las generaciones, como agentes de transformación espiritual y social de las comunidades en que se desenvuelven, propendiendo el desarrollo de líderes integrales, con opinión, servicio y movilización, en todas las áreas de influencia de la sociedad, como comunicación, artes, familia, educación, economía, gobierno y religión. La promoción y difusión de la cultura y el arte inspirada e la solidaridad, justicia y preocupación por los más pobres, excluidos y marginados.
4. El apoyo material de cualquier índole a comunidades de escasos recurso, urbanas o rurales, a nivel nacional e internacional, en caso de emergencias, catástrofes naturales y/o sociales. 
5. La creación, desarrollo y promoción de la capacidad de emprendimiento de las personas, con miras a la superación de al pobreza.
6. La de fomentar e impulsar la capacitación y la empleabilidad, de la población cesante, privada de libertad, trabajadores de escasos recursos, trabajadores de la mediana y pequeña empresa, a fin de aumentar su productividad y empleabilidad y con ello mejorar su calidad de vida.
7. La promoción de procesos de desarrollo y justicia en los sectores vulnerables del país. 
Para la consecución de las finalidades antes señaladas, la Fundación podrá realiza las siguientes actividades.
a) Academias de Formación  y Difusión Artística y Cultural en diversas disciplinas.
b) Clubes de diversas disciplinas deportivas.
c) Centros de acogida transitoria o permanente para Niños o Niñas con vulneración de derechos, mujeres víctimas de violencia intrafamiliar o abuso sexual, madres adolescentes, ancianos, etc.
d) Centros educacionales de formación regular primaria, secundaria y terciaria, organismos técnicos de capacitación, escuelas de oficios.
e) centros y programas de formación y o difusión social, económico, espiritual, bibliotecas, medios de comunicación, producción audiovisual, publicación de libros, revistas y artículos de forma impresa y o electrónica.
f) Comedores y roperos comunitarios, bancos de alimentos y medicamentos, centros de micro emprendimiento.
g) celebrar convenios de cooperación técnica y financiera a nivel nacional e internacional.
h) Organizar, patrocinar, desarrollar y ejecutar colectas nacionales o regionales.
i) Editar, imprimir, distribuir folletos, boletines, revistas, periódicos y libros y en general producir y hacer uso de todo tipo de medios audiovisuales y electrónicos.
j) Diseñar, crear, promover y difundir programas de televisión, radio o a través de internet u otros medios que se definan para potenciar el objeto de la Fundación.
k) Generar y apoyar acciones de promoción y defensa de los derechos humanos, con especial énfasis en derechos de los niños., jóvenes y de la mujer.
l) Crear estructuras institucionales internas, para atender de forma especializada los objetivos y propósitos de rigor; y
m) Celebrar todo tipo de actos y contratos y realizar todo tipo de acciones compatibles con los fines, objetos y actividades antes señalados.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</si>
  <si>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 Presidente: Malbina Isabel Muñoz González 
• Secretaria: Patricia Fabiola Toledo Carrasco 
• Tesorero: Claudio Esteban Tabilo Rivera
</t>
  </si>
  <si>
    <t>del 1 de Octubre de 2014 a 1 de Octubre de 2019.</t>
  </si>
  <si>
    <t xml:space="preserve"> Malbina Isabel Muñoz González 
</t>
  </si>
  <si>
    <t xml:space="preserve">Osvaldo Silva Castellón 211-A
Antofagasta
Región de Antofagasta
</t>
  </si>
  <si>
    <t>Fono: 995791167</t>
  </si>
  <si>
    <t>: cruzada@cruzadacristiana.cl</t>
  </si>
  <si>
    <t>Certificado Financiero de fecha 30 de Diciembre  2014, correspondiente al año 2014, aprobado por el Departamento de Administración y Finanzas.</t>
  </si>
  <si>
    <t>Fundación COANIL</t>
  </si>
  <si>
    <t xml:space="preserve">Decreto Supremo Nº 213, de 17 de febrero de 1975, del Ministerio de Justicia. </t>
  </si>
  <si>
    <t>Certificado de Vigencia de persona jurídica sin fines de lucro Folio Nº 500395386540, de 24 de junio de 2021, emitido por el Servicio de Registro Civil e Identificación.</t>
  </si>
  <si>
    <t xml:space="preserve">Propender al desarrollo integral de los niños intelectualmente limitados hasta su incorporación a la vida del trabajo.
</t>
  </si>
  <si>
    <t>Presidente: 
Presidente: 
Felipe Arteaga Manieu, 
Vicepresidente: 
Edgar Witt Gebert
Secretario: 
Luis Lizama Portal
Tesorero: 
Rodrigo Pablo Roa
Directores:
Álvaro Agustín Morales Adaro
Carolina Beatriz Muñoz Guzmán
Sergio Espejo Yaksic</t>
  </si>
  <si>
    <t>Duran dos años en sus funciones. Renovación parcial anual de tres directores</t>
  </si>
  <si>
    <t>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t>
  </si>
  <si>
    <t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	José Melej Turina, 
-	Edgar Andrés Witt Gebert, 
-	Rodolfo Bobadilla Garrido, 
Para que representen a la Fundación, actuando en conjunto dos cualquiera de ellos, con las más amplias facultades. </t>
  </si>
  <si>
    <t xml:space="preserve">Julio Prado N° 1761, comuna de Ñuñoa, Región Metropolitana
</t>
  </si>
  <si>
    <t xml:space="preserve">4768500
</t>
  </si>
  <si>
    <t xml:space="preserve">gerenciageneral@coanil.cl
</t>
  </si>
  <si>
    <t>Se acompaña Certificado de Antecedentes Financieros de la Institución correspondiente al año 2020, aprobados USUFI</t>
  </si>
  <si>
    <t>Fundación Cuidarte Chile</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</si>
  <si>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2020, bajo el N° de inscripción 307916, con la misma fecha. </t>
  </si>
  <si>
    <t>Certificado de Vigencia Folio Nº 500296239261, de  fecha 11 de febrero de 2020,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</si>
  <si>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bulling, ciberbulling, acoso laboral, acoso sexual y discriminación y abuso en general. Podrá realizar sus actividades en los siguientes ámbitos de acción: educación, cultura, capacitación, trabajo, salud, vivienda, medioambiente, desarrollo social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relativas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Establecer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t>
  </si>
  <si>
    <t xml:space="preserve">Directorio inicial: 
Presidenta: 
Polette Franchesca Garrote Jiron, 
Secretaria: 
Betsy Yanola Garrote Jiron,
Tesorera:
Evelyn Paola Garrote Jiron, 
</t>
  </si>
  <si>
    <t>3 años. Contados desde la inscripción en el Registro Nacional de Personas Jurídicas Sin Fines de Lucro que lleva el Servicio de Registro Civil e identificación, es decir hasta el 31 de enero de 2023</t>
  </si>
  <si>
    <t xml:space="preserve">Presidenta:
Polette Franchesca Garrote Jiron, 
</t>
  </si>
  <si>
    <t>General Lagos 791, oficina 4.</t>
  </si>
  <si>
    <t xml:space="preserve">989791111.
</t>
  </si>
  <si>
    <t>Fundación.cuidartechile@gmail.com</t>
  </si>
  <si>
    <t>Antecedentes financieros correspondientes al año 2019, aprobados por el Sub Departamento de Supervisión Financiera Nacional</t>
  </si>
  <si>
    <t xml:space="preserve">
Fundación Cultural Para La Reinserción Social ÍTACA
</t>
  </si>
  <si>
    <t>65068933K</t>
  </si>
  <si>
    <t>Inscripción N° 3554, de fecha 15 de enero de 2013, del Registro de Personas Jurídicas, del Servicio de Registro Civil e Identificación.</t>
  </si>
  <si>
    <t xml:space="preserve">Certificado de Vigencia Folio Nº 16091639, de 03 de junio de 2016, del Servicio de Registro Civil e Identificación.
</t>
  </si>
  <si>
    <t xml:space="preserve">La Fundación tendrá por objeto la asistencia cultural, económica y social a jóvenes privados de libertad, así como a jóvenes sujetos a medidas alternativas en medio libre o centros semi-cerrados, y a aquellos sectores de la población que sean vulnerables, con la finalidad de promover su reinserción social o prevenir que incurran en conductas perjudiciales para sí mismos y la sociedad en general.
</t>
  </si>
  <si>
    <t xml:space="preserve">
Margareta Salender 
-Director:
Mario Silva Mera 
Sandra María Radic Clarke
-Secretaria:
Margareta Salender 
-Director:</t>
  </si>
  <si>
    <t xml:space="preserve">: tres años, mientras cuenten con la confianza de las fundadoras, y podrán ser reelegidos indefinidamente. </t>
  </si>
  <si>
    <t xml:space="preserve">27 de abril de 2018. </t>
  </si>
  <si>
    <t xml:space="preserve">Presidenta: María Alejandra Michelsen Haverbeck   
Tesorera: Sandra María Radic Clarke, 
</t>
  </si>
  <si>
    <t xml:space="preserve">Calle Latadía N° 6640, comuna de Las Condes, Región Metropolitana.
</t>
  </si>
  <si>
    <t>Fono: 27109665, 82334776 y 92304601.</t>
  </si>
  <si>
    <t xml:space="preserve">amichelsen.itaca@gmail.com
radic.c1@me.com
sradic.itaca@gmail.com
                                 </t>
  </si>
  <si>
    <t xml:space="preserve">Acompaña Certificado Financiero del año 2017, aprobados por el departamento de administración y finanzas.
</t>
  </si>
  <si>
    <t>Fundación de Beneficencia Aldea de Niños Cardenal Raúl Silva Henríquez</t>
  </si>
  <si>
    <t>Erigida de acuerdo al Derecho Canónico, por Decreto N° 314, del Arzobispado de Santiago, de fecha 1 de octubre de 1999.</t>
  </si>
  <si>
    <t>Certificado del Arzobispado de Santiago C/1090/2021, de fecha 10 de agosto de 2021, emitido por el Arzobispado de Santiago.</t>
  </si>
  <si>
    <t xml:space="preserve">Dar hogar a los niños desamparados que carecen de él; educarlos y prepararlos para la vida. </t>
  </si>
  <si>
    <t xml:space="preserve">Presidente: Rodrigo Dominguez Wagner, 
Vicepresidente Ejecutivo: Pablo de Iruarrizaga Samaniego,
Directores: 
Teresa Izquierdo Walker, 
Raúl Rencoret Domínguez, 
María Luisa Sepúlveda Edwards, 
María Teresa Correa Fontecilla,
Adriana Swett Lira
</t>
  </si>
  <si>
    <t>3 años, hasta el 24 de septiembre de 2022.</t>
  </si>
  <si>
    <t xml:space="preserve">
Rodrigo Dominguez Wagner,   Poder: Soraya Marcela Hernández Lemus, RUT N° 12.882.805-7
</t>
  </si>
  <si>
    <t xml:space="preserve">Camino del Pastor s/n, comuna de El Quisco
</t>
  </si>
  <si>
    <t>El Quisco</t>
  </si>
  <si>
    <t>ALDEACARDENAL.DIRECCION@GMAIL.COM</t>
  </si>
  <si>
    <t>Antecedentes Financieros correspondientes al año 2020, aprobados por el  Sub Departamento de Supervisión Financiera Nacional</t>
  </si>
  <si>
    <t>Fundación de Beneficencia Cristo Vive</t>
  </si>
  <si>
    <t xml:space="preserve">Decreto Supremo Nº 1231, de 14 de septiembre de 1990, del Ministerio de Justicia. </t>
  </si>
  <si>
    <t>Certificado de Vigencia Nº 24023, de 06 de abril de 2005, del Ministerio de Justicia.</t>
  </si>
  <si>
    <t xml:space="preserve">La promoción humana y el desarrollo en dignidad de los más pobres.
</t>
  </si>
  <si>
    <t xml:space="preserve">Presidenta: Karoline Mayer Hofbeck, 
Vicepresidente: Gustavo Donoso Castro,
Secretario: Manuel Fuentealba Espinoza, 
Tesorero: Ernesto Vizcaya Vives, 
Directores: 
María Graciela Jofré Rivera, 
Mario Pérez de Arce Lavín,
Fernando Massad Richard, 
Aída Marla Solari Verdugo,
Enrique García Fernández, 
Eduardo Ojeda Jaques, 
</t>
  </si>
  <si>
    <t>Indefinida, debiendo en el mes de octubre de cada año ser confirmados en forma expresa por la Fundadora.</t>
  </si>
  <si>
    <t>05 de octubre de 2006 a octubre de 2007.</t>
  </si>
  <si>
    <t>Karoline Mayer Hofbeck, RUT N° 6.447.475-8</t>
  </si>
  <si>
    <t xml:space="preserve">Avda. Recoleta N° 5441, comuna de Huechuraba, Región Metropolitana
</t>
  </si>
  <si>
    <t>Huechuraba</t>
  </si>
  <si>
    <t>Fono: 6255243</t>
  </si>
  <si>
    <t xml:space="preserve">www.fundacioncristovive.cl
fcv@fundacioncristovive.cl
</t>
  </si>
  <si>
    <t>Se acompaña Certificado de la Institución y Balance General, ambos correspondientes al año 2008, aprobados por el Subdepartamento de Supervisión Financiera.</t>
  </si>
  <si>
    <t>Fundación de Beneficencia de los Sagrados Corazones SSCC</t>
  </si>
  <si>
    <t xml:space="preserve">Decreto Supremo Nº 444, de 04 de mayo de 1983, del Ministerio de Justicia. </t>
  </si>
  <si>
    <t xml:space="preserve">Certificado de Vigencia Folio Nº 500406636126, emitido por el Servicio de Registro Civil e Identificación, con fecha 01 de septiembre de 2021. </t>
  </si>
  <si>
    <t xml:space="preserve">Protección y asistencia de personas de escasos recursos, cualquiera sea su edad, sexo o religión.
</t>
  </si>
  <si>
    <t>Presidenta: Irene del Carmen Arias Vielma                   Vicepresidente: Eugenio Enrique Celedón Cariola                   Secretaria: Kharim Sotelo Méndez                      Directores: María Patricia Undurraga Yáñez                          María Teresa Urrutia Veloso                 Marcia Veronica del Carmen Jamett Pizarro                 Maria Loreto Luisa Gracia Serrano           Certificado de directorio de persona jurídico sin fines de lucro Folio Nº 500406636502, emitido por el Servicio de Registro Civil e Identificación, con fecha 01 de septiembre de 2021</t>
  </si>
  <si>
    <t>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t>
  </si>
  <si>
    <t xml:space="preserve">Presidenta: Irene del Carmen Arias Vielma, 
</t>
  </si>
  <si>
    <t xml:space="preserve">Amanda Labarca N° 4631, Población Jaime Eyzaguirre. Comuna de Macul, Región Metropolitana.
</t>
  </si>
  <si>
    <t>Macul</t>
  </si>
  <si>
    <t xml:space="preserve">Fono: 2715736, </t>
  </si>
  <si>
    <t>Se acompaña certificado de antecedentes financieros correspondientes al año 2020, remitido a USUFI.</t>
  </si>
  <si>
    <t>Fundación de Beneficencia El Peregrino</t>
  </si>
  <si>
    <t xml:space="preserve">Otorgada por Decreto Supremo N° 582, de fecha 07 de junio de 1983, del Ministerio de Justicia.
</t>
  </si>
  <si>
    <t>Certificado de Vigencia Nº 20227, de 12 de octubre de 2011, del Ministerio de Justicia.</t>
  </si>
  <si>
    <t xml:space="preserve">Dar protección y hogar a pre-adolescentes y adolescentes con problemas morales y sociales, para que encuentren un ambiente de recuperación social, logrando así su desarrollo integral y su efectiva integración a la sociedad.
</t>
  </si>
  <si>
    <t xml:space="preserve">Presidenta: Alicia Campillay Sepúlveda, 
Secretaria: Joyce Abeliuk Djimino, 
Tesorera: Dorothy Schmitmeyer Enneking, 
Pro-Tesorera: Beatriz Ochagavía Larraín, 
</t>
  </si>
  <si>
    <t>23 de mayo de 2003.</t>
  </si>
  <si>
    <t xml:space="preserve">Alicia Campillay Sepúlveda, 
Dorothy Schmitmeyer Enneking, 
</t>
  </si>
  <si>
    <t xml:space="preserve">
Bayona N° 4370, comuna de Puente Alto, Región Metropolitana.
</t>
  </si>
  <si>
    <t>, F: 8750317</t>
  </si>
  <si>
    <t>Se acompaña Balance Tributario y Certificado de la Institución correspondiente a antecedentes financieros del año 2009, aprobado por el Subdepartamento de Supervisión Financiera.</t>
  </si>
  <si>
    <t>Fundación de Beneficencia Hogar de Cristo</t>
  </si>
  <si>
    <t xml:space="preserve">Decreto Supremo Nº1688, de 09 de abril de 1945, del Ministerio de Justicia. </t>
  </si>
  <si>
    <t>Certificado de Vigencia Folio Nº 500399136909, emitido por el Servicio de Registro Civil e Identificación con fecha 19 de julio de 2021.</t>
  </si>
  <si>
    <t xml:space="preserve">La creación y mantenimiento de obras de beneficencia y educación popular gratuita, especialmente por medio de hogares para indigentes, centros abiertos, guarderías y salas cuna.
</t>
  </si>
  <si>
    <t xml:space="preserve">PRESIDENTE ALEJANDRA MEHECH CASTELLON 
SECRETARIO JORGE CORREA SUTIL 
TESORERO JOAQUIN RAFAEL CABRERA SEGURA 
DIRECTOR JOSE FRANCISCO YURASZECK KREBS 
DIRECTOR JORGE BERNARDO LARRAIN MATTE 
DIRECTOR CAROLINA BEATRIZ MUñOZ GUZMAN 
DIRECTOR HORACIO RODRIGO PAVEZ ARO 
1° VICEPRESIDENTE LUIS ALBERTO IBAñEZ ANRIQUE 
2° VICEPRESIDENTE CARMEN GLORIA LOPEZ MOURE 
Certificado de Directorio de fecha 10 de agosto de 2021, Folio N° 500402767236, emitido por el SRCI. </t>
  </si>
  <si>
    <t>Durarán 2 años en sus funciones. Renovación del Directorio cada año, por parcialidades de cuatro directores a la vez.
Duración de Mesa Directiva: Cada año.</t>
  </si>
  <si>
    <t>Dos años de duración.
Fecha nombramiento: 12-11-2020.</t>
  </si>
  <si>
    <t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PRESIDENTE ALEJANDRA MEHECH CASTELLON </t>
  </si>
  <si>
    <t xml:space="preserve">Hogar de Cristo N° 3812, comuna de Estación Central, Región Metropolitana
</t>
  </si>
  <si>
    <t xml:space="preserve"> hogardecristo@hogardecristo.cl  </t>
  </si>
  <si>
    <t xml:space="preserve">Certificado de Antecedentes financieros, correspondientes al año 2020, aprobados por  USUFI </t>
  </si>
  <si>
    <t>Fundación de Beneficencia Hogar de Niños San José</t>
  </si>
  <si>
    <t xml:space="preserve">Decreto Supremo Nº2962, de 15 de octubre de 1964, del Ministerio de Justicia. </t>
  </si>
  <si>
    <t>Certificado de Vigencia Folio Nº 500451158937, de fecha 26 de mayo de 2022, del Servicio de Registro Civil e Identificación.</t>
  </si>
  <si>
    <t xml:space="preserve">La creación, atención y mantenimiento de hogares para niños huérfanos, indigentes o abandonados por sus familiares y la creación de establecimientos educacionales que permitan un desarrollo integral del menor en situación irregular.
</t>
  </si>
  <si>
    <t xml:space="preserve">Presidente: José Esteban Raúl Ahumada Figueroa, RUN: 06.927.422-6
Secretario: Martín Santa María Oyanadel, RUN: 9.036.696-3 
Tesorero: Ricardo Majluf Sapag, RUN: 4.940.619-3
Consejeros:
Pablo Vicente Gonzalez Figari RUT N° 9.611.943-7
Daniel Panchot Schaefer RUT N° 5.160.389-3
Ximena Osorio Urzúa RUT 8.954.713-K
Paulina Soto Calisto RUT 10.533.807-4
Secretario: Martín Santa María Oyanadel, 
Tesorero: Ricardo Majluf Sapag, 
Consejeros:
Pablo Vicente Gonzalez Figari 
Daniel Panchot Schaefer 
Ximena Osorio Urzúa 
Paulina Soto Calisto 
</t>
  </si>
  <si>
    <t xml:space="preserve">Los religiosos duran 3 años en sus cargos y los laicos, 4 años.
Renovación parcial anual.
</t>
  </si>
  <si>
    <t xml:space="preserve">13 de abril de 2021 al 13 de abril de 2024.
</t>
  </si>
  <si>
    <t xml:space="preserve">José Esteban Raúl Ahumada Figueroa, 
Poder de Representación:
María Jesús Egaña Velarde, 
María Dolores González Ramírez, 
Daniel Anthony Panchot Schaefer, 
Directora Ejecutiva: Carola Judith Gana Ahumada,
</t>
  </si>
  <si>
    <t xml:space="preserve">Egaña N°940, comuna de Peñalolen, Región Metropolitana
</t>
  </si>
  <si>
    <t>222273131 – 222273036</t>
  </si>
  <si>
    <t>fundamor@fundamor.cl
e-mdoloresama@hotmail.com
mdolores@fundamor.cl
proyectos@fundamor.cl</t>
  </si>
  <si>
    <t>Antecedentes Financieros correspondientes al año 2021 pendientes de ser aprobados por el Subdepartamento de Supervisión Financiera Nacional.</t>
  </si>
  <si>
    <t>Fundación de Beneficencia Nuestra Señora de Guadalupe</t>
  </si>
  <si>
    <t xml:space="preserve">Decreto Supremo Nº 925, de 08 de octubre de 2002, del Ministerio de Justicia. </t>
  </si>
  <si>
    <t>Certificado de Vigencia Nº 10503, de 5 de febrero de 2009, del Ministerio de Justicia.</t>
  </si>
  <si>
    <t xml:space="preserve">Posibilitar el acceso en forma gratuita a la educación básica, secundaria, técnica y universitaria, a la capacitación laboral, el arte y la cultura, a estudiantes y trabajadores chilenos y extranjeros de escasos recursos económicos, como realizar en forma gratuita programas y eventos culturales y artísticos.
</t>
  </si>
  <si>
    <t xml:space="preserve">Presidente: Patricio Valentín Artiagoitía Alti, 
Vicepresidente: Luis Alberto Soto Illanes, 
Secretario: Rolando Ahumada Gutiérrez, 
Tesorero: Sergio Andrés Arroyo Merino, 
Director: María Paz Silva Durán, </t>
  </si>
  <si>
    <t>Cada tres años</t>
  </si>
  <si>
    <t xml:space="preserve">3 de noviembre 2008 a abril de 2011
</t>
  </si>
  <si>
    <t xml:space="preserve">Patricio Valentín Artiagoitía Alti,
Sergio Andrés Arroyo Merino, 
Fernando Eric Riveri Cerón, (quien debe actuar conjuntamente con cualquiera de los miembros del Directorio)
</t>
  </si>
  <si>
    <t xml:space="preserve">Nueva Imperial  N° 4231, comuna de Quinta Normal, Región Metropolitana
</t>
  </si>
  <si>
    <t>Quinta Normal</t>
  </si>
  <si>
    <t>Fono: 7762564</t>
  </si>
  <si>
    <t>hogar.cardenaloviedo@gmail.com</t>
  </si>
  <si>
    <t>Se acompaña Certificado de los antecedentes financieros de la Institución correspondientes al año 2009, aprobados por el Subdepartamento de Supervisión Financiera Nacional.</t>
  </si>
  <si>
    <t>Fundación de Beneficencia Saint Germain</t>
  </si>
  <si>
    <t>Otorgada por Decreto Supremo N° 1584, de 13 de diciembre de 1990, por el Ministerio de Justicia.</t>
  </si>
  <si>
    <t>Certificado de Vigencia Folio Nº 152008181, del 05 de mayo de 2015, emitido por el Servicio de Registro Civil e Identificación.</t>
  </si>
  <si>
    <t xml:space="preserve">Promover el desarrollo integral de las personas, a nivel individual, grupal y/o comunitario, a través de la creación, ejecución, evaluación, difusión y apoyo de proyectos que involucren el crecimiento de los individuos y el mejoramiento de sus condiciones de vida, en las distintas áreas presentadas.
</t>
  </si>
  <si>
    <t xml:space="preserve">Presidente: Pedro Hormidas Bolgeri Escorza, 
Secretaria: Katherine Ivonne Sharon Zambrano Fernandez, 
Tesorera: Wilfredo Andrés Ortiz Mery, 
Directora: Marta Sonia Larrondo Bravo, 
</t>
  </si>
  <si>
    <t xml:space="preserve">: 08 de Abril de 2014 – Hasta Abril de 2017. </t>
  </si>
  <si>
    <t xml:space="preserve">Presidente: 
Pedro Hormidas Bolgeri Escorza, 
Delega poder en:
Director Ejecutivo: 
Carlos Ramón Silva Sepúlveda, 
</t>
  </si>
  <si>
    <t xml:space="preserve">Gandarillas Nº1039, comuna de La Serena, Cuarta Región 
</t>
  </si>
  <si>
    <t>saintgermain.fundacion@gmail.com</t>
  </si>
  <si>
    <t>Se acompaña Certificado de antecedentes financieros correspondiente al año 2014, aprobados por el Subdepartamento de Supervisión Financiera Nacional.</t>
  </si>
  <si>
    <t xml:space="preserve">
Fundación de Beneficencia Sentidos
</t>
  </si>
  <si>
    <t xml:space="preserve">650846699
</t>
  </si>
  <si>
    <t>Inscripción N° 169989, de fecha 21 de Abril de 2014, del Registro de Personas Jurídicas, del Servicio de Registro Civil e Identificación.</t>
  </si>
  <si>
    <t>Certificado de Vigencia folio Nº 500398003125, de fecha 11 de julio de 2021,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</si>
  <si>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t>
  </si>
  <si>
    <t xml:space="preserve">Presidente: 
Marcela Araya Martínez                      
-Vicepresidente 
Mariann Alejandra Davila Coggiola
-Secretario:
Richard Jesús Ron Farías
-Tesorero:
Amaru Andrés Ugaz Ayala
Certificado de Directorio del SRCI, de fecha 11-07-2021, Folio N° 500398003118.F242
</t>
  </si>
  <si>
    <t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t>
  </si>
  <si>
    <t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t>
  </si>
  <si>
    <t xml:space="preserve">Ana Mireya Ayala Rivera 
</t>
  </si>
  <si>
    <t xml:space="preserve">Obispo Manuel Umaña N° 917, comuna de Estación Central, Región Metropolitana.  
</t>
  </si>
  <si>
    <t>Fono: 22 9181586</t>
  </si>
  <si>
    <t>Fund.sentidos@gmail.com
ppfestacioncentral@fundacionsentidos.org
http://www.fundacionsentidos.org</t>
  </si>
  <si>
    <t>Acompaña Certificado Financiero del año 2020,  aprobados por el Subdepartamento de Supervisión Financiera.</t>
  </si>
  <si>
    <t>Fundación Desarrollo Social y Productivo Amautas</t>
  </si>
  <si>
    <t>Decreto Nº 011/97, de 26 de mayo de 1997, del Obispado de Copiapó.</t>
  </si>
  <si>
    <t xml:space="preserve">La mejora de la calidad de vida y la promoción del desarrollo, especialmente de las personas, familias, grupos y comunidades que viven en condiciones de pobreza y/o marginalidad.
</t>
  </si>
  <si>
    <t xml:space="preserve">Presidente: Nibaldo Enrique Vega González, 
Vicepresidente: Mario Francisco Huerta Cabezas, 
Tesorero: Hugo Alejandro Aguilera Aguilera, 
Directores:
Eleazar Antonio Muñoz González, 
Isabel Cristina Matus Castillo, 
Fabiola Mariana Castillo Troncoso, 
Director Ejecutivo y Secretario:
Francesc Segalés Miralles, </t>
  </si>
  <si>
    <t>Dos años.</t>
  </si>
  <si>
    <t xml:space="preserve">31 de marzo de 2010.
</t>
  </si>
  <si>
    <t xml:space="preserve">Nibaldo Enrique Vega González, 
</t>
  </si>
  <si>
    <t xml:space="preserve">Carlos Condell  N° 89, Población Luis Uribe, Tierra Amarilla, Tercera Región
</t>
  </si>
  <si>
    <t>Tierra Amarilla</t>
  </si>
  <si>
    <t xml:space="preserve"> ongamautas@yahoo.es</t>
  </si>
  <si>
    <t>Se acompaña Certificado de la Institución  y Balance General correspondiente al año 2009, aprobado por el  Subdepartamento de Supervisión Financiera Nacional.</t>
  </si>
  <si>
    <t>Fundación de la Esperanza Joven</t>
  </si>
  <si>
    <t>Decreto Supremo N° 1212, de 26 de noviembre de 1996, del Ministerio de Justicia</t>
  </si>
  <si>
    <t>Certificado de Vigencia N° 11147, de fecha 7 de abril de 2009.</t>
  </si>
  <si>
    <t xml:space="preserve">La promoción y desarrollo de los jóvenes, mediante la generación de proyectos y programas educativos, de formación, culturales, de capacitación, pastorales, de desarrollo social y económico, sin fines de lucro.
</t>
  </si>
  <si>
    <t xml:space="preserve">Presidente: Galo Gustavo Fernández Villaseca, 
Vicepresidente: Sandra Patricia Jofré Catoni, 
Tesorera: Marcela Margarit Del Solar, 
Secretaria: María de la Luz Melo Fuentealba,
Directores:
Carmen Gloria Nievas Flores, 
Isabel Yolanda Villalobos Sáez, 
Paula Elisabeth Sandoval Ortiz 
</t>
  </si>
  <si>
    <t>Indefinida. Confirmación anual en el mes de marzo.</t>
  </si>
  <si>
    <t>30 de abril de 2008 a marzo de 2009.</t>
  </si>
  <si>
    <t xml:space="preserve">Galo Gustavo Fernández Villaseca, 
</t>
  </si>
  <si>
    <t xml:space="preserve">Moneda  N° 1845, Santiago, Región Metropolitana
</t>
  </si>
  <si>
    <t>Fono: 5307100,</t>
  </si>
  <si>
    <t xml:space="preserve"> vej@iglesia.cl</t>
  </si>
  <si>
    <t>Se acompaña Balance General correspondiente al año 2009 aprobado por la Unidad de Supervisión Financiera.</t>
  </si>
  <si>
    <t>FUNDACION DE LA SANTA FE</t>
  </si>
  <si>
    <t xml:space="preserve">720513005
</t>
  </si>
  <si>
    <t>Otorgado por Decreto Supremo Decreto Supremo Nº 775, de fecha 12 de junio de 1992, del Ministerio de Justicia.</t>
  </si>
  <si>
    <t>Certificado de Vigencia Nº 11369, de 21 de abril de 2009, del Ministerio de Justicia.</t>
  </si>
  <si>
    <t xml:space="preserve">Tiene por objeto proporcionar ayuda material o de otra índole a personas de escasos recursos.- Para el cumplimiento de este objetivo, la Fundación podrá: construir y dirigir centros abiertos, jardines infantiles, colegios, centros de estudios; ayudar a la atención de salud, alimentación y/o vestuario directamente o por intermedio de organismos especiales y también desarrollar otras obras de beneficencia, todo como se expresó, en beneficio de personas de escasos recursos. También podrá, en forma no prioritaria destinar recursos a la construcción o reparación de templos destinados al servicio del culto, o la mantención del mismo.”               </t>
  </si>
  <si>
    <t xml:space="preserve">Presidenta: Matías Izquierdo Menéndez
Secretario: Sergio Vergara Núñez 
Tesorero: vacante
Directores:
María Teresa Infante Barros
Sofía Izquierdo González 
Vicente Izquierdo Menéndez 
Roberto Izquierdo Valdés:
Santiago Izquierdo Menéndez 
Gonzalo Izquierdo Menéndez 
Roberto Izquierdo Menéndez 
</t>
  </si>
  <si>
    <t>: Durarán cinco años en sus cargos, expirado el periodo, se entiende que permanecen en sus cargos hasta la próxima elección de directorio</t>
  </si>
  <si>
    <t>De fecha 9 de mayo de 2005.</t>
  </si>
  <si>
    <t xml:space="preserve">Matías Izquierdo Menéndez 
</t>
  </si>
  <si>
    <t xml:space="preserve">Mar del Plata Nº 2111, comuna Providencia, Región Metropolitana 
</t>
  </si>
  <si>
    <t xml:space="preserve">Fono: 02-5640388 
</t>
  </si>
  <si>
    <t>Se acompaña Balance General y Certificado Financiero de la institución correspondiente al año 2007, aprobado por la Unidad de Supervisión Financiera.</t>
  </si>
  <si>
    <t xml:space="preserve">
Fundación del Instituto de Capacitación y Especialización Padre Hurtado o Fundación ICEPH
</t>
  </si>
  <si>
    <t>Fundación de Beneficencia, sin fines de lucro, regida por las normas del Título XXXIII del Libro Primero del Código Civil, por las disposiciones contenidas en la Ley N° 20.500, sobre Asociaciones y Participación Ciudadana en la Gestión Pública, o por la disposición legal que la reemplace y sus dichos estatutos.</t>
  </si>
  <si>
    <t>Inscripción N° 271142, de fecha 9 de marzo de 2018, del Registro de Personas Jurídicas, del Servicio de Registro Civil e Identificación.</t>
  </si>
  <si>
    <t>Certificado de vigencia folio Nº 500408723825, de fecha 14 de septiembre de 2021, emitido por el Servicio de Registro Civil e Identificación.</t>
  </si>
  <si>
    <t xml:space="preserve">De acuerdo con el Artículo Tercero de los Estatutos, la fundación tendrá por objeto la 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</si>
  <si>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María Luisa Hurtado Rozas, 
Secretario: Raúl Ignacio Contreras Hurtado,
Tesorero: Eduardo Mauricio Trincado Salinas,</t>
  </si>
  <si>
    <t xml:space="preserve"> 04 años
</t>
  </si>
  <si>
    <t>09 de marzo de 2020 al 09 de marzo de 2024</t>
  </si>
  <si>
    <t xml:space="preserve">María Luisa Hurtado Rozas, </t>
  </si>
  <si>
    <t xml:space="preserve">4 Norte N° 557, Oficina 3, comuna de Viña del Mar.
Región de Valparaíso.
A partir del 01.10.2021 será Frodden N° 525, comuna de Quilpué, Región de Valparaíso.
</t>
  </si>
  <si>
    <t>Fono: 986942195-323114350</t>
  </si>
  <si>
    <t>mlhurtado@iceph.cl</t>
  </si>
  <si>
    <t>Se acompaña Certificado Financiero año 2020, aprobados por el Subdepartamento de Supervisión Financiera Nacional</t>
  </si>
  <si>
    <t xml:space="preserve">Fundación de Prevención de Violencia Infantil PREVIF 
(antes denominada Fundación de Prevención de Violencia Intrafamiliar)
</t>
  </si>
  <si>
    <t>Fundación  de Derecho Privado.</t>
  </si>
  <si>
    <t>Otorgado por Decreto Supremo Nº 711, de fecha 16 de julio de 1996, por el Ministerio de Justicia.  Publicado en el diario Oficial con fecha 14 de agosto del 1996.</t>
  </si>
  <si>
    <t>Certificado de Vigencia folio 500182816810, emitido por el Servicio de Registro Civil e identificación con fecha 15 de mayo de 2018.</t>
  </si>
  <si>
    <t>Propender al desarrollo integral de los niños que han sido víctimas de maltrato grave hasta su incorporación a la vida familiar y social.</t>
  </si>
  <si>
    <t xml:space="preserve">Presidenta: 
Jazmín Escobar Guevara, 
Vicepresidenta                                          
Laura Germain Peirano. 
Directores:       
Javiera del Carmen Pino Ocampo                                 
Catherine  Mónica Peragallo Valdivieso    
Claudia Casabellas Martínez                               
María Iribarren Langevin, 
Stephanie Pizarro Cardenas, 
</t>
  </si>
  <si>
    <t xml:space="preserve">Presidente: Durará tres años en su cargo, con reelección indefinida.
                                        Directores: Durarán dos años en sus cargos.
Renovación parcial anual. Se renueva un tercio del Directorio.
</t>
  </si>
  <si>
    <t>28 de marzo de 2017. Se envía carta solicitando copia del acta de sesión de directorio</t>
  </si>
  <si>
    <t xml:space="preserve">Jazmín Escobar Guevara, 
</t>
  </si>
  <si>
    <t xml:space="preserve">Talaveras de La Reina Nº 512, comuna de Las Condes, Región Metropolitana, 
</t>
  </si>
  <si>
    <t xml:space="preserve">fono 4196516, 
</t>
  </si>
  <si>
    <t xml:space="preserve"> fundacion.previf@vtr.net</t>
  </si>
  <si>
    <t xml:space="preserve">Acompaña antecedentes financieros 2017, aprobados por el Departamento de administración y finanzas.  </t>
  </si>
  <si>
    <t>FUNDACIÓN DOLMA POR LOS DERECHOS DE LA INFANCIA Y ANCIANIDAD</t>
  </si>
  <si>
    <t>Corporación de Derecho PrivadoInscripción N° 305986 con fecha 06 de enero de 2020</t>
  </si>
  <si>
    <t>Se acompaña Certificado de Vigencia Folio 500396941815, de fecha 05 de julio de 2021.</t>
  </si>
  <si>
    <t>La Beneficencia publica, esto es, hacer el bien para las personas en general, y, en particular, y de un modo principal, proteger y defender los derechos de los niños, niñas y adolescentes y sus familias, y diseñar propuestas para mejorar la calidad y eficacia de las políticas públicas.</t>
  </si>
  <si>
    <t>Presidenta:
Lorena Grez Mauna, 
Secretaria:
Nadezna Lagos Ortiz, 
Tesorero:
Andrés Grez Mauna,
Se acompaña Certificado de Directorio, Folio 500396941804, de fecha 05 de julio de 2021, emitido por el Servicio de Registro Civil e Identificación.</t>
  </si>
  <si>
    <t>Durarán cinco años en sus cargos.</t>
  </si>
  <si>
    <t>De 30 de noviembre de 2020 al 30 de noviembre de 2025</t>
  </si>
  <si>
    <t xml:space="preserve">Presidenta: Lorena Grez Mauna,
Directora Ejecutiva: Rossana Janet Grez Mauna 
</t>
  </si>
  <si>
    <t>Avenida Irarrázaval N° 2401, oficina 823, Ñuñoa Región Metropolitana.</t>
  </si>
  <si>
    <t>Fono 56-934436879</t>
  </si>
  <si>
    <t>contacto@fundaciondolma.cl 
 rgrez@fundaciondolma.cl</t>
  </si>
  <si>
    <t xml:space="preserve">Se acompaña Certificado Financiero al año 2020, APROBADOS POR USUFI </t>
  </si>
  <si>
    <t>Fundación Educacional Buenaventura.</t>
  </si>
  <si>
    <t>Otorgado por Decreto Nº 603, de fecha 11 de junio de 1996, del Ministerio de Justicia.</t>
  </si>
  <si>
    <t xml:space="preserve">Certificado de Vigencia Folio Nº500463507604, otorgado el 11 de agosto de 2022, del Servicio de Registro Civil e Identificación.
</t>
  </si>
  <si>
    <t>La creación, formación, dirección, administración y/o financiamiento total o parcial de centros de estudio o establecimientos educacionales en sus niveles prebásicos, básico, medio, etc. Para el cumplimiento de sus fines, la fundación desarrollará, entre otras, la siguiente función: colaborar con toda persona, natural o jurídica, de derecho privado o público, ya sea nacional o extranjera, con el objeto de promover, estudiar y realizar programas comunes, pudiendo asesorarlos en forma temporal o permanente, mediante convenios o concurriendo a la formación de otras personas jurídicas.</t>
  </si>
  <si>
    <t xml:space="preserve">Presidente: Sergio Javier Ossa Correa                   
RUT Nº 5.129.500-5
Vicepresidente: María del Pilar Monge Zegers    
RUT Nº 5.895-939-1
Tesorero: Pedo José Ossa Monge                        
RUT Nº 12.853.872-0
Secretario: María Francisca Ossa Monge                      
Director: Felipe José Ossa Monje
RUT N°17.217.876-0
Director: María Teresa Alamos Letelier
RUT N°6.064.413-6
Director:Santiago Larraín Cruzat
RUT N°7.011.887-4
</t>
  </si>
  <si>
    <t>Los Directores tienen carácter vitalicio</t>
  </si>
  <si>
    <t>3 de noviembre de 2005</t>
  </si>
  <si>
    <t>La personería de don Francisco Javier Herrera Alcaino, para representar a la ONG CRATEDUC consta en: Acta de Asamblea General Extraordinaria, reducida a escritura pública con fecha 27 de noviembre de 2019, ante doña Angelica de la Paz , Notario Público de la ciudad de Talca</t>
  </si>
  <si>
    <t xml:space="preserve">Avenida  Luis Pasteur Nº 6.600, comuna de Vitacura, Región Metropolitana.
</t>
  </si>
  <si>
    <t xml:space="preserve">Teléfono: 953 80 01  </t>
  </si>
  <si>
    <t xml:space="preserve">Certificado de Antecedentes Financieros, correspondiente al año 2021 aprobados por el Subdepartamento de Supervisión Financiera Nacional.
</t>
  </si>
  <si>
    <t>Fundación Educacional de Promoción de Viviendas y de Beneficencia Rodelillo-Fundación Rodelillo</t>
  </si>
  <si>
    <t xml:space="preserve">Decreto Supremo Nº 166, de 06 de febrero de 1989, del Ministerio de Justicia. </t>
  </si>
  <si>
    <t>Certificado de Vigencia Folio Nº 500183010168, de 17 de mayo de 2018, del Servicio de Registro Civil e Identificación.</t>
  </si>
  <si>
    <t xml:space="preserve">Crear, mantener o subvencionar establecimientos de educación escolar, básica, media superior, técnica o especial.
</t>
  </si>
  <si>
    <t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t>
  </si>
  <si>
    <t>15 de diciembre de 2016 al 15 de diciembre 2019.</t>
  </si>
  <si>
    <t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t>
  </si>
  <si>
    <t xml:space="preserve">Concha y Toro N° 11, comuna de Santiago, Región Metropolitana
</t>
  </si>
  <si>
    <t>Fono: 6719790</t>
  </si>
  <si>
    <t xml:space="preserve">rodelillo@entelchile.net
</t>
  </si>
  <si>
    <t xml:space="preserve">Se acompaña Certificado del año 2017, aprobado por el Subdepartamento de Supervisión Financiera Nacional.
</t>
  </si>
  <si>
    <t xml:space="preserve">
Fundación Educacional Paihuén.
</t>
  </si>
  <si>
    <t xml:space="preserve">651026814
</t>
  </si>
  <si>
    <t xml:space="preserve">Inscripción N° 194572, de fecha 19 de marzo de 2017. </t>
  </si>
  <si>
    <t>Certificado de Vigencia de Persona Jurídica sin Fines de Lucro Folio N° 500463567677, de 11 de agosto de 2022, emitido por el Servicio de Registro Civil e Identificación.</t>
  </si>
  <si>
    <t xml:space="preserve">La fundación no tendrá fines de lucro y su objeto será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Se dispone en el artículo quinto, que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
</t>
  </si>
  <si>
    <t xml:space="preserve">Presidente: 
Rodrigo Alejandro Cortés Godoy
RUT N° 13.425.290-1
Vice Presidente:
Natalia Andrea Ossio Valdovinos
RUT N° 16.594.282-5
Secretario:
Alejandra Olga Nielsen Molina
RUT N° 8.919.245-5
</t>
  </si>
  <si>
    <t xml:space="preserve">30 de noviembre de 2020 al 30 de noviembre de 2023.
De acuerdo a Acta Ordinaria de Directorio N° 14, de fecha 30 de noviembre de 2020, reducida a escritura pública de fecha 16 de diciembre de 2020, en la Notaría de don Gabriel Ferrand Miranda, de Valparaíso.
</t>
  </si>
  <si>
    <t xml:space="preserve">Rodrigo Alejandro Cortés Godoy (Presidente Directorio)
Nathalie Eliana Carlesi Castillo (poder general de representación)
</t>
  </si>
  <si>
    <t>Nueva Las Rosas N° 2741, oficina 102, comuna de Valparaíso, Región de Valparaíso.</t>
  </si>
  <si>
    <t>961589909.</t>
  </si>
  <si>
    <t>paihuen@fundacionpaihuen.cl</t>
  </si>
  <si>
    <t xml:space="preserve">Antecedentes financieros correspondientes al año 2021, aprobados por USUFI. </t>
  </si>
  <si>
    <t>Fundación Elige</t>
  </si>
  <si>
    <t>Asociación de Derecho privado. Inscripción N° 278933, de fecha 8 de agosto de 2018, del Registro de Personas Jurídicas, del Servicio de Registro Civil e Identificación.</t>
  </si>
  <si>
    <t>Certificado de Vigencia, Folio Nº 500339942899, emitido con fecha 10 de agosto de 2020,  por el Servicio de Registro Civil de Identificación.</t>
  </si>
  <si>
    <t>De acuerdo con el Artículo Tercero de los Estatutos, el objeto de la Fundación será ejecutar, impulsar, desarrollar, patrocinar, coordinar, promover, asesorar, difundir programas de acción social, cultural, judicial, educacional, habitacional, salud, deporte, seguridad ciudadana, agrícola, medio ambiente, transporte, emprendimiento. Para ello, sin que la enumeración sea taxativa, sino meramente enunciativa, la fundación podrá ejercer las siguientes funciones. A) Intervenir y colaborar en la solución de problemas en los programas de acción antes mencionados. B) Prestar servicios de salud, educativos, de capacitación, asesorías, asistencia social y jurídica. C) Cooperar con instituciones, personas naturales y jurídicas, públicas o privadas, a fin de cumplir los objetivos de la Fundación. D) Y cualquier otra actividad relacionada con las anteriores y que sea conducente con el objeto de la Fundación.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</si>
  <si>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Roberto Ernesto Morales Norambuena,  (Presidente)
Paola Andrea Morales Norambuena, (Secretaria)
Maricel del Pilar Morales Norambuena, (Tesorera)
Andrés Alejandro Morales Norambuena Director Suplente)
</t>
  </si>
  <si>
    <t>2 años02 de agosto de 2018 a 02 de agosto de 2020</t>
  </si>
  <si>
    <t>2 años contados desde el registro en el Servicio de Registro Civil e Identificación (8 de agosto de 2018 al 8 de agosto de 2020) (artículo Primero Transitorio del acto constitutivo)</t>
  </si>
  <si>
    <t>Roberto Ernesto Morales Norambuena</t>
  </si>
  <si>
    <t>1 Poniente 1 y 2 Norte N° 1258, Oficinas 313 y 314, Comuna y Ciudad de Talca, Región del Maule</t>
  </si>
  <si>
    <t>9-77572957</t>
  </si>
  <si>
    <t>ps.robertomorales@gmail.com</t>
  </si>
  <si>
    <t>Se acompaña Certificado Financiero del año 2019, aprobadon por el Subdepartamento de Supervisión financiera Nacional.</t>
  </si>
  <si>
    <t>Fundación Emerson Moreira</t>
  </si>
  <si>
    <t>Otorgada por Decreto Supremo N° 1422, de 31 de marzo de 2005, por el Ministerio de Justicia.</t>
  </si>
  <si>
    <t xml:space="preserve">Certificado de Vigencia de Persona Jurídica Sin Fines de Lucro Folio N° 500181588480, emitido por el Servicio de Registro Civil e Identificación con fecha 01 de mayo de 2018. </t>
  </si>
  <si>
    <t xml:space="preserve">1) Desarrollar acciones educativas y de perfeccionamiento docente; 2) Brindar servicios de capacitación en integración, rehabilitación física terapéutica, pedagogía, tratamientos y prevención de salud para niños, jóvenes y adultos, y proteger a toda persona impedida que no esté amparada en los sistemas de atención del Estado, ni de otras instituciones,  entre otros.
</t>
  </si>
  <si>
    <t xml:space="preserve">Presidente: Renato Enrique Munster Gripe,  
Vicepresidente: Alejandro Patricio Moreira Miranda, 
Secretaria: Jeanette Patricia  Castillo Nuñez, 
Tesorera: Ivonne Esperanza Muñoz Saavedra, 
Directores: 
Galvarino Enrique Araya Vázquez, 
Francisco Javier Morgado González, 
</t>
  </si>
  <si>
    <t>Los Directores durarán en su cargo en forma indefinida, debiendo en octubre de cada año ser confirmados en forma expresa por el Fundador y designar los cargos de Presidente, Vicepresidente, Secretario y Tesorero.</t>
  </si>
  <si>
    <t xml:space="preserve">10 de octubre de 2017, según se indica en Certificado de Directorio de Persona Jurídica Sin Fines de Lucro, folio N° 500181589039, del Servicio de Registro Civil e Identificación, y acta de sesión ordinaria de fecha 10 de octubre de 2017. </t>
  </si>
  <si>
    <t xml:space="preserve">Renato Enrique Munster Gripe, 
</t>
  </si>
  <si>
    <t xml:space="preserve">Costanera Norte N° 7299, comuna de Renca, Región Metropolitana
</t>
  </si>
  <si>
    <t>Fono: 7673025</t>
  </si>
  <si>
    <t>artesanosdelavida@yahoo.com</t>
  </si>
  <si>
    <t>Se acompaña Certificado Financiero correspondiente al  año 2017, aprobados por el Sub Departamento de Supervisión Financiera Nacional.</t>
  </si>
  <si>
    <t>Fundación Esperanza</t>
  </si>
  <si>
    <t>Erigida de acuerdo al Derecho Canónico, por el Decreto Episcopal N° 041/92, del Obispado de Punta Arenas.</t>
  </si>
  <si>
    <t>Certificado Nº 03/2023, de fecha 16 de junio de 2023, del Obispado de Punta Arenas.</t>
  </si>
  <si>
    <t>Certificado Nº 06/2017, de fecha 18 de agosto de 2017 , del Obispado de Punta Arenas.</t>
  </si>
  <si>
    <t xml:space="preserve">Presidente: Obispo Diocesano Don Oscar Blanco Martinez
Rut: 10.043.117-3
Vice- Presidente: Administrador De Bienes De La Diócesis Don Ángelo Humberto Gamín Salas
Rut: 13.741.241-1
Director Ejecutivo: Asterio Hernán Andrade Gallardo Rut: 8.385.926-1
Director Eduardo Castillo Vera
Rut No 8.480.137-2
Directora Gustava Soledad Aguilar Moraga 
Rut 6.475.819-5 
Director Juan Carlos Judikis Preller
Rut 8.061.532-9
</t>
  </si>
  <si>
    <t>Dos años en sus funciones . Desde 31 de marzo de 2023 hasta el 31 de marzo de 2025.</t>
  </si>
  <si>
    <t xml:space="preserve">Don Asterio Hernán Andrade Gallardo
Rut: 8.385.926-1
</t>
  </si>
  <si>
    <t xml:space="preserve">Chiloé  N° 1156, comuna de Punta Arenas, Duodécima Región.
</t>
  </si>
  <si>
    <t>Teléfonos: 61-613474 y 61-613479</t>
  </si>
  <si>
    <t>administracion@fundacionesperanza.cl</t>
  </si>
  <si>
    <t xml:space="preserve">Certificado de antecedentes financieros del año 2023, aprobados por el Subdepartamento de Supervisión Financiera.
</t>
  </si>
  <si>
    <t>Fundación Estudio para un Hermano EDUCERE</t>
  </si>
  <si>
    <t>Otorgado por Decreto Supremo Nº 1042, de fecha 14 de noviembre de 1997,  por el Ministerio de Justicia.</t>
  </si>
  <si>
    <t xml:space="preserve">Certificado de Vigencia Folio Nº 118476634, de fecha  10 de abril de 2013, del Servicio de Registro Civil e Identificación.
</t>
  </si>
  <si>
    <t xml:space="preserve">La Fundación tiene como finalidad a) propender y colaborar económicamente en la formación educativa de jóvenes que teniendo capacidad y los méritos para realizar estudios superiores, sea carrera técnica o profesional, impartida por algún Instituto o Universidad debidamente reconocida por el Estado no pueden hacerlo por falta de medios económicos; b) Seleccionar y proponer postulantes que requieran ayuda económica en su formación profesional; y c) La promoción del desarrollo social, cultural y deportivo de dichos jóvenes, mediante la realización de programas de acción social que vayan e su beneficio y sirvan para su esparcimiento, recreación y mejoramiento de su condición, sociocultural.
</t>
  </si>
  <si>
    <t xml:space="preserve">Cargos:
Presidente: Rodrigo Sierralta Cereceda, 
Vicepresidente: Marcela Luz Adriazola Matas, 
Secretaria: María de los Ángeles Centrón Gutiérrez, 
Tesorera: María Carolina Palacios Junemann,
Directores:
Elsa Rosa Yaconi Merino,
Paula Beatriz Sierralta Roldan, 
José Grossi Gallizia, 
Ernesto Rodrigo Walker Armijo, 
Didier Jean Marie de Saint Poerrz Farrut, 
Rainer Hausser.
</t>
  </si>
  <si>
    <t xml:space="preserve">Durarán en su cargo en forma indefinida, y serán designados por los fundadores.
</t>
  </si>
  <si>
    <t xml:space="preserve">12 de octubre de 2013.
</t>
  </si>
  <si>
    <t xml:space="preserve">Representante Legal: 
Dante Gabriel Gasic Yaconi, 
</t>
  </si>
  <si>
    <t xml:space="preserve">Calle Maestro Palomo N° 480, Comuna de Puente Alto, Región Metropolitana.
</t>
  </si>
  <si>
    <t xml:space="preserve"> fundacion@educere.cl</t>
  </si>
  <si>
    <t>Se acompaña antecedentes financieros, correspondiente al año 2009, cuya  aprobación por la Unidad de Supervisión Financiera Nacional, se encuentra pendiente.</t>
  </si>
  <si>
    <t>Fundación Familia Nazareth</t>
  </si>
  <si>
    <t>Otorgado por Decreto Supremo Nº 00712, de fecha 01 de junio 2011, del Ministerio de Justicia.</t>
  </si>
  <si>
    <t>Certificado de vigencia de Persona Jurídica Sin Fines de Lucro, emitido por el Servicio de Registro Civil e Identificación, folio N° 500340188464, emitido con fecha 12 de agosto de 2020.</t>
  </si>
  <si>
    <t>La atención integral en una plena concepción cristiana del menor en situación irregular.</t>
  </si>
  <si>
    <t xml:space="preserve">Presidenta:
María Beatriz del Carmen Torres Maldonado
Vice-Presidenta:
María Teresa Bolívar Jirón
Secretaria:
Jessica Elvira Del Pilar Bobadilla Soto
Tesorera:
Gabriela Jirón Droguett
Directora:
Iris Elena Andrades Villalobos
</t>
  </si>
  <si>
    <t>Durarán un año en sus cargos, pudiendo reelegirse indefinidamente. Renovación parcial, anual de dos Directores.</t>
  </si>
  <si>
    <t>16.06.2020 al 16.06.2021</t>
  </si>
  <si>
    <t xml:space="preserve">María Beatriz Torres Maldonado       
</t>
  </si>
  <si>
    <t>Villa Rauquen, Los Peumos 513, Curicó, Región del Maule.</t>
  </si>
  <si>
    <t>752381944.</t>
  </si>
  <si>
    <t>f.nazarethcco@gmail.com</t>
  </si>
  <si>
    <t>Se acompaña certificado de antecedentes financieros correspondiente al año 2019, aprobados por Sub Depto. Supervisión Financiera Nacional</t>
  </si>
  <si>
    <t>Fundación Gabriel &amp; Mary Mustakis</t>
  </si>
  <si>
    <t>Otorgado por Decreto Supremo Nº 566, de fecha 20 de mayo de 1993, por el Ministerio de Justicia.</t>
  </si>
  <si>
    <t xml:space="preserve">Certificado de Vigencia Nº 1226, de fecha 24 de enero de 2006, del Ministerio de Justicia.
Se acompañó Certificado de Directorio de Persona Jurídica sin Fines de Lucro, folio 500182752199, de 15 de mayo de 2018. No obstante, no se ha remitido Certificado de Vigencia, por lo que se despachará carta solicitando el mismo. 
</t>
  </si>
  <si>
    <t xml:space="preserve">La Fundación tiene como finalidad realizar toda clase de actividades tendientes a mejorar las condiciones de vida de la comunidad y acrecentar su patrimonio espiritual mediante el desarrollo constante del quehacer cultura, artístico, científico y social. A los efectos antedichos podrá: a) Crear y/ mantener centros de estudio, investigación, experimentación y contribuir al sostenimiento de los ya existentes; b) organizar concursos, certámenes, muestras y/o exposiciones e instituir permisos, estímulos y distinciones; c) Editar libros, folletos y cualquier otro tipo de publicaciones, periódicos o que no digan relación con los objetivos de esta Fundación; d) instituir becas de estudio, capacitación y/o perfeccionamiento en el país y en el extranjero; e) fomentar el intercambio cultural , científico, artístico y  tecnológico con entidades de naturaleza similar del país y del extranjero; promover la visita al país de personalidades consagradas internacionalmente en las materias involucradas y, recíprocamente, las giras al exterior de las consagradas en el país; contratar profesionales, asesores, especialistas y técnicos del país y del extranjero en las condiciones y por el tiempo que el Consejo de Administración o personas por ella autorizadas juzguen conveniente; f) efectuar donaciones y préstamos para apoyar tareas pertinentes de investigación, estudio, experimentación, aplicación y difusión; g) efectuar donaciones, aportes o préstamos a entidades públicas o privadas sin fines de lucro, existentes y de reconocida labor o que se creen al efecto, que realizasen una amplia acción social de educación o capacitación de menores en situación irregular, de asistencia a personas discapacitadas física o mentalmente o a ancianos de escasos recursos y ayudar a proporcionar asistencia médica en forma gratuita o semigratuita y colaborar en combatir la contaminación ambiental y en preservar los recursos ecológicos.
</t>
  </si>
  <si>
    <t xml:space="preserve">Cargos:
Presidente: 
George Anastassiou Mustakis, 
Vicepresidente y Tesorero:
Raúl Toro Anastassiou, 
Secretario: 
Emilio Sahli Cruz, 
Lo anterior, conforme a designación que consta en Acta de Directorio de fecha 20 de octubre de 2005, reducida a escritura pública el 28 de octubre de 2005, ante el Notario Público Titular de la Décimosexta Notaría y Conservador de Minas de Santiago, doña Antonieta Mendoza Escalas.
No obstante, se acompañó Certificado de Directorio de Persona Jurídica sin Fines de Lucro, folio 500182752199, de 15 de mayo de 2018, el cual indica que, conforme a actualización de 2015, las personas indicadas como Presidente y Vicepresidente mantienen sus cargos, pero el cargo de Secretario sería servido por doña Daphne Anastassiou Mustakis, 
Por tanto, se despachará carta solicitando actas reducidas a escritura pública que den cuenta del Directorio actualizado.  
</t>
  </si>
  <si>
    <t xml:space="preserve">Indefinidamente, sin perjuicio de que las designaciones en los cargos de Presidente, Vicepresidente, Tesorero y Secretario será de tres años, pudiendo tales designaciones repetirse o alternarse en la persona de los miembros del Directorio. </t>
  </si>
  <si>
    <t xml:space="preserve">Los miembros del Directorio fueron designados en Sesión N° 133, de 20 de octubre de 2005. En misma ocasión se designaron los cargos de Presidente, Vicepresidente, Tesorero y Secretario. 
</t>
  </si>
  <si>
    <t xml:space="preserve">Conforme al Acta de Directorio de fecha 20 de octubre de 2005, reducida a escritura pública el 28 de octubre de 2005, los poderes, deberes y facultades del artículo 9º de los Estatutos serán ejercidas dos de los tres miembros del Consejo Directivo de la Fundación, esto es George Anastassiou Mustakis, Raúl Toro Anastassiou y Emilio Sahli Cruz.
Además, conforme a Acta de Sesión N° 254 bis, de 31 de mayo de 2017, reducida a escritura pública el 15 de junio de 2017, se constata la designación de doña Magdalena Krebs Kaulen como Gerente General, con las facultades de representación que se indican en el punto 4 de dicha acta.
Finalmente, consta la existencia de los siguientes mandatarios:
Mandatarios Clase A:
- George Anastassiou Mustakis, 
- Raúl Toro Anastassiou,
- Daphne Anastassiou Mustakis, 
- José Emilio Sahli Cruz, 
Mandatarios Clase B:
- Magdalena Krebs Kaulen,
- Alejandra Valdés Raczynski,
- Patricio Alberto Mayr Robles
Cabe destacar que dos mandatarios clase A conjuntamente, o un mandatario clase A y uno clase B conjuntamente, pueden representar a la institución en los términos que se indican en el punto 4.1 de dicha acta.
</t>
  </si>
  <si>
    <t xml:space="preserve">Isidoro Goyenechea Nº 3356, oficina 20, comuna de Las Condes, Región Metropolitana.
</t>
  </si>
  <si>
    <t>Teléfono: (02) 2332921</t>
  </si>
  <si>
    <t xml:space="preserve"> www.fundacionmustakis.com</t>
  </si>
  <si>
    <t xml:space="preserve">Se acompaña certificado financiero correspondiente al año 2017, suscrito por don Patricio Mayr Robles, mandatario de la institución. No obstante, conforme a Acta de Sesión N° 254 bis, de 31 de mayo de 2017, reducida a escritura pública el 15 de junio de 2017, consta que dicha persona corresponde a un “mandatario clase B”, sin facultad para firmar por sí solo actos en representación de la institución. 
Por tanto, se despachará carta solicitando certificado suscrito por quien tenga poder suficiente para hacerlo. 
</t>
  </si>
  <si>
    <t>FUNDACIÓN GENERACIÓN FORTALEZA</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</si>
  <si>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Nº500183422819, otorgado el 23 de mayo de 2018, ello aconteció el 01 de septiembre de 2017, bajo el Nº de inscripción 260077.
</t>
  </si>
  <si>
    <t xml:space="preserve">Certificado de Vigencia Nº 500344747495, emitido con fecha 08 de septiembre de 2020, por parte del Servicio de Registro Civil e Identificación.
</t>
  </si>
  <si>
    <t xml:space="preserve">El objetivo de la institución comprendido en los estatutos de la Fundación Generación Fortaleza, señalados en el artículo tercero de su acta de constitución será “Promocionar y desarrollar las habilidades sociales que permitan generar condiciones favorables para el crecimiento optimo e integral de niños y niñas, en especial atención a los de mayor grado de vulnerabilidad.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En conformidad a lo anterior, se determina que si bien el objetivo de la Institución mencionada, contemplan el desarrollo de acciones específicas acordes con los fines y objetivos de la Ley 20.032. sus objetivos no se encuentran explícitamente estipulados en la solicitud, ya que sólo se describen las líneas de acción de la Fundación, las cuales tienen que ver en el ámbito de promoción y prevención, sin embargo, no está estipulado cuál es su motivo, propósito o razón de ser, además de definir sus posibles destinatarios, los objetivos a avanzar, etc.
</t>
  </si>
  <si>
    <t xml:space="preserve">Presidenta: 
JULIE EUNICE SÁEZ PARDO
Vicepresidenta:
LINDA EVANGELINA RUTH CARIS FIEDLER
Secretaria:
JUDITH HAYDEE PARDO ROSAS
Tesorero:
LEANDRO SEBASTIÁN CEREZO VARGAS
</t>
  </si>
  <si>
    <t>03 años</t>
  </si>
  <si>
    <t xml:space="preserve">Del 11 de agosto de 2017 al 11 de agosto de 2020- Por el estado de pandemia actual, la institución señala que no ha sido posible renovar el Directorio, por lo que se acogen a la Ley N° 21.239, que “Prorroga el Mandato de los Directores u Órganos de Administración y Dirección de las Asociaciones y Organizaciones que indica, debido a la pandemia producida por el COVID-19”.
- Se acompaña Certificado de Directorio de Persona Jurídica Sin Fines de Lucro, emitido por el Servicio de Registro Civil e Identificación, de fecha 24 de septiembre de 2020, Folio N° 500347168856.
</t>
  </si>
  <si>
    <t xml:space="preserve">JULIE EUNICE SÁEZ PARDO
</t>
  </si>
  <si>
    <t>Calle Joaquín Huerta 445, Sol Naciente, comuna de Viña del Mar, Región de Valparaíso.</t>
  </si>
  <si>
    <t>569 67290930</t>
  </si>
  <si>
    <t xml:space="preserve">contacto@generacionfortaleza.org
j.saez@generacionfortaleza.org
l.caris@generacionfortaleza.org
j.pardo@generacionfortaleza.org
l.cerezo@generacionfortaleza.org
</t>
  </si>
  <si>
    <t>Antecedentes financieros correspondientes al año 2019, aprobados  por USUFI.</t>
  </si>
  <si>
    <t>Fundación Marista por la Solidaridad Gesta</t>
  </si>
  <si>
    <t>Decreto Exento Nº 1069, de 24 de noviembre de 1997, del Ministerio de Justicia</t>
  </si>
  <si>
    <t>Certificado de Vigencia Nº 14729, de 10 de marzo de 2010, del Ministerio de Justicia</t>
  </si>
  <si>
    <t xml:space="preserve">Su objeto será Propender a la formación integral de las personas, especialmente jóvenes y educadores, en lo que diga relación con la creación en ellos de una conciencia social inspirada en la solidaridad, la justicia y la caridad. Desarrollar en la opinión pública una adecuada sensibilización con el problema de la pobreza. Propender al desarrollo social, en especial a la habilitación o inversión en recursos humanos, y al fomento productivo y generación de ingresos. Propender al desarrollo de iniciativas asistenciales para grupos de extrema vulnerabilidad.
</t>
  </si>
  <si>
    <t xml:space="preserve">Presidente: Juan Pablo Ferreira Yáñez,     
Vicepresidente: Claudia González López    
Secretario: José Mario Cabezas González         
Tesorero: Ronald Guimenez Sepúlveda           
Director:  Cruz Alberdi Sesma,                   
</t>
  </si>
  <si>
    <t>Durarán 4 años en sus cargos, pudiendo ser reelegidos indefinidamente.</t>
  </si>
  <si>
    <t>07 de septiembre de 2010 - 07 de septiembre de  2014</t>
  </si>
  <si>
    <t xml:space="preserve">Juan Pablo Ferreira Yáñez,       </t>
  </si>
  <si>
    <t xml:space="preserve">Calle Grajales N° 2176, comuna de Santiago,  Región Metropolitana
</t>
  </si>
  <si>
    <t xml:space="preserve"> fundaciongesta@fundaciongesta.cl</t>
  </si>
  <si>
    <t>Se acompaña Certificado de Antecedentes Financieros Institucionales, correspondiente al año 2010, aprobado por el Sub Departamento de Supervisión Financiera.</t>
  </si>
  <si>
    <t>Fundación Granja Educativa Terapéutica Caracol</t>
  </si>
  <si>
    <t xml:space="preserve">Decreto Exento Nº1897, de 5 de junio de 2006, del Ministerio de Justicia. </t>
  </si>
  <si>
    <t>Certificado de Vigencia emitido por el SRCeI con fecha 151604160, con fecha 27 de abril de 2015.</t>
  </si>
  <si>
    <t xml:space="preserve">La promoción del desarrollo especialmente de personas, familias, grupos y comunidades que viven en condiciones de pobreza, marginalidad y discriminación.
</t>
  </si>
  <si>
    <t xml:space="preserve">Presidente: María Margarita Iroumé Carrère, 
Secretario: Luis Hernán Morales Aranda,
Tesorero: Rodrigo Eduardo Contreras Soto, 
Directores: 
María Liliana Barría Iroumé, 
Sergio Daniel Barría Iroumé, 
</t>
  </si>
  <si>
    <t>Durarán 5 años en sus cargos, pudiendo ser reelegidos indefinidamente</t>
  </si>
  <si>
    <t>24 de mayo de 2011. (se ratificó al Directorio anterior), en Acta Undécima Sesión Ordinaria de fecha 24.05.2011, reducida a escritura pública con fecha 10.11.2011, ante don Manuel Ramírez Escobar, Notario Público, Titular de la Trigésima Cuarta Notaría de Santiago.</t>
  </si>
  <si>
    <t xml:space="preserve">María Margarita Barría Iroumé,  Directora Ejecutiva, actuando conjuntamente con uno cualquiera de los Directores.
</t>
  </si>
  <si>
    <t xml:space="preserve">Román Díaz N° 26, Of. 64, comuna de Providencia, ciudad de Santiago,  Región Metropolitana. </t>
  </si>
  <si>
    <t>Se acompaña Certificado financiero, correspondiente al  año 2014,  aprobados por la Unidad de Supervisión Financiera Nacional.</t>
  </si>
  <si>
    <t>Fundación Grupo Norte Chile</t>
  </si>
  <si>
    <t>Decreto Exento Nº 6831, de 2010, del Ministerio de Justicia.</t>
  </si>
  <si>
    <t>Certificado de Vigencia Nº 17876, de 6 de agosto de 2012, otorgado por el Departamento de Personas Jurídicas del Ministerio de Justicia.</t>
  </si>
  <si>
    <t>Brindar atención y asistencia social a menores, jóvenes, proporcionando de manera autónoma o en colaboración o coordinación con otras entidades públicas o privadas, la atención necesaria para propulsar su crecimiento personal y espiritual y material, principalmente mediante programas de rehabilitación, socialización o resocialización, capacitación y cualquier otro medio que tienda a fortalecer la integración social, siempre con especial consideración en el interés superior del niño, menor, joven y/o adolescente.</t>
  </si>
  <si>
    <t xml:space="preserve">Presidente: Miguel Ángel García Gutiérrez , 
Vicepresidente: Eduardo Antonio Berasain Maraboli,
Secretario: Ricardo Mauricio Villalobos Valenzuela,
Tesorero: Juan Pablo Esteban Valenzuela Nogales, 
Director: Elson Antonio Silva Tobar, 
</t>
  </si>
  <si>
    <t>Durarán de manera indefinida, debiendo ser ratificados cada dos años, conforme a lo establecido en el artículo séptimo de los estatutos</t>
  </si>
  <si>
    <t>30 de diciembre 2010-30 de diciembre 2012</t>
  </si>
  <si>
    <t xml:space="preserve">Miguel Ángel García Gutiérrez,
</t>
  </si>
  <si>
    <t xml:space="preserve">Avenida Los Conquistadores Nº 1951, comuna de Providencia, Santiago.
</t>
  </si>
  <si>
    <t>Se acompaña Certificado  financiero correspondientes al año 2011, aprobado por el Subdepartamento de Supervisión Financiera Nacional.</t>
  </si>
  <si>
    <t>Fundación Guadalupe Acoge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</si>
  <si>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t>
  </si>
  <si>
    <t>Certificado de Vigencia de Persona Jurídica sin Fines de Lucro, Folio N° 500401777792, emitido por el Servicio de Registro Civil e Identificación, con fecha 04 de agosto de 2021.</t>
  </si>
  <si>
    <t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t>
  </si>
  <si>
    <t>Presidenta: 
MARÍA CAROLINA BEZMALINOVIC MORALES, 
Secretaria:
ISABEL MARGARITA SAID SOMAVÍA
Tesorera:
CAROLINA ELENA HERRERA LÓPEZ, 
Directoras
CLAUDIA SUTIL SERVPIN, 
ISABEL MARGARITA PAROT GUARACHI,
De acuerdo a Acta de Sesión Extraordinaria de Directorio de fecha 05 de diciembre de 2019, reducida a escritura pública co fecha 06 de diciembre de 2019, en la Notaría de Santiago de don Cosme Gomila Gatica. De acuerdo a dicha acta, el directorio elegido durará hasta el día 04 de octubre de 2021.
Certificado de Directorio de fecha 04 de agosto de 2021, emitido por el Registro Civil, Folio N° 500401777761.</t>
  </si>
  <si>
    <t>Del 04 de octubre de 2018 al 04 de octubre de 2021.</t>
  </si>
  <si>
    <t xml:space="preserve">MARÍA CAROLINA BEZMALINOVIC MORALES, 
</t>
  </si>
  <si>
    <t xml:space="preserve">Avenida Andrés Bello N°2867, piso 20, Comuna de Las Condes, Región Metropolitana.                                                                                                                                                                                                                                                        </t>
  </si>
  <si>
    <t xml:space="preserve">guadalupeacoge@gmail.com
</t>
  </si>
  <si>
    <t>Antecedentes financieros correspondientes al año 2020 aprobados por el Sub Departamento de Supervisión Financiera Nacional.</t>
  </si>
  <si>
    <t>Fundación Hábitos</t>
  </si>
  <si>
    <t>65175495K</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</si>
  <si>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Nº62129912, de fecha 14 de febrero de 2019, ello aconteció el 27 de noviembre de 2018, bajo el Nº de inscripción 283849.</t>
  </si>
  <si>
    <t>Certificado de Vigencia de Persona Jurídica sin Fines de Lucro, Folio Nº 500350982741, de fecha 17 de octubre de 2020, del Servicio de Registro Civil e Identificación.</t>
  </si>
  <si>
    <t xml:space="preserve">Según el artículo 3° de los Estatutos, tiene como objeto:
• Contribuir en la reinserción social de jóvenes en conflicto con la justicia, en el marco del cumplimiento de la ley de responsabilidad penal. 
• Apoyar a las familias de jóvenes infractores de ley, fortaleciendo el rol de esta y la comunidad en la inserción de los menores. 
• Realizar acciones socio- educativas que permitan actuar a tiempo, para así prevenir la reincidencia y vulneración grave de derechos. Además de romper el círculo del delito. 
• Proteger, difundir y defenderlos derechos de los niños, niñas y adolescentes. 
</t>
  </si>
  <si>
    <t xml:space="preserve">Presidente: 
MAURICIO ALEJANDRO SILVA PÉREZ
Secretaria: 
ORIETTA RACHEL DEL CARMEN MADARIAGA MONTES
Tesorera:
JACQUELINE DEL CARMEN SILVA PÉREZ
Director 1:
MANUEL ALBERTO CASTILLO REYES
Director 2:
MARCIA PATRICIA ALVARADO QUINTEROS
</t>
  </si>
  <si>
    <t>Desde el 27 de septiembre de 2018 al 27 de septiembre de 2023.
De acuerdo al Certificado de Directorio, Folio N° 500350982756, de fecha 17 de octubre de 2020, del Servicio de Registro Civil e Identificación.</t>
  </si>
  <si>
    <t>MAURICIO ALEJANDRO SILVA PÉREZ</t>
  </si>
  <si>
    <t>Pasaje La Recoleta N° 5586, comuna de Huechuraba</t>
  </si>
  <si>
    <t>fundacionhabitos@gmail.com</t>
  </si>
  <si>
    <t xml:space="preserve">Se acompaña Certificado Financiero de la Institución, correspondientes al año 2019, los cuales fueron aprobados por  el Sub Departamento de Supervisión Financiera Nacional.
.
</t>
  </si>
  <si>
    <t>Fundación Hogares de Menores La Promesa</t>
  </si>
  <si>
    <t xml:space="preserve">Decreto Supremo Nº 5265, de 16 de mayo de 1991, del Ministerio de Justicia. </t>
  </si>
  <si>
    <t>Certificado de Vigencia Nº 5996, de 27 de abril de 2011, del Ministerio de Justicia.</t>
  </si>
  <si>
    <t xml:space="preserve">Otorgar mantención, alimentación, educación, capacitación y, en general, una atención integral a menores en situación irregular.
</t>
  </si>
  <si>
    <t xml:space="preserve">Presidenta: María Francisca Solar Ojeda, 
Secretario: José Carlos Hassi Thumala,
Tesorero: Juan Guillermo Espinoza Fuentes, 
Directores: 
Pilar Valdés Vial, 
Lucía del Sagrado Corazón Armanet Mena, 
</t>
  </si>
  <si>
    <t>28 de septiembre de 2009.</t>
  </si>
  <si>
    <t xml:space="preserve">Ana María Tomassini Aguirre, 
</t>
  </si>
  <si>
    <t xml:space="preserve">Avenida Tobalaba N° 6109, Comuna de la Reina, Región Metropolitana (Residencia de Niñas).
</t>
  </si>
  <si>
    <t>La Reina</t>
  </si>
  <si>
    <t>: lapromesa@vtr.net</t>
  </si>
  <si>
    <t xml:space="preserve">Se acompaña Certificado Financiero de la Institución y Balance General, ambos correspondientes al año 2010, los cuales fueron aprobados por  la Unidad de Supervisión Financiera Nacional
.
</t>
  </si>
  <si>
    <t>Fundación Hogar Esperanza</t>
  </si>
  <si>
    <t xml:space="preserve">Decreto Supremo Nº 948, de 25 de septiembre de 1987, del Ministerio de Justicia. </t>
  </si>
  <si>
    <t xml:space="preserve">Certificado de Vigencia folio N° 500187914783, emitido con fecha 12 de julio de 2018, por el Servicio de Registro Civil e Identificación. </t>
  </si>
  <si>
    <t>La atención íntegra y en una plena concepción cristiana del menor en situación irregular. Para el cumplimiento de este objetivo la fundación, inspirada en el Evangelio de Cristo y bajo la protección de un verdadero hogar, dará a los niños y niñas que atienda, cuidado, educación y capacitación laboral necesaria para que el día de mañana los resultados se vean reflejados en una sociedad mejor, siendo estos futuros hombres y mujeres responsables de ello.</t>
  </si>
  <si>
    <t xml:space="preserve">Presidente: María Antonieta Lazarraga Muñoz, 
Vicepresidente: Rolando Patricio Díaz González, 
Secretario: Gonzalo Riveros San Martín, 
Tesorero: Gabriel Ignacio Montes Arrau, 
Directores:
Lidia Rosa Mercedes González Cubillos, 
Jaime Manuel Ramos Abarca, 
Director Ejecutivo: Jorge Daveggio Farías, 
(todo ello de acuerdo Certificado de Vigencia Nº 8608 de 4 de agosto de 2008, del Ministerio de Justicia).
</t>
  </si>
  <si>
    <t xml:space="preserve">Tres años en sus cargos. Según modificación de estatutos de fecha 20 de octubre de 2006, reducida a escritura pública con fecha 10 de julio de 2007, ante el Notario Público Titular de la Vigésimo Primera Notaría de Santiago, don Raúl Iván Perry Pefaur, y aprobado por Decreto Exento N° 3460, del 11 de septiembre de 2009, del Ministerio de Justicia. Se señala que el directorio se renovará cada año, por parcialidades y en caso de no celebrarse asamblea, se entenderá prorrogada. </t>
  </si>
  <si>
    <t>De acuerdo al Acta de Sesión Ordinaria de Directorio de fecha 15 de junio de 2006, que fue reducida a escritura pública con fecha 3 de agosto de 2006, ante el Notario Público Titular de la Vigésimo Primera Notaría de Santiago, don Raúl Iván Perry Pefaur, el Directorio de la Fundación Hogar Esperanza queda conformado por las personas, en poscargos y hasta la fecha que se indican a continuación: - Rosa González Cubillos, Presidente (Diciembre de 2006); - María Antonieta Lazárraga Muñoz, Vicepresidente (Diciembre de 2007); - Gabriel Montes Arrau, Tesorero (Diciembre de 2006); - Gonzalo Riveros San Martín, Secretario (Diciembre de 2007); - Jaime Ramos Abarca, Director (Diciembre de 2008);- Rolando Díaz González, Director (Diciembre de 2008</t>
  </si>
  <si>
    <t>Delegación de poder a doña María Antonieta Lazarraga Muñoz, para que, actuando conjuntamente con uno cualesquiera de los señores Gabriel Montes Arrau y Jorge Daveggio Farías, representen a la fundación.</t>
  </si>
  <si>
    <t xml:space="preserve">Avda. Trinidad Oriente N° 3400, comuna de La Florida, Santiago, Región Metropolitana
Casilla 9702
</t>
  </si>
  <si>
    <t xml:space="preserve">Fono: 2670014, </t>
  </si>
  <si>
    <t xml:space="preserve"> hogaresperanza@hotmail.com</t>
  </si>
  <si>
    <t>Se acompaña Certificado Financiero correspondientes al año 2017, aprobado por la Unidad de Supervisión Financiera Nacional.</t>
  </si>
  <si>
    <t>Fundacion hogar de menores de belén</t>
  </si>
  <si>
    <t>72493000K</t>
  </si>
  <si>
    <t xml:space="preserve">Otorgada por Decreto Supremo N° 1272, de fecha 29 de octubre de 1993, del Ministerio de Justicia.
</t>
  </si>
  <si>
    <t>Certificado de Vigencia Folio Nº 15995483, de 01 de junio de 2016, del Servicio de Registro Civil e Identificación.</t>
  </si>
  <si>
    <t xml:space="preserve">La Creación, mantención y administración de establecimientos de educación integral y rehabilitación de menores lactantes y preescolares de 0 a 5 años 11 meses y  29 días, que se encuentren necesitados de asistencia y protección, mediante la creación de Hogares de Menores, sin fines de lucro, que se dediquen a amparar a los menores en situación de abandono según calificación que harán los tribunales de Menores.
</t>
  </si>
  <si>
    <t xml:space="preserve">Presidenta: Sonia Violeta Rojas Herrera, 
Vicepresidente: María Pía Rudloff Mewes,  
Secretaria: Hila Eugenia Hernández Chávez,
Tesorera: Claudia Verónica Arroniz Alvarez, , 
Director: 1.-) Alicia del Carme Ortega Zuñiga, 
                 2.-) Edith Antonieta Parra Fuentealba, 
                 3.-) Sandra María Basso Vásquez,  
</t>
  </si>
  <si>
    <t>18 de julio de 2013.</t>
  </si>
  <si>
    <t xml:space="preserve">Sonia Violeta Rojas Herrrera 
</t>
  </si>
  <si>
    <t xml:space="preserve">Simpson N°398, comuna de Valdivia, Región de Los Ríos.
</t>
  </si>
  <si>
    <t>(63)  219909</t>
  </si>
  <si>
    <t xml:space="preserve">Se acompaña certificado de antecedentes financieros correspondiente al año 2013, aprobado por el Sub Departamento de Supervisión Financiera Nacional.
Se remite ficha a procesos y pagos.
</t>
  </si>
  <si>
    <t>Fundación Hogar de Niñas Las Creches.</t>
  </si>
  <si>
    <t>Fundación  privada de beneficencia pública.</t>
  </si>
  <si>
    <t>Otorgada por Decreto Supremo Nº 3105, de 10 de noviembre de 1903.</t>
  </si>
  <si>
    <t>Certificado de Vigencia, Folio Nº 500347178747, emitido con fecha 24 de septiembre de 2020, por el Servicio de Registro Civil de Identificación.</t>
  </si>
  <si>
    <t>Proporcionar hogar, alimentación, vestuario y educación a niñas desvalidas que no tengan hogares bien constituidos, o que sean huérfanas o abandonadas cuyas vidas se encuentren amenazadas por peligros morales o materiales. La educación comprenderá instrucción primaria y secundaria, vocacional o técnica, según las edades y aptitudes de cada una, hasta que estén en condiciones de valerse por sí mismas.</t>
  </si>
  <si>
    <t xml:space="preserve">Presidente: Pablo Emilio Valenzuela López        
Vicepresidente: Francisco José Mozó Díaz          
Secretaria: Emma Victoria Zañartu Covarrubias      
Tesorera: Cristina Walker Cerda,     
Director: Max Pablo Purcell Goudie,    
Director. Carlos José Correa Rodríguez, 
Director: Hernán David Leal Barrientos,
Director: María Olivia Humphreys Cruz,       
Director: María Soledad Valdés Violler,     
Consta en Certificado de directorio de persona jurídica, Folio Nº 500347178114, emitido con fecha 24 de septiembre de 2020,  por el Servicio de Registro Civil de Identificación.
</t>
  </si>
  <si>
    <t>Durará dos años en sus funciones.</t>
  </si>
  <si>
    <t xml:space="preserve">30 de octubre de 2019 al 30 de octubre de 2021.( según certificado de directorio de persona jurídica, Folio Nº 500347178114, emitido con fecha 24 de septiembre de 2020,  por el Servicio de Registro Civil de Identificación) </t>
  </si>
  <si>
    <t xml:space="preserve">Pablo Emilio Valenzuela López,                                                    Otorgamiento Poderes: (actuando 2 cualquiera de ellos en forma conjunta, en nombre y representación de la Fundación Hogar de Niñas Las Creches): Pablo Emilio Valenzuela López, Cristina Walker Cerda,  Max Pablo Purcell Goudie,  María Soledad Valdés Violler, Hernán David Leal Barrientos, Emma Victoria Zañartu Covarrubias, Carlos José Correa Rodríguez y María Olivia Humphreys Cruz
</t>
  </si>
  <si>
    <t xml:space="preserve">Avenida Fernando Castillo Velasco N°  11401, comuna de La Reina, Santiago, 
Región Metropolitana, 
</t>
  </si>
  <si>
    <t>22731129
Celular 961257394</t>
  </si>
  <si>
    <t>Mail: directoralascreches@gmail.com</t>
  </si>
  <si>
    <t>Se acompaña Certificado financiero firmado ante notario público, correspondiente al año 2019, aprobado por el  Subdepartamento de Supervisión Financiera Nacional.</t>
  </si>
  <si>
    <t>Fundación Hogar de Niñitas María Goretti</t>
  </si>
  <si>
    <t>Concedida por Decreto Supremo Nº970, de 26 de junio de 1979, del Ministerio de Justicia.</t>
  </si>
  <si>
    <t>Certificado de Vigencia Nº 25607, de 04 de julio de 2005, del Ministerio de Justicia.</t>
  </si>
  <si>
    <t>Mantener un hogar para niñitas en situación irregular, tendiente a protegerlas, cuidarlas y educarlas.</t>
  </si>
  <si>
    <t xml:space="preserve">Presidente: María Eliana Moreno Merino               
Vicepresidente: Alejandro Barthold Kadelbach       
Tesorero: Manuel Vergara Fabres                            
Secretario: Fernando Eugenio Weisser Wirtz           
Director: María del Pilar Pardo Sainz                       
Director: Marcela Hurtado Saldias                      
Director: Rolando Pablo Yeanneret Brogle.          
Director: Luis Alberto Dueñas Moreno                      
Director: Jaime Frerk Mucke                                     
</t>
  </si>
  <si>
    <t xml:space="preserve">Los miembros del Consejo Directivo durarán tres años en sus funciones.
El Presidente, Vicepresidente, Tesorero y Secretario durarán un año en su cargo, plazo que se entenderá prorrogado por un término igual, hasta que se designen sus sucesores
</t>
  </si>
  <si>
    <t>De 30 de diciembre de 2003 a 30 de diciembre de 2006</t>
  </si>
  <si>
    <t xml:space="preserve">María Eliana Moreno Merino
</t>
  </si>
  <si>
    <t>Balmes Nº 126, Cerro Cordillera, Valparaíso</t>
  </si>
  <si>
    <t>Se acompaña  Certificado de Antecedentes Financieros correspondiente al año 2009, aprobado por la Unidad de Supervisión Financiera Nacional.</t>
  </si>
  <si>
    <t>Fundación Hogar Infantil Club de Leones de Talca</t>
  </si>
  <si>
    <t>Otorgada por Decreto Supremo N° 298, de fecha 18 de febrero de 1971, del Ministerio de Justicia.</t>
  </si>
  <si>
    <t>Certificado de Vigencia, folio Nº 500163618736, de 03 de octubre de 2017, emitido por el SRCeI.</t>
  </si>
  <si>
    <t>La asistencia y protección integral de la niñez en situación irregular de la provincia de Talca.</t>
  </si>
  <si>
    <t>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t>
  </si>
  <si>
    <t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t>
  </si>
  <si>
    <t>Hasta el 25 de enero de 2021</t>
  </si>
  <si>
    <t xml:space="preserve">Américo Águila Uribe,
</t>
  </si>
  <si>
    <t xml:space="preserve">1 Norte N° 541,  comuna de Talca, Séptima Región.
</t>
  </si>
  <si>
    <t>Fono: 685986</t>
  </si>
  <si>
    <t xml:space="preserve">funhogarinfantil@hotmail.com
</t>
  </si>
  <si>
    <t xml:space="preserve">Se acompañan antecedentes financieros correspondientes al año 2019, aprobados Subdepartamento de Supervisión Financiera Nacional
</t>
  </si>
  <si>
    <t>Fundación Hogar Luterano de Valdivia</t>
  </si>
  <si>
    <t xml:space="preserve">657285609
</t>
  </si>
  <si>
    <t>Otorgado por Decreto Supremo Nº 2706 de fecha 30 de agosto de 2006, del Ministerio de Justicia.</t>
  </si>
  <si>
    <t>Certificado de Vigencia de Persona Jurídica Sin Fines de Lucro folio Nº 128980205, de fecha 30 de diciembre de 2013, del Registro Civil e Identificación.</t>
  </si>
  <si>
    <t>…..“La finalidad de la Fundación consiste en contribuir a la superación de la pobreza y marginalidad social en que viven las personas de escasos recursos, promocionar la educación, capacitación, vivienda, salud y alimentación y todo aquello que sea necesario para el mejoramiento de su calidad  de vida y propiciando la incorporación de estos a la sociedad, de modo activo y constructivo,  sin distinción de sexo raza, ideología política ni religión. : “Para conseguir estos objetivos y sin que ésta enumeración sea taxativa la Fundación podrá: a) Crear, sostener y administrar centros abiertos, centros comunitarios, jardines infantiles, escuelas, liceos, institutos, hogares, centros de atención diurna o otros similares para niños, niñas, jóvenes y adultos, clínicas, hospitales, policlínicos, casas de reposo, consultas médicas y todo lo necesario para maximizar la salud, así como prevenirla, recuperarla y rehabilitarla.; f) Colaborar con instituciones públicas, privadas y municipales, en materias que le sean comunes”</t>
  </si>
  <si>
    <t xml:space="preserve">Presidente: Peter Shauenburg Geisse 
Vicepresidente: Rolf Hager Weiss 
Secretario: Juan Ebert Kroneberg 
Tesorero: Jorge Andrés Rademacher Guerrero 
Director: Mariela Garcia Pacheco 
</t>
  </si>
  <si>
    <t xml:space="preserve">Durarán tres años en sus cargos, y serán designados por la Iglesia Evangélica Luterana de Valdivia, pudiendo ser reelegidos indefinidamente. Sólo  se actualiza el cargo de Tesorero según consta en copia autorizada de Acta Extraordinaria N° 1/13, de 19 de marzo de 2013, de la Fundación Hogar Luterano de Valdivia.
-Se remite Carta solicitando Antecedentes relativos al Directorio actualizado, representante legal vigente, declaraciones juradas y certificados de antecedentes de sus miembros.
</t>
  </si>
  <si>
    <t xml:space="preserve">De fecha 12 de diciembre de 2006 hasta el 12 de diciembre de 2009. 
</t>
  </si>
  <si>
    <t xml:space="preserve">Presidente del Consejo Directivo: Peter Shauenburg Geisse 
</t>
  </si>
  <si>
    <t xml:space="preserve">Población El Laurel, Lastarria 0200, Casilla 329, Valdivia.
</t>
  </si>
  <si>
    <t>hogarluter@gmail.com, www.fundacionhogarluterano.cl</t>
  </si>
  <si>
    <t>Se acompaña certificado financiero año 2012, aprobado Departamento Auditoria</t>
  </si>
  <si>
    <t>Fundación Hogares de Menores Verbo Divino</t>
  </si>
  <si>
    <t xml:space="preserve">Decreto Supremo Nº1302, de 22 de diciembre de 1987, del Ministerio de Justicia. </t>
  </si>
  <si>
    <t>Certificado de Vigencia folio Nº 500396882015, de fecha 05 de julio de 2021, del Servicio de Registro Civil e Identificación.</t>
  </si>
  <si>
    <t xml:space="preserve">Ayuda material y espiritual a las personas de escasos recursos.
</t>
  </si>
  <si>
    <t xml:space="preserve">Presidente:
Oukate Kpandja. 
Vicepresidente
Bernardo Serrano Spoerer
Secretario
Jaime Solar Beazer. 
Directores
Juan Pablo Rodríguez Court. 
Ernesto Correa Elizalde. 
Matías Mackenna García Huidobro. 
Enrique Aguilar Castro. </t>
  </si>
  <si>
    <t xml:space="preserve">Durarán 3 años en sus funciones. </t>
  </si>
  <si>
    <t>17 de noviembre de 2020 al 17 de noviembre de 2023.</t>
  </si>
  <si>
    <t>Oukate Kpandja.
Además, podrán actuar en representación legal de la institución don Oukate Kpandja; Bernardo Serrano Spoerer; Jaime Solar Beaze; Juan Pablo Rodríguez Court; Ernesto Correa Elizalde; dos cualquiera de ellos actuando de manera conjunta para celebrar los actos y contratos señalado en última acta de Directorio.
Además, podrán actuar en representación legal de la institución don Oukate Kpandja; Bernardo Serrano Spoerer; Jaime Solar Beaze; Juan Pablo Rodríguez Court; Ernesto Correa Elizalde; y Paola Cárdenas Navarrete; dos cualquiera de ellos actuando de manera conjunta para celebrar los actos y contratos señalado en última acta de Directorio.</t>
  </si>
  <si>
    <t xml:space="preserve">San Ignacio N° 979, comuna de Puerto Varas, Décima Región.
</t>
  </si>
  <si>
    <t>F. 65-232931, 065-233834</t>
  </si>
  <si>
    <t>Correos electrónicos fvdcasacentral@gmail.com, fvdsocial@gmail.com</t>
  </si>
  <si>
    <t>Casilla 699</t>
  </si>
  <si>
    <t>Certificado financiero correspondiente al año 2020, aprobados por por el Subdepartamento de Supervisión Financiera Nacional.</t>
  </si>
  <si>
    <t>Fundación Huerquehue</t>
  </si>
  <si>
    <t>Decreto Supremo Nº 3757 de 27 de octubre de 2008, del Ministerio de Justicia.</t>
  </si>
  <si>
    <t>Certificado de Vigencia Nº 21550, de fecha 12 de septiembre de 2012, otorgado por el Departamento de Personas Jurídicas del Ministerio de Justicia.</t>
  </si>
  <si>
    <t xml:space="preserve">a) Realizar acciones destinadas a la promoción, difusión, estudio y colaboración de una cultura del respeto y entendimiento entre las personas y países por el cuidado del medio ambiente, desarrollo del conocimiento y una nueva mirada del hombre y  del mundo en que se desenvuelve.
b) Desarrollar talleres y cursos de formación en desarrollo de habilidades de comunicación efectiva, liderazgo, trabajo en equipo mediante el coaching ontólogico, y otros métodos de aprendizaje transformacional, para grupos de jóvenes infractores o equipos profesionales que los atienden en los centros y proyectos de SENAME.
c) Desarrollar programas de reinserción social a través de la formación de equipos Casteller, esos facilitan a los/las jóvenes infractores a desarrollar, en base al juego y junto con la comunidad en base al respeto y la confianza.
d) Desarrollar talleres y cursos de formación en gestión participativa y desarrollo organizacional, dirigido a distintos equipos de profesionales de uno o varios niveles de gestión de SENAME (atención directa en los centros y proyectos, regional y nacional), que fortalecen la comunicación y colaboración efectiva en forma transversal, entre diferentes equipos, niveles y regiones.  
</t>
  </si>
  <si>
    <t xml:space="preserve">Presidente: Julio Antonio Olalla Mayor , 
Secretario: Alexandra Helena Montenegro Veltmeyer, 
Tesorero: Catalina María Santos Hercerg, 
Director: Nicole Saint-Jean Sánchez , 
Director: Luis Antonio Carrasco Díaz, 
</t>
  </si>
  <si>
    <t>Durarán de manera indefinida.</t>
  </si>
  <si>
    <t>18 de mayo de 2010</t>
  </si>
  <si>
    <t xml:space="preserve">Rodrigo Calcagni González, 
Julio Antonio Olalla Mayor, 
</t>
  </si>
  <si>
    <t xml:space="preserve">Jerónimo de Alderete Nº283, oficina 23, Pucón, Región de la Araucanía.
</t>
  </si>
  <si>
    <t>Pucón</t>
  </si>
  <si>
    <t>Se acompaña Certificado  financiero correspondientes al año 2010, aprobados por el Subdepartamento de Supervisión Financiera Nacional.</t>
  </si>
  <si>
    <t>Fundación IMSA Creando Lazos</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</si>
  <si>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19 de junio de 2018, bajo el número de inscripción 275723.</t>
  </si>
  <si>
    <t>Certificado de Vigencia, Folio Nº 500290779184, de fecha 23 de enero de 2020, del Servicio de Registro Civil e Identificación</t>
  </si>
  <si>
    <t xml:space="preserve">Según el artículo 3° de los Estatutos, tiene como objeto la promoción del desarrollo integral y superación de la pobreza, especialmente de las personas, familias, grupos y comunidades que viven en condiciones de vulnerabilidad y marginalidad, a través de acciones y generación de instrumentos que fomenten el desarrollo social, una cultura colaborativa y la dignidad de las personas. Sus actividades se desarrollarán principalmente en el área de educación y capacitación, cultura, trabajo, salud, vivienda, medioambiente, deporte y recreación, desarrollo comunitario, desarrollo tecnológico, microempresa y pequeña producción, consumo popular, derechos humanos y comunidades indígenas en sectores tanto urbanos como rurales.
Para cumplir sus fines y sin que esta enumeración sea taxativa, la Fundación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Crear material de difusión, editar, imprimir distribuir folletos, boletines, revistas, periódicos y libros y en general producir y hacer uso de todo tipo de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institucionales nacionales o internacionales que persigan fines análogos;
h) Colaborar con organismos públicos y privados, en materias que le sean comunes;
i) Proponer a la autoridad competente la dictación y modificación de disposiciones legales y reglamentarias que promuevan el desarrollo social, en el ámbito propio de la competencia de la Fundación; 
</t>
  </si>
  <si>
    <t xml:space="preserve">Directorio inicial: 
Presidente: 
Enrique Alejandro Saud Sazo, 
Vice presidente.
Juan Ricardo Saud Sazo, 
Secretaria: 
Bernarda Raquel Llanos Marin, 
Tesorero:
Marcos Antonio Saud Sazo, 
Director:
Doris Andrea Álvarez Quiroz,
</t>
  </si>
  <si>
    <t>AL 19.06.2023</t>
  </si>
  <si>
    <t xml:space="preserve">Presidente:
Enrique Alejandro Saud Sazo
</t>
  </si>
  <si>
    <t xml:space="preserve">El Rosario N°3738, La Cantera, Coquimbo </t>
  </si>
  <si>
    <t>contacto@fundacionimsa.cl</t>
  </si>
  <si>
    <t>Fundación Integral de la Familia - FIDEF</t>
  </si>
  <si>
    <t xml:space="preserve">Fundación de Derecho Privado.
</t>
  </si>
  <si>
    <t>Inscripción N° 207417, de fecha 05 de agosto de 2015, del Registro de Personas Jurídicas, del Servicio de Registro Civil e Identificación.</t>
  </si>
  <si>
    <t>Certificado de Vigencia, Folio Nº 500187886415, emitido con fecha 11 de julio de 2018, por el SRCeI.</t>
  </si>
  <si>
    <t xml:space="preserve">La Fundación otorgará a los niños, niñas y adolescentes, mujeres, hombres, adultos mayores, discapacitados y sus familias en situación de riesgo social y de mayor vulnerabilidad un real acceso a la justicia cuando no cuentan con los recursos necesarios para acceder a una asesoría social, sicológica y jurídica que salvaguarden y representen sus derechos e intereses ante los Tribunales de Justicia del País, el objeto de esta Fundación será: a) Otorgar Orientación e Información, prevención y promoción de derechos, Patrocinio Judicial, Resolución Alternativa de Conflictos y Mediación mediante los cuales, los niños, niñas, adolescentes, mujeres, hombres, adultos mayores, discapacitados y sus familias tendrán un real acceso a la justicia en defensa de sus derechos. b) proporcionar e implementar herramientas de gestión, tales como y sin ser taxativa la enumeración: Asesorías, seminarios, publicaciones, informes, peritajes, evaluaciones y derivaciones, como asimismo, intervención, seguimiento, resolución alternativa, destinadas especialmente a brindar apoyo social y sicológico con el objeto de colaborar en las temáticas de problemas de familia judiciales o no y en su caso, hacer efectiva, dichas herramientas para generar estrategias tendientes a mejorar la forma de intervención ante Tribunales de Justicia. c) representación judicial especializada y profesional en que se requiera intervención judicial ante cualquier Tribunal de la República. d) Mejorar el acceso y la calidad de los servicios legales y sico-sociales mediante la cobertura a otros quintiles que sin ser vulnerables no disponen de los recursos necesarios. e) diseño de planes y programas educativos para la difusión, prevención, promoción y/o protección de los derechos de los niños, niñas, adolescentes, mujeres, hombres, adultos mayores, discapacitados y sus familias. f) Seguimiento integral de las intervenciones efectuadas en cada área, tales como; judiciales, psicológicas y sociales.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</si>
  <si>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Norma Milena Ivonne Sierralta Pedemonte,
Secretario: Reinaldo Juan Gajewski Molina, 
Tesorero: Cristian Marcelo Villarroel Bustos, 
</t>
  </si>
  <si>
    <t>: 3 años</t>
  </si>
  <si>
    <t>Desde el 13 de abril de 2015- al 13 de abril de 2018</t>
  </si>
  <si>
    <t xml:space="preserve">Norma Milena Ivonne Sierralta Pedemonte, 
Maria Loreto Franco Zúñiga, 
Javiera del Pilar Terroba Aguirre, 
</t>
  </si>
  <si>
    <t xml:space="preserve">Sotero del Rio Nº 508, oficina 614, comuna de Santiago. Región Metropolitana. 
</t>
  </si>
  <si>
    <t>Fono 61934784 – 74971290</t>
  </si>
  <si>
    <t>lfranco@fidef.cl 
jterroba@fidef.cl</t>
  </si>
  <si>
    <t>Se acompaña Certificado Financiero  año 2017,enviado para ser aprobado por el Subdepartamento de Supervisión Financiera Nacional.</t>
  </si>
  <si>
    <t>Fundación Integrando Niños con un Toque de Luz</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</si>
  <si>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22 de abril de 2019, bajo el número de inscripción 289170</t>
  </si>
  <si>
    <t>Certificado de Vigencia Folio Nº 500343354798, emitido con fecha 31 de agosto de 2020, por parte del Servicio de Registro Civil e Identificación.</t>
  </si>
  <si>
    <t>El objeto de la fundación será la Ejecución de un hogar de Niños y adolescentes.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t>
  </si>
  <si>
    <t>Presidente: Pilar Francisca Zamora Mora, 
Secretario: Angelo Paolo GonzalezMora, 
Tesorero: Franco javier Zamora Mora</t>
  </si>
  <si>
    <t>Del 27 de marzo de 2019 al 27 de marzo de 2024</t>
  </si>
  <si>
    <t xml:space="preserve">Presidente: Pilar Francisca Zamora </t>
  </si>
  <si>
    <t>Avenida Einstein Nº 449, manzanal de Rancagua, Región del Libertador Bernardo O’Higgins</t>
  </si>
  <si>
    <t>Pilar.zamora@fundacionintegrando.cl</t>
  </si>
  <si>
    <t>Se acompaña Certificado de Antecedentes Financieros de la Institución correspondiente al año 2019, aprobado por el sub departamento de análisis financiero.   * Se acompaña certificado de antecedentes financieros del año 2020, siendo que debe ser, con nuevo formato, del año 2019, por lo que se envía carta a institución.</t>
  </si>
  <si>
    <t xml:space="preserve">Fundación Padre Alceste Piergiovanni o Fundación Instituto Chileno de Colonias, Campamentos y Hogares de Menores*.
</t>
  </si>
  <si>
    <t>Otorgado por Decreto Supremo Nº 0246, de fecha 17 de enero de 1963, del Ministerio de Justicia.</t>
  </si>
  <si>
    <t>Certificado de Vigencia actualizado al año 2017, otorgado por el SRCEI. Nº de inscripción 7324 de fecha 31 01 13, folio Nº 500156475439, emitido con fecha 28 de junio de 2017.</t>
  </si>
  <si>
    <t>Crear, fomentar, organizar, coordinar y administrar residencias de protección para niños, niñas y adolescentes cuya tuición se encuentre alterada por resolución judicial, y colegios de enseñanza básica, media, técnica, industrial, para menores de escasos recursos. *</t>
  </si>
  <si>
    <t xml:space="preserve">Presidenta: María Teresita Matetic Riestra      
Vicepresidente:  Padre Manuel Alejandro Abarca Morales 
Secretaria: Lya Gabriela Hald Ramírez                       
Tesorera: Maximiliano Vial Valenzuela                     
Directores:
Jorge Patricio Andrade  Garafulich    
Pedro Pablo Moura Passalacqua   
Luis Juan Alessandrini Ibañez     
</t>
  </si>
  <si>
    <t xml:space="preserve">Durarán en sus cargos cinco años. Si por cualquier causa no se realizasen las designaciones o elecciones, los respectivos Directores continuarán en sus funciones con todas sus obligaciones y atribuciones, hasta que sean reemplazados. </t>
  </si>
  <si>
    <t>: Elegido en Sesión Extraordinaria de Directorio N° 148, de fecha 11 de marzo de 2015, cuya Acta que fue reducida a escritura pública con 15 de mayo de 2015, ante el Notario Público de Rancagua, don Daniel Mondaca Pedrero.</t>
  </si>
  <si>
    <t xml:space="preserve">María Teresita Matetic Riestra, 
Director Ejecutivo Interino: Francisco Alejandro Vega Caro. 
</t>
  </si>
  <si>
    <t xml:space="preserve">Argomedo Nº 2230, Quinta de Tilcoco, provincia de Cachapoal, Sexta Región.  
</t>
  </si>
  <si>
    <t>Quinta De Tilcoco</t>
  </si>
  <si>
    <t>072-541271 - 072-541309</t>
  </si>
  <si>
    <t xml:space="preserve">icyccp@ctcinternet.cl fundacionicyc@gmail.com
</t>
  </si>
  <si>
    <t>Se acompaña certificado financiero correspondiente al año 2016, aprobados por el Subdepartamento de Supervisión Financiera Nacional.</t>
  </si>
  <si>
    <t>Fundación Instituto de Educación Popular IEP</t>
  </si>
  <si>
    <t>Fundación de derecho público</t>
  </si>
  <si>
    <t>Decreto Eclesiástico del Obispado de Copiapó Nº 003/01, de 9 de marzo de 2001.</t>
  </si>
  <si>
    <t xml:space="preserve">Certificado de Vigencia SOC/163/2021, de fecha 13 de julio de 2021, del Obispado de Copiapó.
</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</si>
  <si>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t>
  </si>
  <si>
    <t xml:space="preserve">Presidente: Jorge Alfaro Colmans
Vicepresidenta: María Eugenia Cavada
Secretaria: Ximena Cáceres Maturana
Directora: Nélida Carmona Rojas
Directora: Alicia Gutiérrez Tapia
Director: Iván Farah Maffei
Directora Ejecutiva: Carla Brown Prato
</t>
  </si>
  <si>
    <t xml:space="preserve">Según los Estatutos, los miembros del Directorio deben durar dos años en sus cargos, sin perjuicio de la posibilidad de confirmación sucesiva por parte del Obispo.  </t>
  </si>
  <si>
    <t>19 de diciembre de 2018 al 19 de diciembre de 2019</t>
  </si>
  <si>
    <t xml:space="preserve">Presidente: Jorge Alfaro Colmans
Directora Ejecutiva: Carla Brown Prato
</t>
  </si>
  <si>
    <t xml:space="preserve">Calle O’Higgins Nº 555, depto. 1 y 2, comuna de Copiapó, Región de Atacama.
</t>
  </si>
  <si>
    <r>
      <rPr>
        <sz val="11"/>
        <rFont val="Verdana"/>
        <family val="2"/>
      </rPr>
      <t>Fono fijo: 52-2247556
Fono celular: 9-68328551</t>
    </r>
    <r>
      <rPr>
        <sz val="11"/>
        <color theme="1"/>
        <rFont val="Verdana"/>
        <family val="2"/>
      </rPr>
      <t xml:space="preserve">
</t>
    </r>
  </si>
  <si>
    <t>svallejos@fundiep.cl</t>
  </si>
  <si>
    <t>Se acompaña certificado financiero correspondiente al 2020 aprobados por el Subdepartamento de Supervisión Financiera</t>
  </si>
  <si>
    <t>Informe N°741, de 2020.</t>
  </si>
  <si>
    <t>Fundación Jardín Centro Infantil Nuestra Señora de La Victoria</t>
  </si>
  <si>
    <t>Otorgado por Decreto Supremo Nº 1308, de fecha 23 de enero de 2012,  por el Ministerio de Justicia.</t>
  </si>
  <si>
    <t xml:space="preserve">Certificado de Vigencia, folio Nº141085955 emitido con fecha 22 de septiembre de 2014, por el SRCEI </t>
  </si>
  <si>
    <t xml:space="preserve">La Fundación Jardín Centro Infantil Nuestra Señora de La Victoria, tiene los siguientes objetivos : A) Realizar, promover y ejecutar, por si y a través de terceros, programas sociales exclusivamente para los sectores de menos ingresos y extrema pobreza, especialmente abriendo, organizando y administrando jardines infantiles y centros abiertos inspirados en la visión cristiana del hombre, destinados a la atención de menores integrantes de familias de escasos recursos, y de acuerdo con las orientaciones del Magisterio de la Iglesia Católica, promoviendo e intensificando la enseñanza preescolar, realizando un seguimiento docente de jóvenes estudiantes de educación básica y media, brindándoles la alimentación necesaria.- b) Celebrar convenios de atención con instituciones públicas o privadas que tengan como objetivo la atención de menores.- c) Estimular el desarrollo de los grupos familiares de los cuales provienen los menores acogidos en estos centros abiertos, capacitando a los padres de los menores acogidos en los centros abiertos.- Para el logro de estos propósitos la Fundación podrá colaborar con toda persona natural o jurídica, de derecho Publico o privado, nacional, internacional o extranjera, que persiga cualquiera de los fines señalados precedentemente, con el objeto de lograr una mayor coordinación de esfuerzos y mejor aprovechamiento de recursos.  
</t>
  </si>
  <si>
    <t xml:space="preserve">Presidente: 
Pbro. Laurent Marie Leopold Maire Mollie                     
Vicepresidente: 
Christian Andrés Vives Pérez-Cotapos        
Secretario: 
Alfredo Cenobio Pemjeam Gallardo            
Director:
Bernarda Teresa Pérez Carrillo                    
Director:
Oscar Antonio Vega Gutiérrez                     
Director: 
Cristian Andrés Errázuriz Toro                    
Director: 
Patricio Roberto Vejar Mercado                  
</t>
  </si>
  <si>
    <t>Consta Acta de Reunión de Directorio, de fecha 27 de abril de 2010, aprobada ante el Notario Público Suplente Raúl Mella Santibáñez, de la Trigésima Notaría de Santiago.</t>
  </si>
  <si>
    <t xml:space="preserve">Maria Alicia Cáceres  Martínez  
Se otorgan poderes para representar legalmente a la Fundación Jardín Centro Infantil Nuestra Señora de La Victoria y Específicamente se le faculta para abrir y administrar conjuntamente con don Laurent Marie Leopold Maire Mollier, Presidente de la Fundación ya antes individualizada, una cuenta corriente BIPERSONAL, en el Banco del Desarrollo, sucursal que estime conveniente.
</t>
  </si>
  <si>
    <t xml:space="preserve">Galo González Nº 4585, ciudad de Santiago, Región Metropolitana.
</t>
  </si>
  <si>
    <t>Teléfono: (56-2) 5126280</t>
  </si>
  <si>
    <t xml:space="preserve"> jardin_lavictoria@yahoo.es </t>
  </si>
  <si>
    <t xml:space="preserve">Se acompaña certificado financiero correspondiente al año 2013, aprobado por el Subdepartamento de Supervisión Financiera Nacional. </t>
  </si>
  <si>
    <t xml:space="preserve">
Fundación Juan Enrique Pestalozzi. 
</t>
  </si>
  <si>
    <t xml:space="preserve">Decreto Nº 321, de fecha 23 de marzo de 1988, del Ministerio de Justicia.
</t>
  </si>
  <si>
    <t>Certificado de Vigencia Nº 12291, de fecha 10 de julio de 2009, del Ministerio de Justicia.</t>
  </si>
  <si>
    <t xml:space="preserve">El desarrollo de acciones educativas a favor de personas de escasos recursos económicos, en situación de riesgo social o con problemas de adaptación social. 
</t>
  </si>
  <si>
    <t xml:space="preserve">Presidente: María Laura Olivares Machuca       
Secretario General: Luisa del Carmen Zepeda Flores
Tesorero: Lilian Bernardita Olivares Machuca
</t>
  </si>
  <si>
    <t xml:space="preserve">Presidente: María Laura Olivares Machuca.
</t>
  </si>
  <si>
    <t xml:space="preserve">Teatinos Nº 371, oficina 516, comuna de Santiago, Región Metropolitana. 
</t>
  </si>
  <si>
    <t xml:space="preserve">Fundación Juan XXIII
</t>
  </si>
  <si>
    <t>Otorgada por Decreto Supremo Nº 938, de 31 de agosto de 1989, por el Ministerio de Justicia.</t>
  </si>
  <si>
    <t>Certificado de vigencia inscripción Nº10849 con fecha 31 de enero de 2013, extendido por el SRCEI con fecha 13 de julio de 2015</t>
  </si>
  <si>
    <t xml:space="preserve">Desarrollar un programa de acción social, desarrollo comunitario y especialmente la creación, mantención y administración de establecimientos para la educación integral y rehabilitación de niños y jóvenes de escasos recursos, así como la realización de actividades que tiendan a la integración de dichos menores a la sociedad. 
</t>
  </si>
  <si>
    <t xml:space="preserve">Presidente: María Verónica Saavedra Arellano, 
Vicepresidenta: Marieta Saavedra Arellano                           
Secretaria: Carol Contreras Ruiz                                      
Tesorero: Julián Saavedra Arestizábal                                    
Delegado:  Betty Balcalzar Balcalzar                                 
</t>
  </si>
  <si>
    <t xml:space="preserve">Durarán en sus cargos tres años.
</t>
  </si>
  <si>
    <t>6 de junio de 2013 al 6 de junio de 2016.</t>
  </si>
  <si>
    <t xml:space="preserve">Presidenta:    
María Verónica Saavedra Arellano, 
</t>
  </si>
  <si>
    <t>Lord Cochrane Nº 1167, Puerto Montt, Décima Región</t>
  </si>
  <si>
    <t xml:space="preserve">Se acompañan antecedentes financieros correspondientes al año 2014, aprobados por el Subpdepto. de Supervisión Financiera Nacional.
</t>
  </si>
  <si>
    <t>Fundación Koinomadelfia</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</si>
  <si>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</si>
  <si>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 xml:space="preserve">Se acompañó Certificado de vigencia de Persona Jurídica sin fines de lucro folio N° 80456019, de fecha 11 de noviembre del año 2020, del Servicio de Registro Civil e Identificación.
</t>
  </si>
  <si>
    <t>“el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t>
  </si>
  <si>
    <t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t>
  </si>
  <si>
    <t xml:space="preserve">Indefinida, debiendo ser confirmados o reemplazados una vez al año. . </t>
  </si>
  <si>
    <t>Del 04 de marzo de 2013.   Se solicitan antecedentes actualizados mediante correo electrónico y carta.(11.11.2020 CPM)</t>
  </si>
  <si>
    <t xml:space="preserve">Maximiliano Sanchez Pérez 
</t>
  </si>
  <si>
    <t xml:space="preserve">Avenida Pajaritos S/N, parcela 10-B. Malloco. Peñaflor </t>
  </si>
  <si>
    <t>Peñaflor</t>
  </si>
  <si>
    <t>228140697-228143164</t>
  </si>
  <si>
    <t xml:space="preserve">hnkoinomadelfia@hotmail.com
monica@koinomadelfia.cl
</t>
  </si>
  <si>
    <t xml:space="preserve">Antecedentes financieros correspondientes al año 2020, aprobados por el Subdepartamento de Supervisión Financiera  </t>
  </si>
  <si>
    <t>Fundación La Familia de María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</si>
  <si>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Nº500202021721, de fecha 28 de noviembre de 2018, ello aconteció el 02 de diciembre de 2014, bajo el Nº de inscripción 189085.</t>
  </si>
  <si>
    <t xml:space="preserve">Certificado de Vigencia de Persona Jurídica sin Fines de Lucro, Folio Nº500202021721, de fecha 28 de noviembre de 2018, del Servicio de Registro Civil e Identificación.
</t>
  </si>
  <si>
    <t xml:space="preserve">Según lo expresado por la " FUNDACIÓN LA FAMILIA DE MARÍA " en copia de Estatutos vigentes de la entidad, y en Solicitud de Reconocimiento para personas jurídicas sin fines de lucro señala que tiene como objeto:
a)Colaborar en construir un Chile solidario, mejorando y fortaleciendo el modelo de protección social; b) Mejorar las condiciones de subsistencia y desarrollo de las personas, sectores o regiones de escasos recursos, acogiendo gratuitamente a las familias de niños y adultos enfermos procedentes de provincia, que por motivos de salud y por falta de redes de apoyo ven quebrantada su estabilidad emocional, económica y social, cubriendo necesidades básicas de los enfermos y/o familiares, alojamiento, alimentación, descanso y servicios de higiene; c) Contribuir con un servicio de excelencia, poniendo el foco en las personas y en el respecto por la dignidad de cada una de ellas, mejorando la calidad de vida de muchas familias chilenas, a fin de avanzar hacia una sociedad más justa, igualitaria y respetuosa de los derechos de las personas; d) brindar bienestar, compañía, orientación y consuelo a quienes deben enfrentar tratamientos y atenciones médicas de alta complejidad lejos de su entorno familiar particularmente pacientes y/o acompañantes que se atiendan en el servicio de salud pública, afilador a Fonasa y que sean derivados- previa evaluación social- por los hospitales que mantengan convenio vigente con la fundación; e) Colaborar con las autoridades nacionales, regionales, provinciales y comunales competentes en la defensa de los derechos de las personas, en todos los planes, programas o campañas destinados al cumplimiento de los fines perseguidos por la Fundación, ya sea mediante la administración de residencias de menores, casas de acogida de adultos menores, proyectos sociales y cualquier tipo de proyectos sociales; f) Difundir, utilizando para ello cualquier medio de comunicación social, los fines y objetivos de la Fundación, a objeto de que los fines que ella persigue puedan llegar a ser reconocidos por la mayor cantidad de interesados; g) Colaborador con toda persona natural o jurídica, de derecho público o privado, nacional, internacional o extranjera, que persiga todas o algunas de las finalidades de la Fundación, con el objeto de promover, estudiar y realizar programas comunes, pudiendo asociarse temporal o permanentemente con ellas. La Fundación podrá realizar actividades económicas que se relacionen con sus fines; asimismo, podrá invertir sus recursos de la manera que decidan sus órganos de administración. Las rentas que perciba de estas actividades solo deberá destinarse a los fines de la Fundación o a incrementar su patrimonio
Estimándose, por lo tanto, que los objetivos y actividades planteados, son acordes, en forma general, con lo contemplado en los artículos 1, 2,3 de la Ley N°20.032.
</t>
  </si>
  <si>
    <t xml:space="preserve">Presidente: 
ISABEL MARGARITA ECHEVERRIA RICHARD, 
Secretario: 
ALVARO IGNACIO MELLA ECHEVERRIA, 
Vicepresidente:
ALVARO GONZALO MELLA RAMÍREZ, 
Tesorero:
CATALINA ANDREA MELLA ECHEVERRIA, 
</t>
  </si>
  <si>
    <t>Del 03 de septiembre de 2014 al 03 de septiembre de 2019</t>
  </si>
  <si>
    <t xml:space="preserve">ISABEL MARGARITA ECHEVERRIA RICHARD, </t>
  </si>
  <si>
    <t xml:space="preserve">Calle Guillermo Saavedra N°125, villa Triana, comuna de Rancagua, región del Libertador General Bernardo O´Higgins </t>
  </si>
  <si>
    <t>72 2 374732</t>
  </si>
  <si>
    <t xml:space="preserve">iecheverria@familiademaria.cl
</t>
  </si>
  <si>
    <t xml:space="preserve">
Fundación La Frontera
</t>
  </si>
  <si>
    <t>Otorgado por Decreto Supremo Nº 33, de fecha 3 de enero de 1963, del Ministerio de Justicia.</t>
  </si>
  <si>
    <t xml:space="preserve">Certificado de Vigencia, folio Nº 500396835453, de fecha 05 de julio de 2021, emitido por el Servicio de Registro Civil e Identificación.
</t>
  </si>
  <si>
    <t>Propiciar la investigación, educación y asistencia social especialmente en la zona llamada “de la Frontera”, en beneficio de su progreso humano y desarrollo económico social.</t>
  </si>
  <si>
    <t>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Carolina Lucay Cossio, RUN 10.960.670-7
De acuerdo a Certificado de Directorio, de fecha 05 de julio de 2021, Servicio de Registro Civil e Identificación, Folio N° 500396835434.</t>
  </si>
  <si>
    <t xml:space="preserve">Los miembros del Consejo Superior durarán dos años en sus funciones. La persona que ejerza el cargo de Presidente integrará el Consejo Superior mientras detente la calidad de Rector de la Universidad Católica de Temuco y durará 4 años en el cargo. </t>
  </si>
  <si>
    <t xml:space="preserve">20 de junio de 2018, según consta en acta de Sesión Extraordinaria del Consejo Superior de misma fecha, reducida a escritura pública con fecha 25 de junio de 2018, del Notario Público de Temuco. </t>
  </si>
  <si>
    <t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</si>
  <si>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El Bosque N° 620, ciudad de Temuco, Región de la Araucanía.
</t>
  </si>
  <si>
    <t>fono (45) 226031/ 215342/ 2215342.</t>
  </si>
  <si>
    <t>direccionejecutiva@fundacionlafrontera.cl
eleal@fundacionlafrontera.cl
ecastro@fundacionlafrontera.cl
aborquez@uct.cl</t>
  </si>
  <si>
    <t xml:space="preserve">Se acompaña certificado de antecedentes financieros, correspondiente al 2020, aprobado por el   Subdepartamento de Supervisión Financiera 
</t>
  </si>
  <si>
    <t xml:space="preserve">Fundación Laura Vicuña
</t>
  </si>
  <si>
    <t>Otorgado por Decreto Supremo Nº 246, de fecha 17 de enero de 1963, del Ministerio de Justicia.</t>
  </si>
  <si>
    <t>La formación, mantención de niños en situación irregular, abandonados o huérfanos, elaborando programas de acción social en beneficio de ellos y procurando la satisfacción de sus necesidades mínimas, e impartiendo la formación y educación de niños y juventud en los principios de la fe católica, fomentando el ejemplo de la beata Laura Vicuña.</t>
  </si>
  <si>
    <t xml:space="preserve">La personería de Ximena Oyarzo Mancilla, para representar a la Instituciónconsta en Acta de Sesión Extraordinaria de Directorio de Fundación Beata Laura Vicuña, de fecha 09 de marzo de 2016, reducida a escritura pública con fecha 07 de abril de 2016, ante doña Valeria Ronchera Flores, Notario Público Titular de la Décima Notaría de Santiago.
La personería de Claudia Briones, para representar a la institución consta en Acta de Sesión Extraordinaria de Directorio de fecha 07-08-2020, reducida a escritura pública de fecha 08-09-2020, ante la Notaria de Santiago, doña Valeria Ronchera Flores.
</t>
  </si>
  <si>
    <t xml:space="preserve">Presidenta: 
Ximena Oyarzo Mancilla
RUT: 11.715.019-4
Directora Ejecutiva: 
Claudia Briones Tribiño
RUT: 10.976.975-4
</t>
  </si>
  <si>
    <t xml:space="preserve">Elicura N° 851, comuna de Los Vilos, Región de Coquimbo
</t>
  </si>
  <si>
    <t>Los Vilos</t>
  </si>
  <si>
    <t>Fono: (053) 541278</t>
  </si>
  <si>
    <t>Se adjunta Certificado financiero del año 2022, autorizado por el Subdepartamento de Supervisión Financiera Nacional</t>
  </si>
  <si>
    <t>Informe N°719, de 2020.</t>
  </si>
  <si>
    <t>Fundación León Bloy para la Promoción Integral de la Familia</t>
  </si>
  <si>
    <t>Otorgado por Decreto Supremo Nº 3080, de fecha 21 de septiembre de 2004, por el Ministerio de Justicia.</t>
  </si>
  <si>
    <t xml:space="preserve">Certificado de Vigencia, folio Nº 500395976348, de 29 de junio de 2021, emitido por el Servicio de Registro Civil e Identificación.
</t>
  </si>
  <si>
    <t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t>
  </si>
  <si>
    <t xml:space="preserve">Presidente: 
Juan Alberto Rabah Cahbar, 
Vicepresidente:
Jorge Cardenas Brito,
Tesorero:
Maria Isabel Esturillo Copano
Directora:
Sonia Zapata Donoso. 
Según consta en Certificado de Directorio de Personas sin Fines de Lucro, folio 500395976777, emitido por el SRCeI con fecha 29 de junio de 2021.
De acuerdo al Acta de Sesión Extraordinaria, de fecha 22 de junio de 2021, reducida a escritura pública de fecha 01 de julio de 2021, Notaría de Santiago de don Alberto Mozo Aguilar, se aprueba la renuncia al Directorio de don Jorge Ormeño Fuenzalida.
</t>
  </si>
  <si>
    <t>Durarán en su cargo 5 años, ello de acuerdo con la Modificación de Estatutos, de fecha 08 de febrero de 2017, reducida a escritura, con fecha 23 de febrero de 2017, ante don Alberto Mozó Aguilar, Notario Público Titular de la Cuadragésima Notaría de Santiago.</t>
  </si>
  <si>
    <t>: Según consta en escritura pública de Acta de Sesión extraordinaria, de fecha 22 de noviembre de 2016, reducida a escritura pública con fecha 07 de diciembre de 2016, ante don Alberto Mozo Aguilar, Titular de la Cuadragésima Notaría de Santiago.</t>
  </si>
  <si>
    <t xml:space="preserve">Representante Legal: 
Juan Alberto Rabah Cahbar, 
</t>
  </si>
  <si>
    <t xml:space="preserve">Coronel Santiago Bueras Nº 182, comuna de Santiago, Región Metropolitana.
</t>
  </si>
  <si>
    <t>(02) 6385219</t>
  </si>
  <si>
    <t xml:space="preserve">contacto@fundacionleonbloy.cl 
www.fundacionleonbloy.cl
</t>
  </si>
  <si>
    <t xml:space="preserve">Certificado Financiero correspondiente al año 2020, aprobados por el Subdepartamento de Supervisión Financiera. </t>
  </si>
  <si>
    <t>Fundación Logrando la Felicidad para Rapa Nui</t>
  </si>
  <si>
    <t xml:space="preserve">Fundación de Derecho Privado.
</t>
  </si>
  <si>
    <t>Inscripción N° 214855, de fecha 29 de diciembre de 2015, del Registro de Personas Jurídicas, del Servicio de Registro Civil e Identificación.</t>
  </si>
  <si>
    <t>Certificado de Vigencia, Folio Nº 9680259, emitido con fecha 01 de febrero de 2016, por el SRCeI.</t>
  </si>
  <si>
    <t>La institución tiene por objeto: trabajar con sectores invisibilizados de la población, y que estén en situación de abandono y/o vulnerabilidad social, buscando que niños/as adolescentes, jóvenes, mujeres, tercera edad, agrupaciones, personas con capacidades diferentes y en general los seres humanos incrementen su bienestar a través de un acompañamiento integral e informado, velando por el respeto, los derechos y la dignidad de las personas y en pro del desarrollo de la autorrealización, donde se efectúe un trabajo de contención, sensibilización de la sociedad ante el sentimiento de verse invisibles, generación de oportunidades de desarrollo, emprendimiento innovación e inclusión para así producir mejoras en su calidad de vida, en el crecer humano y en general ayudar a crear una sociedad más justa y solidaria.</t>
  </si>
  <si>
    <t xml:space="preserve">Presidente: Marina Alejandra Valenzuela Sancha, 
Vice – Presidente: Katherine Marta Atan Retamales, 
Secretario: Tamari’i Marhia Paz Atan Retamales, 
Tesorero: Isabel Priscila Elvira Soto Jara,
</t>
  </si>
  <si>
    <t>01 año</t>
  </si>
  <si>
    <t xml:space="preserve">10 de septiembre de 2015 al 10 de septiembre de 2016. </t>
  </si>
  <si>
    <t xml:space="preserve">Marina Alejandra Valenzuela Sancha, </t>
  </si>
  <si>
    <t xml:space="preserve">Calle Atamu Tekena s/n. Isla de Pascua.
Región de Valparaíso
</t>
  </si>
  <si>
    <t>Isla De Pascua</t>
  </si>
  <si>
    <t>Fono: 996137484</t>
  </si>
  <si>
    <t>fundacionmoairapanui@gmail.com</t>
  </si>
  <si>
    <t xml:space="preserve">
Fundación Madre Josefa Fernández Concha- Una Madre para Chile. 
</t>
  </si>
  <si>
    <t>Decreto Nº 827 del 26 de septiembre de 2003 del Ministerio de Justicia.</t>
  </si>
  <si>
    <t>Indefinida. Certificado de Vigencia Nº 16181, de fecha 26 de julio de 2010, del Ministerio de Justicia.</t>
  </si>
  <si>
    <t xml:space="preserve">Dar impulso a la obra de dignificación de la mujer marginada, proporcionando ayuda a las mujeres en riesgo social, desamparo, en situación de indigencia, extrema pobreza, invalidez o enfermedad, para poder reinsertarlas a la sociedad; especialmente y sin que signifique limitación de su objetivo: a) Propenderá a la socialización de la mujer marginada; b) Brindará su apoyo a la reinserción social de la mujer prostituida; c) Desarrollará esta labor en coordinación y buscando la integración con sus respectivas familias; d) Dará apoyo moral a las mujeres privadas de libertad; y e) Prestará ayuda a niñas víctimas de la explotación psíquica, física, sexual y social. 
</t>
  </si>
  <si>
    <t xml:space="preserve">Presidente: Ana María Icaran Martín, 
Vicepresidente: Olga Venegas Cortés, 
Secretario: Ramiro Armijo Reyes, 
Tesorera: Juan José Cembrano Perasso, 
Directores:
Sandra Bertha Suárez Cordero, 
Ana María Martín Frutos, 
Myriam Vallejos Rosales, 
</t>
  </si>
  <si>
    <t xml:space="preserve">: Indefinida, se mantendrán en sus cargos mientras cuenten con la confianza de la Superiora de la congregación. Los Directores ejercerán sus funciones ad honorem y durarán, en su cargo, en forma indefinida, debiendo, una vez al año en diciembre, ser confirmados, en forma expresa por el fundador, y en caso de no existir éste, por las personas y en el orden que señala el artículo 19 de los estatutos. 
</t>
  </si>
  <si>
    <t>04 de diciembre de 2008</t>
  </si>
  <si>
    <t xml:space="preserve">Presidente: Ana María Icaran Martín, 
Secretario: Ramiro Andrés Armijo Reyes, 
</t>
  </si>
  <si>
    <t xml:space="preserve">Mac Iver Nº 702, comuna de Santiago, Región Metropolitana 
</t>
  </si>
  <si>
    <t>Fono 6641806</t>
  </si>
  <si>
    <t xml:space="preserve">
Se acompaña Certificado y Estado de Resultado Nacional año 2010, aprobado por el Subdepartamento de Supervisión Financiera.
</t>
  </si>
  <si>
    <t>Fundación MADRE VICTORIA</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</si>
  <si>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t>
  </si>
  <si>
    <t>Certificado de Vigencia, folio Nº 500407328799, de fecha 06 de septiembre de 2021, del  Servicio del Registro Civil e Identificación.</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</si>
  <si>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t>
  </si>
  <si>
    <t xml:space="preserve">Presidente: 
Jorge Mardones Cancino, 
Vice-Presidenta 
Clara Sepúlveda Ferrada, 
Secretario: 
Rosauro Palma Umanzor,            
Tesorera:
Norma Borquez Orellana,
Director:
Ariel Orrego Vallejos,
Directora:
Rosa Cerda Rubilar, 
</t>
  </si>
  <si>
    <t>Durarán cinco años en sus cargos por estatutos</t>
  </si>
  <si>
    <t xml:space="preserve">De 15 de noviembre de 2016 a 15 de noviembre de 2021.
</t>
  </si>
  <si>
    <t xml:space="preserve">Vice-Presidenta: 
Clara Sepúlveda Ferrada, 
</t>
  </si>
  <si>
    <t xml:space="preserve">Balmaceda Nº 477, Comuna de El Carmen
</t>
  </si>
  <si>
    <t>El Carmen</t>
  </si>
  <si>
    <t>422661015
938663448 / 988258475</t>
  </si>
  <si>
    <t xml:space="preserve"> fundacionmadrevictoria@gmail.com</t>
  </si>
  <si>
    <t>Se acompaña certificado financiero , correspondiente al año 2020, APROBADOS del  Sub Departamento de Supervisión Financiera Nacional</t>
  </si>
  <si>
    <t xml:space="preserve">
Fundación María de la Luz Zañartu
</t>
  </si>
  <si>
    <t>75187300K</t>
  </si>
  <si>
    <t>Otorgado por Decreto Supremo Nº496, de fecha 18 de mayo de 1999, del Ministerio de Justicia.</t>
  </si>
  <si>
    <t xml:space="preserve">Certificado de Vigencia folio Nº 500401914204, de fecha 04-08-2021, emitido por el Servicio de Registro Civil e Identificación. </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</si>
  <si>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t>
  </si>
  <si>
    <t xml:space="preserve">Presidente:
Jaime Errázuriz Montes, 
Vicepresidente:
Roberto Olivos Marchant          
Director Tesorero:
Antonio Errazuriz Ruiz Tagle, 
Directora Secretario:
Luis Hernan Lira Montes          
Directora:
-Maria José Zañartu Covarrubias      
Gerente General:
-Lissette del Pilar Allende Navarrete     
Certificado de directorio de persona jurídica, folio Nº 500401914255, de fecha 04-08-2021, emitido por el Servicio de Registro Civil e Identificación. </t>
  </si>
  <si>
    <t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t>
  </si>
  <si>
    <t>10 de julio de 2017, según Certificado de directorio de persona jurídica, folio Nº 500348005479, de fecha 29 de septiembre de 2020, emitido por el Servicio de Registro Civil e Identificación</t>
  </si>
  <si>
    <t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t>
  </si>
  <si>
    <t xml:space="preserve">Calle Uno Nº 3011, comuna de Quilicura, Región Metropolitana.
</t>
  </si>
  <si>
    <t>Quilicura</t>
  </si>
  <si>
    <t>984991231 y red fija 224731095</t>
  </si>
  <si>
    <t>lisette@fundacionmariadelaluz.cl 
gerente@fmdl.cl</t>
  </si>
  <si>
    <t>Se acompaña certificado financiero correspondiente al año 2020, aprobados por el Sub Departamento de Supervisión Financiera Nacional</t>
  </si>
  <si>
    <t xml:space="preserve">
Fundación Maria Dignifica
</t>
  </si>
  <si>
    <t>Otorgado por Decreto Exento Nº 121, de fecha 29 de enero de 2004,  por el Ministerio de Justicia.</t>
  </si>
  <si>
    <t xml:space="preserve">Certificado de Vigencia Nº 11239, de fecha 14 de Abril de 2009, del Ministerio de Justicia.
</t>
  </si>
  <si>
    <t xml:space="preserve">La Fundación Maria Dignifica tendrá por finalidad  principal: a) La construcción y mantención de hogares para ancianos desvalidos, preferentemente de la comuna de San Esteban, en los cuales se les recibirá y procurará dar alimentación, atención médica y, en general, lo necesario para su adecuada y digna subsistencia. b) Contribuir al desenvolvimiento social del adulto mayor en el medio familiar y comunitario, logrando su readaptación, exigiendo sus derechos y aceptando sus deberes. c) Fomentar actividades de rehabilitación, recreativas y culturales que permitan al anciano su crecimiento personal y cultivarse de la mejor manera posible de acuerdo con su estado, hasta el último día de su vida, mediante la planificación de todo tipo de actividades que le permitan su interrelación con la sociedad. d) Contrarrestar actividades y conductas antisociales que se presentan como consecuencia de la senilidad, tales como aislamiento, egoísmo, etcétera. e) La realización de proyectos, programas, seminarios, talleres, tendientes a lograr los fines señalados en los literales precedentes. f) Procurar fomentar la educación y enseñanza básica, media y universitaria o técnica de niños y jóvenes de escasos recursos, en especial aquellas comunas de San Esteban, para lo cual podrá, entre otras iniciativas, otorgar becas de estudio o de apoyo. g) Celebrar convenios con personas o instituciones nacionales o internacionales, públicas o privadas, para la consecución de los fines indicados. h) Para el cumplimiento de todos los fines indicados, podrá celebrar para este efecto, cualquier acto o contrato que tienda al cumplimento de estos objetivos.-
</t>
  </si>
  <si>
    <t xml:space="preserve">Presidente: 
Maria Cleta Baeza Pérez                                                   
Vicepresidente: 
Roy Phillip Schneider                                  
Secretario: 
Sven Herlin Kaiser                                       
Tesorero:
Francisco Javier Goñi Baeza                        
Director:
Arturo Apablaza Elgueta                             
Directora: 
Nicole Schneider Baeza                              
Director: 
Juan Pablo Goñi Baeza                                
</t>
  </si>
  <si>
    <t>De 08 de noviembre de 2006 a 08 de noviembre de 2008</t>
  </si>
  <si>
    <t xml:space="preserve">Maria Cleta Baeza Pérez  
El Presidente de la Fundación tendrá la representación judicial y extrajudicial de la institución.
</t>
  </si>
  <si>
    <t xml:space="preserve">Paidahuén Nº 654, San Esteban, Los Andres, Quinta Región.
</t>
  </si>
  <si>
    <t>Teléfono: (56-34) 481-088 481-176</t>
  </si>
  <si>
    <t xml:space="preserve">secretaria@fmd.cl
</t>
  </si>
  <si>
    <t>Se acompaña Balance General y Certificado de Antecedentes Financieros del año 2006, aprobado por la Sub Unidad de Control de Supervisión Financiera.</t>
  </si>
  <si>
    <t>Fundación Más Familias</t>
  </si>
  <si>
    <t>Asociación de Derecho Privado. (N° de inscripción : 291152, de fecha 25-06-2019)</t>
  </si>
  <si>
    <t>Certificado de Vigencia de fecha 11 de enero de 2021, otorgado por el Registro Civil e Identificación Folio N° 81727982.</t>
  </si>
  <si>
    <t>Promover el desarrollo integral de individuos, grupos y comunidades en situación de riesgo biosicosocial a través de acciones de ayuda que impliquen metodologías de caso, grupo y comunidad</t>
  </si>
  <si>
    <t xml:space="preserve">PRESIDENTE: ALFONSO ENRIQUE CONTRERAS ORELLANA; RUN: 9.465.717-2.
SECRETARIA: CARMEN GLORIA BUSTOS VERA; RUN: 11.568.412-4.
TESORERA: YESSICA DEL CARMEN MONTERO FIERRO; RUN: 10.472.871-5.
</t>
  </si>
  <si>
    <t>07 de mayo de 2019</t>
  </si>
  <si>
    <t>ALFONSO ENRIQUE CONTRERAS ORELLANA,Articulo 15 Estatuto.</t>
  </si>
  <si>
    <t>Puelma 736, comuna de San Carlos, Región del Ñuble</t>
  </si>
  <si>
    <t>San Carlos</t>
  </si>
  <si>
    <t>masfamiliasfundacion@gmail.com</t>
  </si>
  <si>
    <t>Fundación Mi Casa</t>
  </si>
  <si>
    <t>70015680K</t>
  </si>
  <si>
    <t>Otorgado por Decreto Supremo Nº 1360, de fecha 22 de febrero de 1952, del Ministerio de Justicia.</t>
  </si>
  <si>
    <t xml:space="preserve">Certificado de Vigencia extendido por el SRCeI, folio Nº 
500395957973, de fecha 29 de junio de 2021.
</t>
  </si>
  <si>
    <t>Readaptar  y moralizar a niños y jóvenes vagos o desamparados.</t>
  </si>
  <si>
    <t>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500395957588, de fecha 29 de junio de 2021.</t>
  </si>
  <si>
    <t xml:space="preserve"> 5 años
24 de octubre de 2019 al 24 de octubre del 2024
</t>
  </si>
  <si>
    <t xml:space="preserve">Gerente General: Delia María Del Gatto Reyes       
Presidente: Fernando Enrique Correa Ríos, 
Representante Legal:  Luis Mario Riquelme Navarro            
Mandataria: Paulina Andrea Herrera Godoy            
</t>
  </si>
  <si>
    <t xml:space="preserve">Luis Barros Valdes Nº 775, comuna de Providencia, Santiago.
</t>
  </si>
  <si>
    <t xml:space="preserve">02-7903800
</t>
  </si>
  <si>
    <t>•	info@fundacionmicasa.cl</t>
  </si>
  <si>
    <t>Se acompaña certificado financiero correspondiente al año 2020, aprobados por el Subdepartamento de Supervisión Financiera Nacional.</t>
  </si>
  <si>
    <t xml:space="preserve">Informe N°908 de 2018
Informe N°953 de 2018
Informe N°1005 de 2018
Informe N°1059 de 2018
Informe N°1063 de 2019
</t>
  </si>
  <si>
    <t>Informe N° 908 de 2018      
Informe N° 953 de 2018                   
Informe N° 1005 de 2018                
Informe N° 1059 de 2018                          
Informe N° 1063 de 2019</t>
  </si>
  <si>
    <t xml:space="preserve">Fundación Mi Hogar de Cauquenes
</t>
  </si>
  <si>
    <t>70717000K</t>
  </si>
  <si>
    <t>Otorgado por Decreto Supremo Nº 1083, de fecha 17 de junio de 1968, del Ministerio de Justicia.</t>
  </si>
  <si>
    <t xml:space="preserve">Se acompaña Certificado de Vigencia de Persona Jurídica Sin Fines de Lucro, emitido por el Servicio de Registro Civil e Identificación, emitido con fecha 21 de septiembre de 2020, Folio N° 500346476762.
</t>
  </si>
  <si>
    <t>Propender, sin fines de lucro, al desarrollo económico, social, laboral, educacional, cultural, como a la formación y capacitación general de todos los sectores de la ida regional, sean del agro o sectores urbanos, y en especial, de los pequeños agricultores y sus organizaciones.</t>
  </si>
  <si>
    <t>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t>
  </si>
  <si>
    <t xml:space="preserve">Presidente:   Felipe Zúñiga Peña          </t>
  </si>
  <si>
    <t xml:space="preserve">Avenida Doctor Meza Nº 1699, Cauquenes, Séptima Región, </t>
  </si>
  <si>
    <t>Cauquenes</t>
  </si>
  <si>
    <t xml:space="preserve">(73) 512356.
+569 79695268.
</t>
  </si>
  <si>
    <t>E-mail: fmihogarcauquenes@gmail.com</t>
  </si>
  <si>
    <t>Se adjunta certificado de antecedente financiero correspondiente al año 2019, aprobados por el Subdepartamento de Supervisión Financiera Nacional.</t>
  </si>
  <si>
    <t>Fundación Mi Hogar- Mi Familia</t>
  </si>
  <si>
    <t xml:space="preserve">Asociación de Derecho privado.se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12 de noviembre de 2019, bajo el N° de inscripción 302262, con la misma fecha. </t>
  </si>
  <si>
    <t>Certificado de Vigencia Folio Nº 500396512468, de fecha 02 de julio de 2021, del Servicio de Registro Civil e Identificación.</t>
  </si>
  <si>
    <t xml:space="preserve">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t>
  </si>
  <si>
    <t>Presidenta: Carol Opazo Espinoza, 
Vice – presidente: Leonardo Vásquez Tricot
Secretaria: Ana Rosa Rojas Guevara, 
Tesorera: Francisca Figueroa Gutiérrez,       Directora Ejecutiva:
Evelyne Ruth Zwir,                                    De acuerdo a Certificado de Directorio de Personas Jurídicas Sin Fines de Lucro, emitido por el Servicio de registro Civil e Identificación, folio N° 500396515801, de fecha 02 de julio de 2021.</t>
  </si>
  <si>
    <t>Vigente hasta el 12-11-2022 (Directorio inicial)</t>
  </si>
  <si>
    <t xml:space="preserve">Presidenta:
Carol Opazo Espinoza, 
Directora Ejecutiva:
Evelyne Ruth Zwir, </t>
  </si>
  <si>
    <t>Calle 2 Poniente N° 170, comuna de Viña del Mar, Región de Valparaíso.</t>
  </si>
  <si>
    <t>32 – 3852541</t>
  </si>
  <si>
    <t>fundacionmihofarmifamilia@gmail.com</t>
  </si>
  <si>
    <t xml:space="preserve">Antecedentes financieros correspondientes al año 2020, aprobados por el Sub Departamento de Supervisión Financiera Nacional. </t>
  </si>
  <si>
    <t>Fundación Miguel Kast Rist</t>
  </si>
  <si>
    <t xml:space="preserve">Decreto Supremo Nº 1292, de 26 de diciembre de 1983, del Ministerio de Justicia. </t>
  </si>
  <si>
    <t>Certificado de Vigencia Nº 13517, de 02 de junio de 2005.</t>
  </si>
  <si>
    <t>Inducir a actitudes y acciones que busquen la igualdad de oportunidades entre todos los chilenos; contribuyan a erradicar la extrema pobreza; procuren a través de la educación la capacitación, el desarrollo social y las oportunidades de empleo, acrecentar el capital humano de la nación.</t>
  </si>
  <si>
    <t xml:space="preserve">Presidente: Miguel Bejide Catrileo                          
Vicepdte.:  Renato Peñafiel Muñoz                           
 Secretario:  Martín Costabal Llona                          
Tesorero: Pedro Arriagada Stuven                          
Directores: Luis Silva Bafalluy                                  
                   Alejandro Rogers Bozzolo                      
                   Alejandro Rojas Pinaud                          
                   Cristian  Larroulet Vignau                     
                   Pablo Kast  Sommerhoff                         
                   Mariana Prieto Pérez                               
                   Patricio Coll Mori                                  
                   Jorge Selume Zaror                                
</t>
  </si>
  <si>
    <t>Indefinida. En el mes de marzo de cada año. El Directorio deberá proceder a designar de entre sus miembros, a aquellos que desempeñarán hasta el mes de marzo del año siguiente, los cargos de Presidente, Vicepresidente, secretario y Tesorero.</t>
  </si>
  <si>
    <t>05 de abril de 2006.</t>
  </si>
  <si>
    <t xml:space="preserve">Presidente: Miguel Bejide Catrileo                        
Directora Ejecutiva: María Cecilia Milevcic Potin                           
Deberán actuar conjuntamente.
</t>
  </si>
  <si>
    <t xml:space="preserve">Avenida Las Condes Nº 12.438, Lo Barnechea
</t>
  </si>
  <si>
    <t xml:space="preserve">Teléfono: 2999239 </t>
  </si>
  <si>
    <t xml:space="preserve">Se acompaña Certificado Financiero Año 2005, autorizado ante Notario Público, del 1º de diciembre de 2006, aprobados por la Unidad de Auditoria Interna del Servicio.
</t>
  </si>
  <si>
    <t xml:space="preserve">
Fundación Mis Amigos
</t>
  </si>
  <si>
    <t>Otorgado por Decreto Supremo Nº 258, de fecha 7 de febrero de 1990, del Ministerio de Justicia.</t>
  </si>
  <si>
    <t>Certificado de Vigencia, folio Nº 500450526153, de fecha 23 de mayo de 2022, emitido por el Servicio de Registro Civil e Identificación.</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</si>
  <si>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t>
  </si>
  <si>
    <t xml:space="preserve">Presidente:
Clemente Muñiz Trigo, RUN Nº 6.447.311-5.
Vicepresidente:
Maria Teresa Azocar Herrera, RUN Nº 8.002.863-6.
Tesorero:
Félix Vergara Ruiz,  RUN Nº 8.066.508-3.
Secretaria: 
María Luisa Leuthner Wanner, RUN N° 6.118.247-0.
Director:
Gaspar Handgraaf Schaaper  RUN Nº 5.056.655-2.
Certificado de Directorio de fecha 23 de mayo de 2022, emitido por el SRCI, Folio N° 500450526087.
</t>
  </si>
  <si>
    <t>: Durarán en sus cargos cuatro años, y se renovarán por parcialidades</t>
  </si>
  <si>
    <t>El 09 de marzo de 2019, según Certificado de Directorio de fecha 23 de mayo de 2022, emitido por el SRCI, Folio N° 500450526087.</t>
  </si>
  <si>
    <t xml:space="preserve">Clemente Muñiz Trigo      </t>
  </si>
  <si>
    <t>Avenida Vicuña Mackenna Nº 3153, Peñaflor</t>
  </si>
  <si>
    <t>Fono 228120757 – 228115687</t>
  </si>
  <si>
    <t>aldeamisamigos@yahoo.es</t>
  </si>
  <si>
    <t>Se acompaña certificado financiero correspondiente al año 2021, en proceso de ser  aprobados por parte del Subdepartamento de Supervisión Financiera Nacional</t>
  </si>
  <si>
    <t>Fundación MOREAU o FUNDAMOR</t>
  </si>
  <si>
    <t>Otorgada por Decreto Supremo Nº 51, de 15 de enero de 1991, del Ministerio de Justicia</t>
  </si>
  <si>
    <t>Certificado de Vigencia Nº 18843, 28 de abril de 2011, del Ministerio de Justicia</t>
  </si>
  <si>
    <t>Será la formación y capacitación de personas de bajos recursos socio-económicos, preferentemente jóvenes, mediante el desarrollo de programas de formación general, técnicos y de educación especializada que le permitan implementar su educación y formación cultural y espiritual, a fin de lograr su plena incorporación al mundo laboral y social.</t>
  </si>
  <si>
    <t xml:space="preserve">Presidente: R.P Michael DeLaney                       
R.P. Gerald Richard Barmasse         .                  
Hno. Mathew Andrew Lyons                               
Ricardo Majluf Sapag                                           
María Jesús Egaña Velarde                                  
Martín Santa María Oyanadel                               
Pablo Gonzalo Ayala Rolando                              
</t>
  </si>
  <si>
    <t>Los miembros designados por el Presidente durarán tres años en sus cargos.</t>
  </si>
  <si>
    <t>consta del Acta del Consejo Superior de la Fundación, de fecha 22 de junio de 2010, reducida a escritura pública con fecha 10 de mayo de 2011, ante don Francisco Javier Leiva Carvajal, Notario Público del Titular de la Segunda Notaría de Santiago.</t>
  </si>
  <si>
    <t xml:space="preserve">R.P.  Michael M. DeLaney, C.S.C.        
</t>
  </si>
  <si>
    <t xml:space="preserve">Avenida Américo Vespucio Norte Nº 5400, comuna de Vitacura, Región Metropolitana </t>
  </si>
  <si>
    <t>Se acompaña Certificado Financiero correspondiente al año 2010, no completo y no firmado ante Notario Público. Se le envía carta al colaborador indicándole que debe ser autorizado ante notario público.</t>
  </si>
  <si>
    <t>Fundación Nacional para la Defensa Ecológica del Menor de Edad-Fundación DEM</t>
  </si>
  <si>
    <t>Otorgada por Decreto Supremo Nº 1314, de 28 de diciembre de 1987, del Ministerio de Justicia.</t>
  </si>
  <si>
    <t xml:space="preserve">Promover a través de la iniciativa privada, la defensa ecológica del menor de edad, principalmente en relación a los valores, conocimientos, aprendizaje, bienestar, seguridad, dignidad, justicia, equidad y espiritualidad. </t>
  </si>
  <si>
    <t>1 año.</t>
  </si>
  <si>
    <t>Desde 25 de junio de 2024 hasta 25 de junio de 2025</t>
  </si>
  <si>
    <t xml:space="preserve">MARIA CRISTINA CONCHA WAGENKNECHT 6.848.120-1 
</t>
  </si>
  <si>
    <t xml:space="preserve">Marina de Gaete Nº 755, comuna de Santiago, Región Metropolitana.
</t>
  </si>
  <si>
    <t>222150200 
+56971407762</t>
  </si>
  <si>
    <t>Fundación Nacional para la Superación de la Pobreza</t>
  </si>
  <si>
    <t>Otorgada por Decreto Supremo Nº 1060, de 25 de octubre de 1995, del Ministerio de Justicia. Publicado en el Diario Oficial el 23 de noviembre de 1995</t>
  </si>
  <si>
    <t>Certificado de Vigencia Nº 91547, de 27 de mayo de 2005, del Ministerio de Justicia.</t>
  </si>
  <si>
    <t>La promoción del desarrollo, especialmente de las personas, familias, grupos y /o marginalidad.</t>
  </si>
  <si>
    <t xml:space="preserve">Presidente: Rodrigo Jordan Fuchs         
Secretaria:   Juan Carlos Feres               
Tesorera: Mª Verónica González Gil      
Director: Benito Baranda Ferrán             
                Alberto Etchegaray Aubry      
                José Antonio Bengoa Cabello 
                Felipe Larraín Bascuñán          
                Roberto Fantuzzi Hernández   
                Ricardo French Davis              
                Elizabeth Lira                         
                Manuel Riesco                         
</t>
  </si>
  <si>
    <t>Cada dos años</t>
  </si>
  <si>
    <t xml:space="preserve">consta en Acta de la Cuadragésima Segunda Sesión Ordinaria de Directorio, de fecha 20 de abril de 2009, reducida a escritura pública con fecha 7 de julio de 2009, ante don Huberto Quezada Moreno, Notario Público, Titular de la Vigésima Sexta Notaría de Santiago.
</t>
  </si>
  <si>
    <t>Avenida República Nº 580, Santiago</t>
  </si>
  <si>
    <t xml:space="preserve">Se acompaña Balance Tributario correspondiente al año 2007, aprobado por la Unidad de Supervisión Financiera Nacional.
</t>
  </si>
  <si>
    <t>Fundación Niño Dios de Malloco</t>
  </si>
  <si>
    <t xml:space="preserve">Otorgado por Decreto Supremo Nº 679, de fecha 25 de julio de 2000, por el Ministerio de Justicia.  </t>
  </si>
  <si>
    <t xml:space="preserve">Certificado de Vigencia Nº 8, de 2 de agosto de 2005, del Ministerio de Justicia. </t>
  </si>
  <si>
    <t>Otorgar ayuda espiritual y material a personas de escasos recursos; crear, asistir o dirigir hogares, centros o programas que vayan en ayuda de programas educacionales destinados a promover la formación humana y cristiana de jóvenes y adultos, y su capacitación ocupacional para que puedan desarrollar actividades u oficios manuales, técnicos, intelectuales, espirituales y empresariales.</t>
  </si>
  <si>
    <t xml:space="preserve">Presidente: Rvdo. Padre Félix Zaragoza Sesmero    
Vicepdte. Julio Márquez Zepeda                              
Secretario: Felipe Barros Tocornal                           
Tesorero: Silvia del Carmen Baeza Vera                   
Director: Magdalena Tagle Errázuriz                        
</t>
  </si>
  <si>
    <t xml:space="preserve">Los Directores durarán en sus cargos en forma indefinida, debiendo ser ratificados cada tres años por el fundador.
</t>
  </si>
  <si>
    <t>23 de junio de 2005.</t>
  </si>
  <si>
    <t xml:space="preserve">Rvdo. Padre Félix Zaragoza Sesmero     </t>
  </si>
  <si>
    <t>Balmaceda Nº 058, Peñaflor.</t>
  </si>
  <si>
    <t>Se acompaña Certificado Financiero Año 2008, firmado ante Notario Público, de fecha 29 de abril de 2009, aprobado por la Unidad de Supervisión Financiera Nacional.</t>
  </si>
  <si>
    <t>Fundación Niño y Patria</t>
  </si>
  <si>
    <t>Otorgada por Decreto Supremo Nº 2940, de 10 de octubre de 1963, del Ministerio de Justicia</t>
  </si>
  <si>
    <t xml:space="preserve">Certificado de directorio de persona jurídica, folio N° 500397327428, de fecha 7 de julio de 2021, emitido por el Servicio de Registro Civil e Identificación. </t>
  </si>
  <si>
    <t>Colaborar con los organismos públicos y privados en la solución de los problemas relacionados con la protección de menores en situación irregular. Velar por la prevención de la delincuencia.</t>
  </si>
  <si>
    <t xml:space="preserve">Presidente:
Ricardo Alex Yáñez Reveco, 
Primer Vicepresidente:
Mauricio Fernando Rodriguez Rodriguez, RUT 
Segunda Vicepresidenta: 
Karina Judith Soza Muñoz, 
Gerente General:
Erika Marianela Ponce Figueroa, 
Secretario y Asesor Legal: 
Rolando Pedro Salvo Gutierrez, 
Tesorero: 
Alan Stuart Mackenzie Haynes, 
Directores:
-	Mario Adolfo Agliati Valenzuela, 
-	Juan Francisco Aylwin Oyarzun, 
-	Juan Carlos Delano Ortuzar,
-	Roberto Luis Fantuzzi Hernandez,
-	Gonzalo Eduardo Vargas Otte, 
Según certificado de directorio de persona jurídica, folio N° 500397733259, de fecha 09 de julio de 2021, emitido por el Servicio de Registro Civil e Identificación. 
</t>
  </si>
  <si>
    <t>4 años, según certificado de directorio de persona jurídica, folio N° 500342804846, de fecha 27 de agosto de 2020, emitido por el Servicio de Registro Civil e Identificación</t>
  </si>
  <si>
    <t>10 de marzo de 2021 al 10 de marzo de 2025</t>
  </si>
  <si>
    <t xml:space="preserve">Erica Marianela Ponce Figueroa, </t>
  </si>
  <si>
    <t xml:space="preserve">Valenzuela Castillo N° 1520, oficina 101, Providencia
</t>
  </si>
  <si>
    <t>contacto@fundacionninoypatria.cl</t>
  </si>
  <si>
    <t xml:space="preserve">93401: Instituciones de Asistencia Social </t>
  </si>
  <si>
    <t>Se  acompaña certificado de antecedentes financieros correspondiente al año 2020, aprobados por el  Subdepartamento de Supervisión Financiera Nacional.</t>
  </si>
  <si>
    <t>Informe N°456, de 2020.</t>
  </si>
  <si>
    <t>Fundación Niño Patrimonio</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</si>
  <si>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01 de abril de 2015, bajo el Nº de inscripción 197723, con la misma fecha. 
</t>
  </si>
  <si>
    <t xml:space="preserve">Certificado de Vigencia Folio Nº 500185510735, de fecha 14 de junio de 2018, del Servicio de Registro Civil e Identificación.
</t>
  </si>
  <si>
    <t xml:space="preserve">La Fundación tendrá por finalidad u objeto la promoción del desarrollo, educación y cultura, en todas sus expresiones especialmente de los niños y jóvenes, familias, grupos, comunidades que viven en condiciones de pobreza y/o marginalidad, del mismo modo la colaboración con otras entidades que trabajen con personas en iguales condiciones, promoviendo los aspectos educacionales, artes, cultura y el conocimiento tecnológico, para así aportar a establecer la breca igualitaria entre los distintos sectores que forman parte de nuestra sociedad. Podrá realizar sus actividades en los siguientes ámbitos de acción: educación, cultura, promoción de las artes, vivienda, medio ambiente, desarrollo comunitario.
Para conseguir estos objetivos y sin que esta enumeración sea taxativa, la Fundación podrá:
a) Posibilitar la generación y transferencia de conocimientos; 
b) Desarrollar y facilitar servicios y equipamiento de cada uno de sus participantes; 
c) Desarrollar programas d intervención y desarrollo social y geoespacial; 
d) Realizar encuentros, festivales, charlas, talleres, cursos y eventos;
e) Crear y administrar Centros de Estudio y de Investigación, Bibliotecas interactivas y comunitarias, Centros de documentación y bases de datos;
g) Editar, imprimir, distribuir folletos, boletines, revistas, periódicos y libros en general y producir y hacer uso de todo tipo de medios audiovisuales y computacionales; 
i) Promover la organización y participación ciudadana en sus diversas formas o niveles;
j) Asociarse en forma transitoria o permanente con otras instituciones nacionales, internacionales o extranjeras que persigan fines análogos; 
k)Colaborar con instituciones públicas, privadas y municipales, en materias que les sean comunes; e 
l)Proponer a la autoridad competente la dictación y modificación de disposiciones legales y reglamentarias que propendan al desarrollo social, en el ámbito propio de la competencia de la Fundación, y en general, 
m)Establecer convenios y programas que permitan la donación de equipos computacionales u otros para ser distribuidos a niños y grupos que participen en los fines que persigue la Fundación; 
n)Desarrollo programa de desarrollo local con los participantes de Fundación, lo que incluye la creación y colaboración en cualquier otra actividad que tenga por objeto el desarrollo de sus integrantes. 
</t>
  </si>
  <si>
    <t xml:space="preserve">Presidente: 
Roberto Andrés Leal Zaldívar, 
Secretario: 
Matías Nicolás Sagredo Zaldívar, 
Tesorera:
Mariela del Pilar Zaldívar Benito, 
</t>
  </si>
  <si>
    <t>01 año.</t>
  </si>
  <si>
    <t>Del 10 de marzo del año 2018 al 10 de marzo de 2019</t>
  </si>
  <si>
    <t xml:space="preserve">Presidente: 
Roberto Andrés Leal Zaldívar, 
</t>
  </si>
  <si>
    <t xml:space="preserve">Lira N° 399, departamento 1810, comuna de Santiago, Región Metropolitana.
</t>
  </si>
  <si>
    <t xml:space="preserve">56956898299
</t>
  </si>
  <si>
    <t xml:space="preserve">No tiene
</t>
  </si>
  <si>
    <t>Fundación Niños en la Huella</t>
  </si>
  <si>
    <t xml:space="preserve">Decreto Supremo Nº 605, de 7 de julio de 1997, del Ministerio de Justicia. </t>
  </si>
  <si>
    <t>Certificado de Vigencia FOLIO Nº33928337 , de 19 de junio de 2017, del Servicio de Registro Civil e Identificación.</t>
  </si>
  <si>
    <t>Representar y promover en forma integral y en todos sus hábitos la inquietudes y aspiraciones de los llamados menores de la calle y en la calle, proponiendo soluciones a sus requerimientos, necesidades y problemas, sirviendo de medio de expresión y realización de la vida infantil-juvenil, según las políticas de la Convención de los Derechos del Niño, las políticas sociales del Estado y la política social de la Iglesia.</t>
  </si>
  <si>
    <t xml:space="preserve">Presidente: Claudio Patricio Molina Illanes   
Vicepresidente: Miguel Eduardo Iriarte Rodríguez                           
Tesorera: Patricio Osvaldo Vásquez Muñoz      
Secretaria: Angélica María Aguayo Flores       
Director: Dora del Carmen Gutierrez Díaz         
</t>
  </si>
  <si>
    <t>: Durarán 3 años en sus cargos</t>
  </si>
  <si>
    <t xml:space="preserve">En Sesión Extraordinaria del Consejo Fundación Niños en la Huella de fecha 28 de abril de 2017, reducida a escritura pública con fecha 04 de mayo del año 2017, ante notario público don Néstor Araya Blazina.
</t>
  </si>
  <si>
    <t xml:space="preserve">Claudio Patricio Molina Illanes    </t>
  </si>
  <si>
    <t xml:space="preserve">O’ Higgins 1060, Iquique, Primera Región </t>
  </si>
  <si>
    <t>Se adjunta certificado financiero correspondiente al año 2016, aprobado por el Subdepartamento de Supervisión Financiera Nacional.</t>
  </si>
  <si>
    <t>Fundación Nuestra Señora de la Esperanza</t>
  </si>
  <si>
    <t>Inscripción N° 170002, de fecha 22 de abril de 2014, del Registro de Personas Jurídicas, del Servicio de Registro Civil e Identificación.</t>
  </si>
  <si>
    <t xml:space="preserve">Certificado de Vigencia de Directorio, Folio Nº85710000, emitido con fecha 23 de julio de 2021,por el Servicio de Registro Civil e Identificación.
</t>
  </si>
  <si>
    <t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t>
  </si>
  <si>
    <t>Presidente
Juan Luis Del Pino Riesco, 
Secretario
Loreto Elisa Olate Gallardo, 
Tesorero
Ramona Edecia Vilches Lagos,</t>
  </si>
  <si>
    <t xml:space="preserve">De 13 de mayo de 2017 al 13 de mayo de 2021. </t>
  </si>
  <si>
    <t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t>
  </si>
  <si>
    <t xml:space="preserve">Avenida O`Higgins Nº 1541, Chillan, Región del Ñuble
</t>
  </si>
  <si>
    <t xml:space="preserve">042-2223675.
979928331.
985603549.
</t>
  </si>
  <si>
    <t xml:space="preserve">residenciaesperanzachillan@gmail.com / jldelpino@gmail.com </t>
  </si>
  <si>
    <t>Se acompaña Certificado Financiero año 2020, aprobados por el Subdepartamento de Supervisión Financiera Nacional.</t>
  </si>
  <si>
    <t xml:space="preserve">
Fundación Educacional Súmate Padre Álvaro Lavín o Fundación Educacional Súmate
</t>
  </si>
  <si>
    <t>Otorgado por Decreto Supremo Nº 584, de fecha 26 de mayo de 1993, del Ministerio de Justicia.</t>
  </si>
  <si>
    <t>Certificado de Vigencia, folio nº 139432003, extendido por el SRCeI con fecha 12 de agosto de 2014.</t>
  </si>
  <si>
    <t>La acción social en beneficio de los sectores de personas de mayor necesidad y en estado de alto riesgo, en todo lo relacionado con su educación, rehabilitación, reeducación e inserción en la sociedad.</t>
  </si>
  <si>
    <t xml:space="preserve">Presidente: Emilio Alejandro Sierpe Pavez  
Vicepresidente: Pablo Guilisasti Gana     
Secretaria: Patricia Poblete Bennett  
Tesorero: Juan Eduardo Correa Bulnes  
Directores:
Susana Tonda Mitri                   
Pablo Walker Cruchaga            
Director Ejecutivo: 
Liliana Cortés Rojas    
</t>
  </si>
  <si>
    <t xml:space="preserve">Durarán en sus cargos tres años. </t>
  </si>
  <si>
    <t xml:space="preserve">consta en el Acta de Reunión de Directorio celebrada con fecha26 de septiembre de 2011, reducida a escritura pública 25 de octubre de 2011, ante doña Nancy de la Fuente Hernández,  Notario Titular la Trigésimo Séptima Notaría de Santiago.
</t>
  </si>
  <si>
    <t xml:space="preserve">Presidente: Emilio Alejandro Sierpe Pavez  
Director Ejecutivo: 
Liliana Cortés Rojas   
</t>
  </si>
  <si>
    <t xml:space="preserve">Calle Arica Nº3829, comuna de Estación Central, Región Metropolitana.
</t>
  </si>
  <si>
    <t>Fono: 27794310- 27796762- 27797709.</t>
  </si>
  <si>
    <t xml:space="preserve"> administración@sumate.cl.</t>
  </si>
  <si>
    <t xml:space="preserve">Se acompaña certificado financiero correspondiente al año 2013. Aprobado por el Subdepartamento de Supervisión Financiera Nacional. </t>
  </si>
  <si>
    <t xml:space="preserve">
Fundación Padre Semería
</t>
  </si>
  <si>
    <t>Otorgado por Decreto Supremo Nº 954, de fecha 7 de noviembre de 1984, del Ministerio de Justicia.</t>
  </si>
  <si>
    <t xml:space="preserve">Certificado de Vigencia, folio 500399768033, de fecha 22 de JULIO de 2021 del Servicio de Registro Civil e Identificación.
</t>
  </si>
  <si>
    <t xml:space="preserve">Presidente:
Mario Santiago Manríquez Santa Cruz,                   Vicepresidente:
Eduardo Silva Izquierdo,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t>
  </si>
  <si>
    <t>Los miembros del Directorio durarán en sus cargos indefinidamente, sin perjuicio de que los titulares de los cargos de Presidente, Vicepresidente, Tesorero y Secretario duarán en sus cargos por tres años, pudiendo ser reelegidos indefinidamente.</t>
  </si>
  <si>
    <t>07 de septiembre de 2020, duración indefinida.</t>
  </si>
  <si>
    <t xml:space="preserve">Presidente:
Mario Santiago Manríquez Santa Cruz, 
Director Ejecutivo:
Benjamín Rodríguez Larraín, 
Secretario: 
Eduardo Sergio Silva Donoso, 
Javiera Errázuriz Dell´Oro
</t>
  </si>
  <si>
    <t xml:space="preserve">Avenida Gabriela 02980, La Pintana. 
</t>
  </si>
  <si>
    <t>Telefono 56-2- 23815540</t>
  </si>
  <si>
    <t>Http://www.padresemeria.cl</t>
  </si>
  <si>
    <t xml:space="preserve">Certificado de Antecedentes Financieros del año 2020 aprobados por el Sub Departamento Supervisión Financiera
</t>
  </si>
  <si>
    <t>Informe N°833, de 2020.</t>
  </si>
  <si>
    <t>Fundación Paicaví</t>
  </si>
  <si>
    <t>Otorgado por Decreto Supremo Nº 742 de fecha 13 de julio de 1989, del Ministerio de Justicia.</t>
  </si>
  <si>
    <t>Certificado de Vigencia folio Nº 500356609686, emitido por el SRCeI, con fecha 17 de noviembre de 2020.</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</si>
  <si>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t>
  </si>
  <si>
    <t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t>
  </si>
  <si>
    <t xml:space="preserve">Permanecerán en sus cargos indefinidamente y serán reemplazados en caso de impedimento o renuncia.
El Presidente, Secretario y Tesorero: duran 3 años en sus cargos.
</t>
  </si>
  <si>
    <t>02 de noviembre de 2020 al 02 de noviembre del 2023</t>
  </si>
  <si>
    <t xml:space="preserve">Presidente. Ricardo Leiva Romero, 
</t>
  </si>
  <si>
    <t xml:space="preserve">Avate Molina Nº623, Localidad de Maipo, comuna de Buin, región Metropolitana
</t>
  </si>
  <si>
    <t>Maipo</t>
  </si>
  <si>
    <t xml:space="preserve">9855136069 Administración
992225747 REM PER Quillahua </t>
  </si>
  <si>
    <t>hogarquillahua@yahoo.es</t>
  </si>
  <si>
    <t xml:space="preserve">Certificado de Antecedentes Financieros del año 2020, aprobados por el Subdepartamento de Supervisión Nacional. </t>
  </si>
  <si>
    <t>Informe N° 908, 2018</t>
  </si>
  <si>
    <t>Fundación para la Acción Social</t>
  </si>
  <si>
    <t>Decreto Nº11/2005 del 06 de julio de 2005 del Obispado de Chillán.</t>
  </si>
  <si>
    <t xml:space="preserve">Indefinida. </t>
  </si>
  <si>
    <t xml:space="preserve">Promover y/o asistir a las personas, grupos o comunidades de la Diócesis de Chillán en situaciones de pobreza y marginalidad, procurando desarrollar una cultura solidaria en la que los pobres puedan ser ellos mismos protagonistas de su propio desarrollo; cultivar una corriente de solidaridad al interior de la Iglesia diocesana, que se manifieste como una real opción por los pobres. Además la Fundación podrá coordinar y asumir la administración de los departamentos u organismos de la diócesis de Chillán, que realizan alguna acción y/o podrá ejecutar proyectos o programas mediante convenios con ellos.
</t>
  </si>
  <si>
    <t xml:space="preserve">Presidente: Enrique Segundo Knothe Badillo,  Vicepresidente: Claudio José Pucheu Neira,
Directores:
Pedro Eduardo Rodríguez Jara, 
Julio Arturo Antonio López Vásquez, 
Juan Manuel Marambio Marambio,
</t>
  </si>
  <si>
    <t>: Durará en sus cargo tres años.</t>
  </si>
  <si>
    <t>06 de julio de 2005 a 06 de julio de 2008.</t>
  </si>
  <si>
    <t xml:space="preserve">Enrique Segundo Knothe Badillo, </t>
  </si>
  <si>
    <t xml:space="preserve">Libertad Nº640, segundo piso, comuna de Chillán, provincia de Ñuble
</t>
  </si>
  <si>
    <t>Ñuble</t>
  </si>
  <si>
    <t>Se acompaña Certificado año 2005, de fecha 24.05.06, aprobado por la Unidad de Auditoría.</t>
  </si>
  <si>
    <t>Fundación para la Infancia de Coquimbo</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</si>
  <si>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500298853143, otorgado el 21 de febrero de 2020, ello aconteció el 22 de agosto de 2019, bajo el Nº de inscripción 294380.
</t>
  </si>
  <si>
    <t>Certificado de Vigencia Folio Nº 500395322859, emitido con fecha 24 de junio de 2021, por parte del  Servicio de Registro Civil e Identificación.</t>
  </si>
  <si>
    <t xml:space="preserve">Los objetivos, actividades y fines de la institución comprendidos en los estatutos de la FUNDACIÓN PARA LA INFANCIA DE COQUIMBO, contemplan el desarrollo de acciones acordes con los fines y objetivos de la Ley 20.032.
La promoción, protección y defensa de los derechos del niño, visibilizándolos como sujetos de derechos y de protección social. Asimismo, educar, orientar y apoyar a las familias, como primeros agentes educativos y potenciar a las organizaciones comunitarias y educativas en la promoción de los derechos de los niños y niñas”.
</t>
  </si>
  <si>
    <t xml:space="preserve">Presidente: 
Gloria del Rosario Mieres Varela
Secretario:
María Paulina del Rosario Rojas Urzúa
Tesorero:
Doris del Pilar Nahuelñir Alegria
</t>
  </si>
  <si>
    <t xml:space="preserve">Duraran 5 años. </t>
  </si>
  <si>
    <t xml:space="preserve">Gloria del Rosario Mieres Varela
</t>
  </si>
  <si>
    <t xml:space="preserve">Luis Michea N°1188, comuna de Coquimbo, región de Coquimbo. 
</t>
  </si>
  <si>
    <t>Teléfono: 
09-9-6446685</t>
  </si>
  <si>
    <t xml:space="preserve">Correo electrónico:
contacto@fundacionparainfanciacoquimbo.cl </t>
  </si>
  <si>
    <t>Antecedentes financieros correspondientes al año 2020, remitidos al Sub Depto. de Supervisión Financiera Nacional para su aprobación, a través de correo electrónico de 06 de julio de 2021</t>
  </si>
  <si>
    <t>Fundación para la Infancia inclusivamente</t>
  </si>
  <si>
    <t>Asociación de Derecho Privado.La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500309559977, otorgado el 27 de marzo de 2020, ello aconteció el 04 de marzo de 2020, bajo el Nº de inscripción 309365</t>
  </si>
  <si>
    <t>Certificado de Vigencia Folio Nº 500309559977, otorgado el 27 de marzo de 2020, del Servicio de Registro Civil e Identificación.</t>
  </si>
  <si>
    <t xml:space="preserve">
Los objetivos, actividades y fines de la institución comprendidos en los estatutos de la FUNDACIÓN PARA LA INFANCIA INCLUSIVAMENTE, contemplan el desarrollo de acciones acordes con los fines y objetivos de la Ley N°20.032.
Configurándose como objeto exclusivo de la Fundación la beneficencia pública, esto es, hacer el bien para todas las personas en general y en particular y de un modo principal, proteger y defender los derechos de niños, niñas y adolescentes y sus familias y diseñar propuestas para mejorar la calidad y eficacia de las políticas públicas. Promover y defender los derechos de niños, niñas y adolescentes, a través de acciones tendientes a resguardar el interés superior de las mismas, pudiendo entre ellas, colaborar con los organismos dependientes del Estado, así como generar instancias de coordinación con otras.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k.- Realizar Evaluaciones e intervenciones psicológicas y sociales y/o sicosociales que promuevan y ayuden al bienestar de la salud mental y física de adultos mayores. Así como acompañamiento sicosocial y representación jurídica sobre cuidado personal de niños, niñas y adolescentes bajo su cuidado provisorio.
</t>
  </si>
  <si>
    <t xml:space="preserve">Presidenta: 
Claudette Andrea Zalaquett Sariego
 Secretaria:
Arlette Jaquelinne Sariego De L´Herbe 
Tesorero:
Jorge Hector Ovalle Bascuñan
</t>
  </si>
  <si>
    <t>04-03-2020 al 04-03-2025</t>
  </si>
  <si>
    <t xml:space="preserve">Claudette Andrea Zalaquett Sariego
 </t>
  </si>
  <si>
    <t xml:space="preserve">Monseñor Fagnano N°430, comuna de Punta Arenas, región de Magallanes y de la Antártica Chilena.
</t>
  </si>
  <si>
    <t>Teléfono: +56-2-613760
Correo electrónico: fundacioninclusivamente@gmail.com</t>
  </si>
  <si>
    <t>Correo electrónico: fundacioninclusivamente@gmail.com</t>
  </si>
  <si>
    <t xml:space="preserve">Antecedentes financieros correspondientes al año 2019, aprobados por el Sub Depto de Supervisión Financiera Nacional. </t>
  </si>
  <si>
    <t>Fundación para la Promoción y el Cuidado de la Salud Mental, la Calidad de Vida y la Felicidad, pudiendo usar indistintamente el nombre de Fundación Vínculos.</t>
  </si>
  <si>
    <t>Decreto Exento Nº 995, de 16 de febrero de 2010, del Ministerio de Justicia</t>
  </si>
  <si>
    <t>Certificado de Vigencia Nº 1401, de 28 de abril de 2010, del Ministerio de Justicia</t>
  </si>
  <si>
    <t xml:space="preserve">De acuerdo al artículo tercero, del Título Primero de los Estatutos de la Fundación para la Promoción y el Cuidado de la Salud Mental, la Calidad de Vida y la Felicidad.
La Fundación tendrá por objeto promover, estimular y cuidar por la Salud Mental de las personas, su pleno Desarrollo Personal y el logro de una Auténtica Felicidad, otorgando preferente atención a las personas de escasos recursos y que ven limitadas sus posibilidades de acceso a la Salud Mental y que se encuentran en situación de vulnerabilidad por algún hecho ambiental accidental o por alguna condición personal. 
</t>
  </si>
  <si>
    <t xml:space="preserve">Presidente: Marco Antonio Campos Gutiérrez     
VicePdte: Patricio Alberto González Rodríguez  
Secretario: Fernando Andrés Dazarola Leichtle 
Tesorero: Cristián Ignacio Munita Varas              
Directora: María Luisa Godoy Ibáñez                   
</t>
  </si>
  <si>
    <t xml:space="preserve">Durarán 4 años en sus cargos, pudiendo ser reelegidos indefinidamente.
</t>
  </si>
  <si>
    <t>Del 04 de febrero de 2010 al 04 de febrero de 2014</t>
  </si>
  <si>
    <t xml:space="preserve">Marco Antonio Campos Gutiérrez                          </t>
  </si>
  <si>
    <t xml:space="preserve">Calle Quito N° 73, Oficina C,  comuna de Santiago,  Región Metropolitana
</t>
  </si>
  <si>
    <t>Fonos: 09-539 83 42 ; 08-248 19 71</t>
  </si>
  <si>
    <t>karola_rojas@hotmail.com; fundacionvinculos@sename.cl www.fundacionvinculos.cl</t>
  </si>
  <si>
    <t>Se acompaña Certificado de Antecedentes Financieros Institucionales, correspondiente al año 2010, aprobado por el Sub Departamento de Supervisión Financiera</t>
  </si>
  <si>
    <t>Fundación para el Crecimiento Humano FUCREHU.</t>
  </si>
  <si>
    <t>Otorgado por Decreto Supremo Nº 767, de fecha 07 de Agosto de 2001,  por el Ministerio de Justicia.</t>
  </si>
  <si>
    <t xml:space="preserve">Certificado de Vigencia Nº 2279, de fecha 14 de Septiembre de 2007, del Ministerio de Justicia.
</t>
  </si>
  <si>
    <t xml:space="preserve">La Fundación tendrá por objeto promover y ejecutar iniciativas tendientes a lograr el más pleno e integral desarrollo humano y fines de beneficencia, y proporcionar apoyo económico o material a personas de nulos o escasos recursos, tanto de las zonas urbanas y rurales; satisfacer las necesidades materiales y de todo aquellos aspectos que digan directa o indirecta relación con la cultura, el arte, las ciencias, la salud, la educación, la capacitación laboral, el progreso económico y social  en general, con la promoción humana integral. También tendrá dentro de sus fines la promoción, desarrollo y protección de la mujer, del adulto mayor y de los niños y niñas, especialmente cuando estos últimos se encuentren en situación de riesgo social. Para la consecución de sus fines, la Fundación podrá: a) Promover el establecimiento de organizaciones, instituciones de toda naturaleza, que signifiquen un desarrollo efectivo de la economía de la Región y un expansión real de fuentes de trabajo para el hombre de las regiones que quiere superarse y alcanzar una vida humana mas plena. A este efecto la Fundación podrá celebrar todos los actos y contratos que estime convenientes. b) Promover y desarrollar las organizaciones de productores ya existentes en las regiones en lo que fuere compatible con los fines y objetivos propios de la Fundación. c) Prestar los servicios técnicos y asistenciales que se soliciten y actuar como mandante, mandatario o asignatario modal o asociado, con empresas e instituciones chilenas o extranjeras que persigan finalidades análogas. d) Servir de agencia local a organismos e instituciones nacionales o extranjeras de ayuda, Rehabilitación, promoción, asistencia y desarrollo que no persigan fines de lucro. e) Colaborar con toda persona natural o jurídica, derecho público o privado, nacional, internacional o extranjera que persiga cualquiera de los fines especificados, con el objeto de lograr una mayor coordinación de los esfuerzos y aprovechamiento de los recursos. f) Promover, colaborar, patrocinar y trabajar en cualquier forma con instituciones públicas, privadas, o mixtas que tengan por objeto el desarrollo y protección de la mujer, del adulto mayor y de los niños, niñas en situación de anormalidad o irregularidad social económica y moral. g) Colaborar, patrocinar, asesorar y ayudar en cualquier forma a instituciones que persigan directa  o indirectamente los fines que la fundación se ha definido. En especial y sin que la enumeración sea taxativa lo hará con las siguientes instituciones: uno. Servicio Nacional de Menores (SENAME): dos. UNICEF; tres. Unesco; cuatro. FAO; cinco. SENCE; seis. INDAP; siete. SERNAM; ocho. CONAF; nueve. CORFO; diez. Servicio Nacional de Salud; once. Ministerio del Trabajo; doce. Ministerio de Educación
</t>
  </si>
  <si>
    <t xml:space="preserve">Presidente: 
Ersilda del Carmen Ferrada Castillo                                
Vicepresidente: 
Iván Patricio Báez Montenegro                  
Secretario: 
Gabriela Aranda Ferrada                            
Tesorero:
Maria Isabel Vergara Lagos                       
Directora:
Iris García Quiroga                                     
Directora:
Ricardo Hohf Thiel                                   
Directora:
Millaray San Martín Klapp                       
</t>
  </si>
  <si>
    <t>De 18 de Noviembre de 2006 a 18 de Noviembre de 2009.</t>
  </si>
  <si>
    <t xml:space="preserve">Presidente del Directorio: Ersilda del Carmen Ferrada Castillo </t>
  </si>
  <si>
    <t xml:space="preserve">Santa Maria N° 1051, Comuna de Valdivia, Región de Los Ríos.
</t>
  </si>
  <si>
    <t xml:space="preserve">Teléfono: (56-63) 341180
</t>
  </si>
  <si>
    <t>Se acompaña Certificado financiero, autorizado ante Notario Publico, correspondiente al año 2006.</t>
  </si>
  <si>
    <t>Fundación para el Desarrollo Integral de las Personas Horizonte</t>
  </si>
  <si>
    <t>Asocaciación de Derecho Privado. (N° de inscripción : 317704, de fecha 26-04-2021)</t>
  </si>
  <si>
    <t>Certificado de Vigencia de fecha 05 de julio de 2021, otorgado por el Registro Civil e Identificación Folio N° 500396798264.</t>
  </si>
  <si>
    <t>Contribuir al desarrollo integral de las personas y su calidad de vida a través de la asistencia biopsicosocial, la educación e investigación, en beneficio del desarrollo y el progreso humano</t>
  </si>
  <si>
    <t xml:space="preserve">PRESIDENTE: JAIME MUÑOZ INSUNZA; 
VICEPRESIDENTA: PAULINA CELEDON PLAZA;
SECRETARIA: ANA MUJICA LOPEZ; 
TESORERO: JUAN MORENO SAAVEDRA; </t>
  </si>
  <si>
    <t>05-03-2021.</t>
  </si>
  <si>
    <t>JAIME MUÑOZ INSUNZA</t>
  </si>
  <si>
    <t>Manuel Plaza N° 2928, depto. 51, comuna de Iquique, Región de Tarapacá</t>
  </si>
  <si>
    <t>572723914.</t>
  </si>
  <si>
    <t>fundacionhorizonteiquique@gmail.com</t>
  </si>
  <si>
    <t>Antecedes financieros del año 2020, aprobados por USUFI.</t>
  </si>
  <si>
    <t xml:space="preserve">
Fundación Paréntesis
</t>
  </si>
  <si>
    <t xml:space="preserve">Decreto Supremo Nº 1393, de 26 de noviembre de 1993 y Decreto Exento N° 1900, de 25 de junio de 2007, del Ministerio de Justicia. </t>
  </si>
  <si>
    <t>Certificado de vigencia  Nº35005 con fecha 26 de junio de 1993, emitido por el Servicio de Registro Civil con fecha 17 de octubre de 2018.</t>
  </si>
  <si>
    <t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t>
  </si>
  <si>
    <t xml:space="preserve">Presidente:
Pedro Pablo Alamos Zañartu,
Vice- Presidente:
Alejandra Mehech Castellon, 
Secretario:
María Elena Alvarado Breton 
Tesorero:
José Luis Herrera Amenábar, 
Director:
María Francisca Werth Wainer, 
</t>
  </si>
  <si>
    <t>Tres años en sus cargos. Cada tres años, el Directorio elegirá Presidente, Vicepresidente, Secretario y Tesorero.</t>
  </si>
  <si>
    <t>05 de julio de 2016 al 05 de julio de 2019.</t>
  </si>
  <si>
    <t xml:space="preserve">Carlos Manuel Vöhringer Cárdenas, </t>
  </si>
  <si>
    <t xml:space="preserve">Calle Lafayette N°1610, comuna de Independencia, Santiago, Región Metropolitana
</t>
  </si>
  <si>
    <t xml:space="preserve"> info@fundacionparentesis.cl</t>
  </si>
  <si>
    <t>Se acompaña Certificado financiero de la Institución, correspondiente al año 2019, aprobado por el  Subdepartamento de Supervisión Nacional.</t>
  </si>
  <si>
    <t>Fundación Pares</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</si>
  <si>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Nº500252112597, de fecha 03 de septiembre de 2019, ello aconteció el mismo día, bajo el Nº de inscripción 296550.</t>
  </si>
  <si>
    <t>Certificado de Vigencia de Persona Jurídica sin fines de lucro Folio N° 500252111385, de 03 de septiembre de 2019.Se acompaña certificado de directorio de Persona Jurídica sin fines de lucro Folio N° 5500375556810, de 09 de marzo de 2021.</t>
  </si>
  <si>
    <t>Contribuir a la prevención, promoción, protección y restitución de los derechos de niñas, niños, y adolecentes vulnerados en sus derechos. Realizar acciones de asistencia social y representación jurídica, colaborar con las familias para la restitución de sus capacidades y habilidades parentales.</t>
  </si>
  <si>
    <t xml:space="preserve">Directorio 
Presidenta: Camila Belén Rivera Gómez, 
Directora: Camila Alejandra Cordero Valenzuela,
Tesorera: Valeska Andrea Vergara Baygorria, 
Secretario: Christian Luis Menares Papagallo,
</t>
  </si>
  <si>
    <t>De acuerdo a Estatutos Directorio definitivo dura 2 años</t>
  </si>
  <si>
    <t>Inicio 15 de mayo de 2021 hasta el 15 de mayo de 2023</t>
  </si>
  <si>
    <t>Camila Rivera Gómez</t>
  </si>
  <si>
    <t>Calle Santiago N° 710, oficina 200, Comuna de Villa Alemana. Región de Valparaíso</t>
  </si>
  <si>
    <t xml:space="preserve">Fono: 966910337
</t>
  </si>
  <si>
    <t xml:space="preserve">Correo electrónico: f.pares2019@gmail.com
</t>
  </si>
  <si>
    <t>Certificado Financiero 2020, aprobados por el Subdepartamento de Supervisión financiera.</t>
  </si>
  <si>
    <t>Fundación Paternitas</t>
  </si>
  <si>
    <t>Decreto Arzobispado de Santiago Nº 243, de 6 de agosto de 1991.</t>
  </si>
  <si>
    <t>Indefinida. Con fecha 23 de junio de 2021, se extiende un certificado  C/923/2021 emanado del Arzobispado de Santiago que describe la conformación del actual Directorio.</t>
  </si>
  <si>
    <t>Promover y ejecutar iniciativas tendientes a auxiliar a niños en situación irregular a través de la creación de instituciones dedicadas a su cuidado y tratamiento, sin dejar de considerar como lo más importante, fortalecer a la familia.</t>
  </si>
  <si>
    <t xml:space="preserve">Presidente: Pbro. Nicolás Vial Saavedra          
Vicepresidenta: Mª Consuelo Correa Saavedra  
Directores: 
Eduardo Ruiz-Moreno Navarro,
Eduardo Romo Lafoy: 
José Antonio Garcés Silva, 
Georgeanne Barceló Vial, 
Director: Sra. Macarena Gutiérrez Mendive, 
Representante Legal: Lucía Ruiz-Moreno Navarro, 
</t>
  </si>
  <si>
    <t>Duración Indefinida, mientras mantengan la confianza del Consejo de Fundadores, el cual podrá removerlos en cualquier momento.</t>
  </si>
  <si>
    <t xml:space="preserve">
Lucía Ruiz-Moreno Navarro, 
Poderes Clase A: Para que, actuando conjuntamente, con 
uno de los miembros del directorio, “Representen a la fundación con las siguientes facultades a) ejecutar y celebrar toda clase de actos y contratos…” 
Poderes Clase C: “Para que la señorita Lucía Ruiz-Moreno Navarro, actuando individualmente pueda (…) d) Representar a la fundación ante todas las autoridades de gobierno, instituciones fiscales, semifiscales y de la administración autónoma, pudiendo elevar solicitudes, interponer reclamos y formular peticiones a éstas”. 
</t>
  </si>
  <si>
    <t xml:space="preserve">Recoleta Nº900, comuna de Santiago.
Mesa central:26803100
</t>
  </si>
  <si>
    <t xml:space="preserve"> contacto@paternitas.cl</t>
  </si>
  <si>
    <t>Certificado Financiero correspondiente al año 2020, remitido al Subdepartamento de Supervisión Financiera.</t>
  </si>
  <si>
    <t>Fundación Patronato de los Sagrados Corazones de Valparaíso</t>
  </si>
  <si>
    <t xml:space="preserve">Decreto Supremo 2431, de fecha 31 de agosto de 1905, del Ministerio de Justicia. </t>
  </si>
  <si>
    <t xml:space="preserve">Certificado de vigencia de persona jurídica sin fines de lucro, folio 500396675594, de fecha 08 de julio de 2021, emitido por el Servicio de de Registro Civil e Identificación.
</t>
  </si>
  <si>
    <t>Procurar el mayor bien religioso, intelectual y moral de los miembros de la clase obrera, por medio de la caridad de la clase acomodada, y de la protección mutua que aquellos mismos se presten.</t>
  </si>
  <si>
    <t xml:space="preserve">Presidente: 
Carlos Ernesto Celedón Riquelme
Vicepresidente: 
Sergio Manuel Reyes Cajas
Secretario:
Mónica Isabel Cortez Muñoz
Directores:
Mónica Isabel Cortez Muñoz
Sergio Manuel Reyes Cajas
Mario Soto Medel, 
Claudio Ansaldo Moggia, </t>
  </si>
  <si>
    <t xml:space="preserve">2 años.
</t>
  </si>
  <si>
    <t>Desde el 11 de mayo de 2021 al 11 de mayo de 2023</t>
  </si>
  <si>
    <t>Presidente: 
Carlos Ernesto Celedón Riquelme, 
Poderes, para actuar cualquiera de ellos, por sí solos con amplias facultades: 
Carlos Ernesto Celedón Riquelme, 
Claudio Ansaldo Moggia, 
Sergio Manuel Reyes Cajas, 
Mónica Isabel Cortez Muñoz, 
Mario Soto Medel, 
Fabiola Lorenzini Barrios, 
Carlos Saavedra Lyng, 
Poderes, cualquiera de éstas personas, en forma separada e indistinta: Luisa Aviles Madrid, RUT N° 6.586.652-8 o María Elizabeth Moyano Herrera, RUT N° 12.226.286-3, quienes deberán actuar conjuntamente con cualquiera de estas personas:
Carlos Ernesto Celedón Riquelme, RUN: 9.990.119-5
Claudio Ansaldo Moggia, RUN: 8.890.971
Sergio Manuel Reyes Cajas, RUN:7.724.183-3
Mónica Isabel Cortez Muñoz, RUN: 10.982.827-0.
Mario Soto Medel, RUN: 6.655.059-1.
Fabiola Lorenzini Barrios, RUN N° 
Carlos Saavedra Lyng, RUT N°</t>
  </si>
  <si>
    <t xml:space="preserve">Las Heras Nº 785, comuna de Valparaíso
</t>
  </si>
  <si>
    <t>Fono: 32- 214336-2218274-2214336</t>
  </si>
  <si>
    <t>laviles@patronatosscc.cl
Emoyano@patronatosscc.cl
secretaria@patronatosscc.cl</t>
  </si>
  <si>
    <t xml:space="preserve">Se acompaña Certificado Financiero correspondiente al año 2020 aprobado por el Sub Departamento de Supervisión Financiera Nacional.
</t>
  </si>
  <si>
    <t>Informe Final N°462 de 2020.</t>
  </si>
  <si>
    <t>Fundación Paula Jaraquemada Alquízar</t>
  </si>
  <si>
    <t xml:space="preserve">Decreto Supremo Nº 1554, de 2 de septiembre de 1976, del ministerio de Justicia. </t>
  </si>
  <si>
    <t>Certificado de Vigencia, folio Nº500592763160, emitido por el SRCeI con fecha 7 de noviembre de 2024.</t>
  </si>
  <si>
    <t>La capacitación y formación integral de personas de escasos recursos, sin costo para ellos y sin discriminación de ninguna especie, a fin de que puedan integrarse al desarrollo del país.</t>
  </si>
  <si>
    <t xml:space="preserve">Presidente: 
Teresa Lee Orrego Benjamín 
RUN 6.373.674-0
Vicepresidenta: 
María Angélica Grez Del Canto. 
RUN 8.608.450-3
Secretaria: 
María Eugenia Costabal Echeñique        
RUN 2.289.049-2
Tesorero:    
Alfonso Peró Costabal                            
RUN 7.010.595-5
Director:
Julio Jaraquemada Ledoux 
RUN 7.303.607-0
Director:
Carlos Rivas García Huidobro 
RUN 6.689.544-0
Director:
Ricardo Otto Hoffmann León 
RUN 6.741.867-0
Gerente General
Carmen Gloria Blanco Brown 
14.204.913-9
</t>
  </si>
  <si>
    <t xml:space="preserve">Los miembros del Directorio permanecerán en sus cargos dos años.
</t>
  </si>
  <si>
    <t>Desde 04-10-2023 a 04-10-2025 (dos años).</t>
  </si>
  <si>
    <t xml:space="preserve">Representante Legal:
Carmen Gloria Blanco Brown
</t>
  </si>
  <si>
    <t xml:space="preserve">Avenida Nueva Providencia Nº2250, oficina Nº1025, comuna de Providencia, Región Metropolitana.
</t>
  </si>
  <si>
    <t>paulajaraquemada@fpj.cl gerenciageneral@fpj.cl daf@fpj.cl asesoriatecnica@fpj.cl</t>
  </si>
  <si>
    <t xml:space="preserve">Se acompaña certificado de antecedentes financieros correspondiente al año 2023, aprobado por Subdepartamento de Supervisión Financiera Nacional. </t>
  </si>
  <si>
    <t>Informe N°820 de 2018
Informe N°1004 de 2018</t>
  </si>
  <si>
    <t>Informe N°820, 2018       Informe N° 1004, 2018</t>
  </si>
  <si>
    <t>Fundación Pedro Aguirre Cerda</t>
  </si>
  <si>
    <t>Otorgado por Decreto Supremo Nº 1684, de fecha 26 de abril de 1944, del Ministerio de Justicia.</t>
  </si>
  <si>
    <t xml:space="preserve">Certificado de Vigencia Nº 16495, de fecha 18 de agosto de 2010, del Ministerio de Justicia. 
</t>
  </si>
  <si>
    <t xml:space="preserve">El mejoramiento material y moral de las personas desvalidas y su asistencia espiritual especialmente de menores en situación irregular. </t>
  </si>
  <si>
    <t xml:space="preserve">Presidente: Andrés Benjamín Lagos Charme, 
Vicepdte.: Paulo Felipe Bezanilla Saavedra, 
Secretario: Javier Alfredo Pla Roca, RUN 
Tesorero:   Carlos Alberto Decombe Browne, 
Directores: 
Eduardo Fernando Domínguez Covarrubias,    
</t>
  </si>
  <si>
    <t>Los miembros del Consejo Directivo durarán seis años en sus cargos y se renovarán por mitades cada tres años.</t>
  </si>
  <si>
    <t>28 de enero de 2013.</t>
  </si>
  <si>
    <t xml:space="preserve"> 
Andrés Benjamín Lagos Charme, 
</t>
  </si>
  <si>
    <t>Ramón Cruz Nº 2137, Macul</t>
  </si>
  <si>
    <t>Se acompaña el certificado financiero y balance general, correspondientes al año 2012, el que se encuentra aprobado por el Sub Departamento de Supervisión Financiera Nacional.</t>
  </si>
  <si>
    <t>Fundación por un Mundo Mejor</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</si>
  <si>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Nº500161080316, otorgado el 28 de agosto de 2017, ello aconteció el 18 de junio de 2013, bajo el Nº de inscripción 111146.
</t>
  </si>
  <si>
    <t xml:space="preserve">Certificado de Vigencia inscripción Nº193193 de fecha 26 de febrero de 2015 Folio N° 500578556134 emitido por el Servicio de Registro Civil e Identificación, de fecha 29 de julio de 2024.
</t>
  </si>
  <si>
    <t xml:space="preserve">Según lo expresado por la "FUNDACIÓN POR UN MUNDO MEJOR" en copia de Estatutos vigentes de la entidad, y en Solicitud de reconocimiento para personas jurídicas sin fines de lucro señala que tiene como objeto general:
Fines de beneficencia, el interés o utilidad común y el mejoramiento de la calidad de vida, el bienestar como en el de interés social, especialmente a las personas de escasos recursos o discapacitados a como "objetos específicos" entendidos como actividades, entre otras, están: 
a) Acoger y acompañar a personas que se encuentren en situación de pobreza y exclusión social, que presenten consumo problemático de alcohol y otras drogas o sean considerados jóvenes infractores de la ley penal, con el propósito de promover su dignificación e inclusión social, facilitando su acceso a los servicios de salud, culturales, económicos y sociales necesarios para mejorar su nivel de vida.
 b) Acoger a través de diferentes programas sociales a niños, niñas y adolescentes que presentan vulneración de derechos y se encuentran en situación de exclusión social. El objetivo de la oferta entregada a través de esta herramienta es satisfacer, pro mover y proteger sus derechos (a la vida, a la educación, a la familia, al desarrollo, etc.) asociados a una mejor calidad de vida y el desarrollo integral, a la protección frente a situaciones de vulneración, con un fuerte enfoque de prevención de violencia y abusos, y además, busca fomentar la participación protagónica de niños, niñas y adolescentes de cero a dieciocho años en nuestra sociedad.
c) Realizar, directa o indirectamente, por  cuenta propia o ajena, sola  o  mediante consorcios,  uniones  temporales o alianzas estratégicas con organizaciones no gubernamentales u organizaciones de la sociedad civil o entidades del sector privado, nacionales o extranjeras, todas aquellas actividades encaminadas a proyectar, ejecutar, administrar, coordinar, controlar o evaluar planes, programas o proyectos, orientados a buscar el bienestar de los beneficiarios, pudiendo para tales efectos asociarse, fusionarse, participar en uniones temporales, consorcios y elaborar convenios con otras personas naturales o jurídicas que desarrollen el mismo o similar objeto; y celebrar toda clase de convenios con instituciones públicas y privadas, nacionales, internacionales y extranjeras, para lograr los objetivos de la Fundación.
Estimándose por lo tanto, que los objetivos y actividades planteados, son acordes, en forma general, con lo contemplado en los artículos 1, 2,3 de la Le  N°20.032.
</t>
  </si>
  <si>
    <t xml:space="preserve">PRESIDENTE:
 FILOMENA DE LAS MERCEDES ESCOBAR MARTINEZ RUT N° 6.761.335-K
TESORERO: 
SANDRA PAOLA PARRA ALVAREZ
 RUT N° 12.874.598-K
DIRECTOR: 
GONZALO JAVIER SANCHEZ ESCOBAR 
RUT N° 12.832.464-K
FILOMENA DE LAS MERCEDES ESCOBAR MARTÍNEZ
Tesorero:
SANDRA PAOLA PARRA ALVAREZ
Director:
GONZALO JAVIER SANCHEZ ESCOBAR
</t>
  </si>
  <si>
    <t>Nombramiento 03 de agosto de 2020 y cesación 03 de agosto de 2025.</t>
  </si>
  <si>
    <t xml:space="preserve">GONZALO JAVIER SANCHEZ ESCOBAR
</t>
  </si>
  <si>
    <t xml:space="preserve">Calle Catedral N°1009, oficina 902, comuna de Santiago, región Metropolitana
</t>
  </si>
  <si>
    <t>56-2-24653130 / 56-9-94487899</t>
  </si>
  <si>
    <t xml:space="preserve">contacto@fundacionmundomejor.cl
</t>
  </si>
  <si>
    <t xml:space="preserve">Antecedentes financieros correspondientes al año 2023, aprobado por el  Sub Depto. de Supervisión Financiera Nacional. </t>
  </si>
  <si>
    <t xml:space="preserve">
Fundación Pléyades
</t>
  </si>
  <si>
    <t xml:space="preserve">
652942806
</t>
  </si>
  <si>
    <t xml:space="preserve">Otorgada por el Decreto Exento N° 1152, de 18 de diciembre de 2003, del Ministerio de Justicia y Derechos Humanos.
</t>
  </si>
  <si>
    <t>Certificado de Vigencia Folio N° 500403082311, de 11 de agosto de 2021, emitido por el Servicio de Registro Civil e Identificación.</t>
  </si>
  <si>
    <t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t>
  </si>
  <si>
    <t>Presidente: 
José Eleno Lagos Ortiz, 
Vicepresidente:
Flavio Félix Hitschfeld Ruiz, 
Secretaria:
María Patricia Muñoz Maureira
Tesorero:
Lorenzo Gálmez Elgueta, 
Director Ejecutivo:
GUILLERMO EDUARDO BOIZARD PIWONKA, 
Según CERTIFICADO DE DIRECTORIO DE
PERSONA JURÍDICA SIN FINES DE LUCRO, folio N° 500396411112, de 01-07-2021, del Servicio del Registro Civil e Identificación.</t>
  </si>
  <si>
    <t>Durarán cinco años en sus cargos</t>
  </si>
  <si>
    <t xml:space="preserve">6 de enero de 2020 al 6 de enero de 2025
</t>
  </si>
  <si>
    <t xml:space="preserve">Presidente: 
José Eleno Lagos Ortiz,
 Poder: Catalina Berríos Carús, </t>
  </si>
  <si>
    <t>Teatinos N° 251, comuna de Santiago, Región Metropolitana</t>
  </si>
  <si>
    <t xml:space="preserve">56 - 229833243
</t>
  </si>
  <si>
    <t xml:space="preserve">anita.leal@pleyades.cl
</t>
  </si>
  <si>
    <t>Certificado de antecedentes financieros correspondientes al año 2020 aprobados por el  Subdepartamento de Supervisión  Financiera Nacional.</t>
  </si>
  <si>
    <t>FUNDACIÓN PROACOGIDA</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</si>
  <si>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500317160661, emitido por el SREI, de 15 de mayo de 2020, ello aconteció el 5 de septiembre de 2019, bajo el Nº de inscripción 296769Copia </t>
  </si>
  <si>
    <t>Certificado de Vigencia de Persona Jurídica sin fines de Lucro, folio Nº 500317160661, donde consta inscripción Nº296769, de fecha 5 de septiembre de 2019, emitida por el Servicio de Registro Civil e Identificación</t>
  </si>
  <si>
    <t>Promoción del desarrollo, especialmente de las personas, familias, grupos y comunidades que viven en condiciones de pobreza y/o marginalidad.</t>
  </si>
  <si>
    <t>Francisco de Asís Covarrubias Izquierdo (Presidente)
Alvaro Alonso Muñoz Acevedo (Secretario)
Stefanye Valeska Garrido Navarrete (Tesorera)</t>
  </si>
  <si>
    <t>5 años desde el registro efectuado por el SRCeI
5 de septiembre de 2019-5 de septiembre de 2024
(Artículo Primero Transitorio, de la Escritura de Constitución).</t>
  </si>
  <si>
    <t>Francisco de Asís Covarrubias Izquierdo</t>
  </si>
  <si>
    <t>Calle Raimapu N° 6645, Comuna de Vitacura, Santiago</t>
  </si>
  <si>
    <t>Fono: 222351334 
Celular: 951264457</t>
  </si>
  <si>
    <t>proacogida@gmail.com</t>
  </si>
  <si>
    <t>Certificado Financiero al año 2019, aprobado por el Subdepartamento de Supervisión Financiera Nacional, según consta de Memorándum N° 161, de 4 de junio de 2020, de dicha repartición institucional.</t>
  </si>
  <si>
    <t>Certificado N° 902, de 2 de   octubre de 2020 (Folio 7715)</t>
  </si>
  <si>
    <t xml:space="preserve">
Fundación Profesionales Asociados para el Desarrollo del Norte o PRODENOR.
</t>
  </si>
  <si>
    <t xml:space="preserve">651564018
</t>
  </si>
  <si>
    <t xml:space="preserve">Inscripción N° 268467, de fecha 26 de diciembre de 2017. </t>
  </si>
  <si>
    <t xml:space="preserve">Certificado de Vigencia folio N° 45656861, de fecha 28 de febrero de 2018, emitido por el Servicio de Registro Civil e Identificación.
</t>
  </si>
  <si>
    <t xml:space="preserve">
La Fundación, tendrá por objetivo: :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t>
  </si>
  <si>
    <t xml:space="preserve">Presidenta: 
Vanessa Buhadla Petit
Vicepresidenta:
Polette Garrote Jirón
Tesorero.
Rodrigo Díaz Bustos
Secretaria:
Sigolene Christine Petit
</t>
  </si>
  <si>
    <t xml:space="preserve">24 de octubre de 2017 al 24 de octubre de 2020. </t>
  </si>
  <si>
    <t xml:space="preserve">Presidenta: 
Vanessa Buhadla Petit
</t>
  </si>
  <si>
    <t xml:space="preserve">Calle Ramírez N°1571, ciudad de Iquique, Región de Tarapacá. </t>
  </si>
  <si>
    <t>9-62031998</t>
  </si>
  <si>
    <t>v.buhadla@hotmail.com</t>
  </si>
  <si>
    <t>Certificado de antecedentes financieros correspondientes al año 2016, aprobado por el  Subdepartamento de Supervisión  Nacional.</t>
  </si>
  <si>
    <t>Fundación Profesionales Asociados para el Desarrollo Regional o Fundación PRODERE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</si>
  <si>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Nº500373888013, de fecha 01 de marzo de 2021, ello aconteció el 26 de diciembre de 2017, bajo el Nº de inscripción N° 268469.</t>
  </si>
  <si>
    <t>Certificado de Vigencia de Persona Jurídica sin Fines de Lucro, Folio Nº 500575466098, de fecha 08 de julio de 2024,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</si>
  <si>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 de rehabilitación de drogas y alcohol además de acciones similares para promover el desarrollo y ejercicio de una sana vida familiar de toda la población. Así como todas aquellas áreas violencia o algún delito, incluyendo temas como bulling, ciberbulling, acoso laboral, acoso sexual y discriminación y abuso en general. Podrá realizar sus actividades en los siguientes ámbitos de acción: educación, cultural,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 otorgar defensa y asesoría jurídica a sujetos de atención víctima de delito y/o vulneración; 
b) Realizar encuentros, seminarios, simposios, cursos y eventos;
c) Crear y administrar Centros de Estudios y de Investigación, Bibliotecas, Centros de documentación y bases de datos;
d) Crear, sostener y administrar Centros Abiertos, Jardines Infantiles, Hogares u otros similares, de niños, jóvenes y ancianos, hospederías policlínicos y centros comunitarios;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propenden al desarrollo social, en el ámbito propio de la competencia de la fundación; 
k) Establecer programas de auxilio, apoyo y bienestar social y abogar por la satisfacción de las necesidades en defensa de los derechos de las personas beneficiarias, para ello podrá accionar ate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la Fundación podrá suscribir contratos y convenios de cualquier naturaleza.
</t>
  </si>
  <si>
    <t xml:space="preserve">Presidente: 
Marina Inés Bustos Pino, RUT Nº 5.254.202-2
Vicepresidente:
Aintzane Valeska Álvarez Bustos, RUT N° 13.023.040-7
Tesorero: 
Rosario Paz María Esnaola Sellan, RUT N°16.359.118-9
Secretario: 
Carlos Eduardo Valdivia Espergue, RUT N°15.057.188-K 
</t>
  </si>
  <si>
    <t>15-11-2023 hasta el 15-11-2026</t>
  </si>
  <si>
    <t>Marina Inés Bustos Pino</t>
  </si>
  <si>
    <t xml:space="preserve">4 Oriente N° 143, Viña del Mar
</t>
  </si>
  <si>
    <t>v</t>
  </si>
  <si>
    <t>fundacion.prodere@gmail.com</t>
  </si>
  <si>
    <t xml:space="preserve">Antecedentes financieros correspondientes al año 2023, aprobados por el Sub Departamento de Supervisión Financiera Nacional. </t>
  </si>
  <si>
    <t xml:space="preserve">
FUNDACIÓN PROYECTO B
</t>
  </si>
  <si>
    <t>Fundación de Derecho Privado, Sin Fines de Lucro</t>
  </si>
  <si>
    <t xml:space="preserve">Decreto Exento Nº 3715, de fecha 24 de agosto del 2011. </t>
  </si>
  <si>
    <t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t>
  </si>
  <si>
    <t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t>
  </si>
  <si>
    <t xml:space="preserve">08-07-2022 a 08-07-2025
                                 </t>
  </si>
  <si>
    <t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t>
  </si>
  <si>
    <t xml:space="preserve">Calle Andres de Fuenzalida N° 22, 
comuna de Providencia, Región Metropolitana.
</t>
  </si>
  <si>
    <t xml:space="preserve">Correo electrónico: julio@proyectob.cl </t>
  </si>
  <si>
    <t>Fundación Pura Vida</t>
  </si>
  <si>
    <t>Cabe señalar que la fundación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500358341655, otorgado el 27 de noviembre de 2020, ello aconteció el 04 de marzo de 2014, bajo el Nº de inscripción 165831.</t>
  </si>
  <si>
    <t>Conforme al Certificado de vigencia emitido por el Registro Civil e identificación fecha de emisión, 27 de noviembre de 2020 Folio Nº 500341655., la persona jurídica de la “Fundación Pura Vida” se encuentra vigente.</t>
  </si>
  <si>
    <t xml:space="preserve"> El objeto de la Fundación será: A) La promoción, desarrollo, práctica , difusión y fomento de iniciativas de carácter social, educacional , cultural, artísticas, formativas, de salud, deportivas, de responsabilidad social corporativa , científicas y tecnológicas, generando espacios de encuentro y asociatividad, respecto de los individuos, familias, grupos y comunidades que viven en condiciones de pobreza, discapacidad y/o marginalidad principalmente, para niños huérfanos y familias en abandono; B) El desarrollo de estrategias de prevención y promoción para mejorar la calidad de vida y potenciar habilidades para le mejoramiento del nivel educativo y bienestar de las personas en general  y grupos intermedios sustentadas en valores de equidad y desarrollo inclusivo; C )Facilitar espacio de encuentro y asociatividad entre las personas, y el desarrollo de intervenciones urbanas, y capacitaciones que propendan al bienestar, calidad de vida y estado de salud de las personas; D)  Estimular, ejecutar, desarrollar y contribuir a la realización de programas, proyectos y acciones culturales, sociales, educacionales, de salud, recreativas, de infraestructura y deportivas a nivel comunal, regional nacional e internacional; E) El desarrollo de acciones educacionales, culturales y sociales de prevención, terapia, reinserción social y rehabilitación de la drogadicción alcoholismo y riesgo social; F) L a creación desarrollo y gestión de un centro integral de consejería, terapia y rehabilitación personal y familiar; G) La promoción, desarrollo , práctica, difusión y fomento de iniciativas y terapias de apoyo familiar e individual; H) Formación en emprendimiento de cualquier naturaleza; I) La cooperación con la comunidad y organizaciones públicas y organizaciones públicas y privadas de cualquier naturaleza en circunstancias de catástrofes y calamidades públicas proveer ayuda a las víctimas y afectados; J) Organizar , realizar, auspiciar, colaborar o participar en toda clase de programas y proyectos sociales , culturales, formativos, seminarios, charlas, simposium y en general  cualquier acto destinado a difundir las actividades relacionadas con la formación personal familiar, y valórica y estimular la realización de programas y proyectos con otras organizaciones de igual carácter a nivel nacional e internacional. Acompañamiento y apoyo a la comunidad para la captura de oportunidades que tanto el sector público como el privado pone en sus manos a través de fomentos  a iniciativas y recursos sociales; K) planificación acción social cultural y formativa para obtener los medios que permitan su realización con elementos propios u obtenidos con convenios con otras entidades o servicios públicos o privados;  contribuir al desarrollo de la comunidad, a través de la trasferencia de competencias y conocimientos para el desarrollo integral de las personas y su inserción exitosa en la sociedad; L) Editar, imprimir, publicar libros directorios, revistas, folletos, boletines, suplementos , volantes, multimedia, incluidos videos, documentales y producciones radiales, televisivas, cinematográficas y cualquier tipo de impresos con imagen y sonido que tiendan a la difusión , expansión y comunicación de los objetivos y fines de la fundación, dirigidos a los niños, jóvenes, ancianos, familias y organizaciones intermedias; M) otorgar atención profesional especializada individual y grupal: en diversas áreas del que hacer social, educativo, terapéutico, cívico y cultural. L fundación podrá realizar actividades económicas que se relacionen con sus fines; así mismo podrá invertir sus recursos de la manera que decidan sus órganos de administración. Las rentas que perciba de esas actividades solo deberán destinarse a los fines de la fundación o a incrementar su patrimonio</t>
  </si>
  <si>
    <t xml:space="preserve">Presidente: Jairo Miguel Quintero Rodriguez, 
Secretario: Elena Miller, 
Tesorero: Thiare Anahi Pivet Frez, 
Director: Camila Paz Gallardo Velázquez,
Director: David Alejandro Balbontin guerrero, 
Director: Danilo Rene Vargas Morales, 
Director: Heaher Nicole Bruyere, </t>
  </si>
  <si>
    <t xml:space="preserve">De conformidad al artículo octavo del estatuto de constitución de sociedad el Directorio poseera una duración total de 2 años, siendo confirmados en sus cargos por periodos de dos años </t>
  </si>
  <si>
    <t>10-03-2020, cuya duración es de dos años además de ser confirmados en sus cargos cada dos años, en consecuencia su vigencia es hasta el día 10-03-2022.</t>
  </si>
  <si>
    <t xml:space="preserve">Representante legal: Jairo Miguel Quintero Rodriguez, </t>
  </si>
  <si>
    <t xml:space="preserve">Painequilla N° 5057, Valle Volcane, Puerto Montt.
</t>
  </si>
  <si>
    <t>9-90811686</t>
  </si>
  <si>
    <t>martacoyopay@gmail.com</t>
  </si>
  <si>
    <t>Se acompaña certificado Financiero correspondiente al año 2019 aprobado por USUFI, con fecha de 22 de diciembre de 2020.</t>
  </si>
  <si>
    <t>Fundación Refugio de Cristo</t>
  </si>
  <si>
    <t>Decreto Supremo Nº 2410, de 15 de mayo de 1953, del Ministerio de Justicia.</t>
  </si>
  <si>
    <t>Certificado de Vigencia de Persona Jurídica sin fines de lucro folio 500394944764, de fecha 22-06-2021, emitido por el Servicio de Registro Civil e Identificación</t>
  </si>
  <si>
    <t>La creación y mantenimiento de obras de beneficencia y educación gratuita por medio de asilos para dirigentes y de escuelas tanto diurnas como nocturnas.</t>
  </si>
  <si>
    <t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t>
  </si>
  <si>
    <t>Tres años. El Presidente, Vicepresidente, Tesorero y Secretario durarán en sus cargos un año, plazo que se entenderá prorrogado en un lapso igual hasta que se designen sus sucesores.</t>
  </si>
  <si>
    <t>08 de agosto de 2016, conforme al acta de fecha 08 de agosto de 2016, reducida a escritura pública con fecha 24 de noviembre de 2016, ante doña María Angelica Galan Bäurle, Notario Público de Valparaíso.</t>
  </si>
  <si>
    <t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t>
  </si>
  <si>
    <t xml:space="preserve">Victoria Nº 2370, Valparaíso.
Casilla 424, Valparaíso.
</t>
  </si>
  <si>
    <t xml:space="preserve">(32) 2213431-2237148-2238963, </t>
  </si>
  <si>
    <t>info@refugiodecristo.cl</t>
  </si>
  <si>
    <t xml:space="preserve">Certificado financiero correspondiente al año 2020 APROBADOS POR EL  Subdepartamento de Supervisión Financiero. </t>
  </si>
  <si>
    <t>Informe N°462, de 2020.</t>
  </si>
  <si>
    <t>Fundación Reencuadre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</si>
  <si>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Nº500233449623, de fecha 18 de junio de 2019, ello aconteció el 06 de junio de 2019, bajo el Nº de inscripción 290515.</t>
  </si>
  <si>
    <t>Certificado de Vigencia de Persona Jurídica sin Fines de Lucro, Folio Nº 500233448865 de fecha 18 de junio de 2019, del Servicio de Registro Civil e Identificación.</t>
  </si>
  <si>
    <t xml:space="preserve">Según el artículo 3° de los Estatutos, tiene como objeto trabajar con personas en situación de pobreza y/o vulnerabilidad; trabajar con personas de grupos vulnerables como infancia, adulto mayor, mujeres, otros; trabajar con personas de grupos vulnerables como infancia, adulto mayor, mujeres, otros; trabajar con perspectiva de género y solidaridad; trabajar por  el desarrollo y bienestar social.  </t>
  </si>
  <si>
    <t xml:space="preserve">Presidente: 
Elias Guillermo Ubeda Greig, RUT N° 8.663.186-5
Secretaria: 
Fabiola Andrea Espinoza Moya, RUT Nº 12.444.242-7
Tesorera:
María Angélica Segovia Calderón, RUT N°12.423.914-1
</t>
  </si>
  <si>
    <t>al 06-06-2024</t>
  </si>
  <si>
    <t>Elias Guillermo Ubeda Greig,</t>
  </si>
  <si>
    <t>Colipí N°57, ofician 521, ciudad de Copiapó, Región de Atacama</t>
  </si>
  <si>
    <t>fundacionreencuadre@gmail.com</t>
  </si>
  <si>
    <t>Fundación Reencuentro</t>
  </si>
  <si>
    <t>Inscripción N°217492 de fecha 23 de febrero de 2016 del Registro de Personas Jurídicas, del Servicio de Registro Civil e Identificación.</t>
  </si>
  <si>
    <t xml:space="preserve">Certificado de Vigencia Folio Nº 500118045109, del Servicio de Registro Civil, de fecha 23 de marzo de 2016. </t>
  </si>
  <si>
    <t xml:space="preserve">El objeto de la Fundación será fomentar y realizar proyectos y/o acciones orientadas a la restitución de derechos y creación de valor de grupos vulnerables con el objeto de reinsertarlos en nuestra sociedad.
Apoyar colaborativamente a través de acciones y proyectos la labor del Estado orientada a la protección, difusión, promoción y restitución de derechos de los grupos vulnerables de la sociedad.
Promover los derechos de grupos vulnerables con el fin de concientizar sobre los efectos sociales y familiares que implica su protección. 
Para tales objetos, la Fundación podrá realizar, directa o indirectamente, por sí o por intermedio o en conjunto con otras personas jurídicas sin fines de lucro, particularmente, las siguientes actividades:
1) Financiar, co-financiar o apoyar en el financiamiento de proyectos y programas que contribuyan al desarrollo de los fines u objetivos de la fundación, ya sea que dichos proyectos y programas se ejecuten directamente por la Fundación, o por intermedio o en conjunto con otras personas jurídicas sin fines de lucro. 
2) Realizar alianzas estratégicas, firmar convenios o celebrar cualquier otro tipo de acto jurídico con particulares, empresas, instituciones, universidades, organismos del Estado o cualquier otra persona, natural o jurídica, que pueda contribuir al desarrollo de los fines u objetivos de la Fundación. 
3) Realizar actividades económicas que se relacionen con sus fines, en especial, la inversión de sus recursos de la manera que lo decidan sus órganos de administración. Las rentas que perciba de esas actividades sólo deberán destinarse a los fines de la Fundación o a incrementar su patrimonio. 
4) Celebrar y ejecutar todos los actos y contratos destinados a la consecución del objeto social. 
</t>
  </si>
  <si>
    <t xml:space="preserve">Presidente:  Héctor Clemente Valenzuela Leon, 
Secretario: Crescente Arturo Carja Jara, 
Tesorera: Monica Beatriz Zalaquett Said, 
Director: María José Domínguez Farah, 
</t>
  </si>
  <si>
    <t>29 de enero de 2016 al 29 de enero de 2019.</t>
  </si>
  <si>
    <t xml:space="preserve">Representante legal: Héctor Clemente Valenzuela Leon, 
</t>
  </si>
  <si>
    <t xml:space="preserve">Avenida Kennedy Nº 4700, oficina Nº 802.
</t>
  </si>
  <si>
    <t>Fono: 229580961</t>
  </si>
  <si>
    <t>freencuentro@vtr.net</t>
  </si>
  <si>
    <t>Se acompaña Certificado de la Institución correspondiente a antecedentes financieros del año 2015, aprobado por el Subdepartamento de Supervisión Financiera.</t>
  </si>
  <si>
    <t xml:space="preserve">
Fundación Regazo
</t>
  </si>
  <si>
    <t>Otorgado por Decreto Supremo Nº509, de fecha 23 de marzo de 1967, del Ministerio de Justicia.</t>
  </si>
  <si>
    <t>Certificado de Vigencia inscripción Nº8582 de fecha 31 de enero de 2013, emanado del SRCEI con fecha 23 de junio de 2017, folio N° 500156273951.</t>
  </si>
  <si>
    <t>Dar protección y hogar a la juventud abandonada y propender a la atención de su salud física y moral, por medio de obras que le proporcionen un ambiente de recuperación social.</t>
  </si>
  <si>
    <t xml:space="preserve">Presidente: Sor María Isabel Ruiz Ruiz 
Secretario: Sor Raquel Viviana Argel argel, 
Directores:
Ángela Lidia Sarmiento Tapia       
Claudia Artiga Fuenzalida. 
Directora y Representante Legal:
 Miriam Lecaros Chávez
</t>
  </si>
  <si>
    <t xml:space="preserve">Durarán 3 años en sus cargos. Sin embargo, en los Estatutos se señala que mientras no se efectúen los nombramientos, se entenderán prorrogadas las funciones del Directorio. 
</t>
  </si>
  <si>
    <t xml:space="preserve">Elegido según consta en Acta de Sesión de Directorio, de fecha de fecha 29 de Julio de 2014, reducida a escritura pública ante don Juan Ramón Venegas Morvan, abogado, notario suplente de don Humberto Quezada Moreno, Notario Público Titular de la Vigésimo Sexta Notaría de Santiago, con fecha 5 de agosto de 2014.
</t>
  </si>
  <si>
    <t xml:space="preserve">Sor María Isabel Ruiz Ruiz 
Delegación de poderes especiales, con facultad amplia de representación indistintamente a
Sor Ivonne Zapata Rodríguez                
Sor Raquel  Viviana Argel Argel,       
Sor Elvira del Carmen González Lagos 
Ángela Lidia Sarmiento Tapia       
Para que actúen conjuntamente con otra directora.
Miriam Lecaros Chávez : facultada para contratar y abrir cuentas corrientes, cuestas vistas; girar en cuentas corrientes y cuentas vistas; endosar en dominio de cheques; tomar fondos mutuos en moneda nacional y moneda extranjera; cobrar y percibir fondos mutuos, en moneda nacional y en moneda extranjera; comprar y vender acciones; cobrar y percibir cheques en moneda extranjera; tomar depósitos a plazo y a la vista; cobrar y percibir depósitos a plazo y a la vista; retirar documentos y valores. 
</t>
  </si>
  <si>
    <t xml:space="preserve">Avda. Sta. Teresa de Los Andes N° 4141, Macul
</t>
  </si>
  <si>
    <t xml:space="preserve">secretaria@fundacionregazosormariadelavega.tie.cl 
miguel.arias@regazo.cl
administración.macul@regazo.cl
</t>
  </si>
  <si>
    <t>Certificado de antecedentes financieros correspondientes al año 2016, aprobados por  Subdepartamento de Supervisión Financiera Nacional.</t>
  </si>
  <si>
    <t>Fundación Reinventarse</t>
  </si>
  <si>
    <t>Inscripción N°30734 de fecha 08 de Abril de 2013, del Registro de Personas Jurídicas, del Servicio de Registro Civil e Identificación.</t>
  </si>
  <si>
    <t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t>
  </si>
  <si>
    <t xml:space="preserve">DIRECTOR DARKO MICHEL LOUIT NEVISTIC 10.332.683-4
DIRECTOR MIGUEL ANDRES FLORES TORO 8.464.583-4
DIRECTOR FRANCISCO JAVIER AGUIRRE GRAPIN 6.083.527-6
DIRECTOR RODRIGO IZURIETA KAUSEL 13.241.909-4
DIRECTOR DANIEL ALBERTO ROJAS ORELLANA 10.993.233-7
</t>
  </si>
  <si>
    <t>De acuerdo al artículo 08 de sus Estatutos, el Directorio durará tres años en sus funciones, pudiendo sus integrantes ser reelegidos para el período siguiente.</t>
  </si>
  <si>
    <t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t>
  </si>
  <si>
    <t>Calle Dos N°9417, comuna de Quilicura, región Metropolitana.</t>
  </si>
  <si>
    <t>Fundación Repuyen</t>
  </si>
  <si>
    <t xml:space="preserve">Concedida mediante Decreto Supremo Nº 4639, de fecha 25 de septiembre de 2012. 
</t>
  </si>
  <si>
    <t xml:space="preserve">Certificado de Vigencia de fecha 4 de Febrero de 2013, del Departamento de Personas Jurídicas del Ministerio de Justicia. </t>
  </si>
  <si>
    <t xml:space="preserve">El objeto de La Fundación será propender al desarrollo e incentivo del progreso social y bien de los hombres, mujeres, niños, niñas, adolescentes y familias, promover y respetar los derechos humanos de las personas menores de dieciocho años contenidos en la Constitución Política de la República, las leyes vigentes, la Convención Internacional sobre los Derechos  el Niño y los Demás instrumentos internacionales; la promoción de la integración familiar, escolar y comunitaria del niño, niña o adolescente y su participación social y la profundización de la alianza entre la organizaciones de la sociedad civil, gubernamentales, regionales y municipales, en el diseño, ejecución y evaluación de las políticas públicas dirigidas a la infancia y adolescencia.  </t>
  </si>
  <si>
    <t xml:space="preserve">Presidente: Claudio Santos Nuñez Molina 
Secretario: Cecilia Paola Marín Pinochet, 
Tesorera: Osvaldo Enrique Torres Múñoz
Directores:
Ramón Antonio Toro Morales 
Ruth Nancy Contreras Vejar 
</t>
  </si>
  <si>
    <t>Dos años a contar del  5 de Noviembre de 2012 (2012-2014)</t>
  </si>
  <si>
    <t xml:space="preserve">Claudio Santos Núñez Molina 
</t>
  </si>
  <si>
    <t xml:space="preserve">Avenida Ernesto Alvear Nº 201 comuna de Puente Alto, Región Metropolitana, Santiago.
</t>
  </si>
  <si>
    <t>Teléfono, 28519952</t>
  </si>
  <si>
    <t xml:space="preserve">fundaciónrepuyen@gmail.com  </t>
  </si>
  <si>
    <t>Se acompaña Certificado Financiero  año 2012, aprobado por el Subdepartamento de Supervisión Financiera Nacional.</t>
  </si>
  <si>
    <t>Fundación Ruperto Lecaros Izquierdo</t>
  </si>
  <si>
    <t>Otorgado por Decreto Supremo Nº 1431, de fecha 26 de octubre de 1994,  por el Ministerio de Justicia.</t>
  </si>
  <si>
    <t xml:space="preserve">Certificado de Vigencia folio Nº 500513196134, emitido el 8 Junio 2023, por el Servicio de Registro Civil e Identificación.
</t>
  </si>
  <si>
    <t xml:space="preserve">La Fundación tiene como finalidad: a) prestar ayuda económica a los presos, ex presos y a sus familiares cercanos; b) procurar la rehabilitación y reinserción en la sociedad de los ex convictos, otorgándoles ayuda económica, procurándoles la obtención de trabajo, y además, otorgándoles a quienes deseen, auxilio y orientación espiritual; c) desarrollar y promover la creación de talleres de elaboración de productos  -artesanales o no – en los cuales los presos y ex presos puedan trabajar y con ello cooperar en el sustento de ellos y sus familiares; labores que podrán desarrollarse tanto dentro como fuera de los lugares de detención, según sea el caso y según convengan las autoridades del caso; d) promover, bajo las formas de publicaciones, charlas, homenajes o conferencias el ejemplo y pensamiento del sacerdote jesuita Ruperto Lecaros Izquierdo, en lo que se refiere a su larga labor en los distintos presidios del país en que trabajo.
</t>
  </si>
  <si>
    <t xml:space="preserve">Presidente 
Santiago Lorenzo Tomas Soto Obrador 
2.634.979-6
Secretario 
Mario Roberto Lecaros Sanchez 
4.604.540-8
Tesorero 
Arturo Domingo Matte Lecaros
6.142.183-1
Director 
Arturo Domingo Matte Lecaros 
6.142.183-1
Director 
Pedro Lecaros Menéndez 
4.525.822-K
Director 
Mario Roberto Lecaros Sanchez 
4.604.540-8
Director 
Gonzalo Fernando Martino Gonzalez 
6.927.581-8
</t>
  </si>
  <si>
    <t xml:space="preserve">5 años </t>
  </si>
  <si>
    <t>23-09-2014 al 23-09-2019</t>
  </si>
  <si>
    <t>Presidente: Guillermo Montecinos Rojas, RUT Nº 7.402.401-7</t>
  </si>
  <si>
    <t xml:space="preserve">General del Canto Nº 50, oficina 302, comuna de Providencia, ciudad de Santiago, Región Metropolitana.
</t>
  </si>
  <si>
    <t>Teléfono: (02) 2642556- 2364474</t>
  </si>
  <si>
    <t>Se acompaña certificado financiero de la Institución correspondientes al año 2022, aprobados por el Sub Departamento de Supervisión Financiera Nacional.</t>
  </si>
  <si>
    <t>Fundación Sagrada Familia</t>
  </si>
  <si>
    <t>Fundación sin fines de lucro.</t>
  </si>
  <si>
    <t xml:space="preserve">Decreto Nº860, de 7 de septiembre de 2001, del Ministerio de Justicia. </t>
  </si>
  <si>
    <t>Certificado de Vigencia Nº132, de 22 de agosto de 2005, del Ministerio de Justicia.</t>
  </si>
  <si>
    <t xml:space="preserve">Crear, mantener y administrar centros abiertos; prestar ayuda económica y material a centros abiertos y prestar asesorías espirituales, administrativas y de gestión a centros abiertos.
</t>
  </si>
  <si>
    <t xml:space="preserve">Presidente: Víctor Santiago Valenzuela Villavicencio,  RUT Nº 9.667.429-5
Vicepresidente: Mirna Ruth Valle Silva,  
Secretario: Rodrigo Andrés Pereira Estrada , 
Tesorera: María Francisca Almonacid Plaza, 
Consejero: Luis Carlos Alejandro Avendaño Jarry, 
Consejero: Italo Merello Fuenzalida, 
</t>
  </si>
  <si>
    <t xml:space="preserve">Durarán 3 años en sus funciones.
</t>
  </si>
  <si>
    <t>: 22 de junio de 2005 –  22 de junio de 2008</t>
  </si>
  <si>
    <t xml:space="preserve">Víctor Santiago Valenzuela Villavicencio, 
</t>
  </si>
  <si>
    <t xml:space="preserve">Pasaje Mar Cantábrico N° 2230, Villa San Carlos, comuna de Maipú, Región Metropolitana. </t>
  </si>
  <si>
    <t>Se acompaña Certificado Financiero con antecedentes del año 2008 y Balance General del ejercicio comprendido entre el 01 de enero de 2008 al 31 de diciembre de 2008, aprobados por la Unidad de Supervisión Financiera Nacional.</t>
  </si>
  <si>
    <t>Fundación San Pedro Armengol</t>
  </si>
  <si>
    <t>Decreto Arzobispado de Santiago Nº 289, de 08 de septiembre de 1999.</t>
  </si>
  <si>
    <t>Será realizar la misión redentora en que está inspirada la Orden de la Merced, entre los menores y jóvenes que viven en nuestra sociedad una situación de cautividad contraria a la dignidad humana, oprimidos por sistemas materialistas, ideológicos y hedonistas, opuestos a los valores del Evangelio. Para el cumplimiento de este propósito, la Fundación llevará a cabo diversas obras de misericordia, y entre ellas principalmente la creación y mantención de hogares y centros de menores, e incorporar a los jóvenes en el proceso educativo formal básico, medio, superior o técnico, así como el desarrollo de todas aquellas actividades que permitan dar cumplimiento al objeto de la Fundación.</t>
  </si>
  <si>
    <t xml:space="preserve">Presidente: FR. Pedro Mariano Labarca Araya        
Vice presidente: 
Rvdo. Padre Fr. Carlos Muñoz Álvarez                     
Directores:
Mercedes del Carmen Herrera Reyes                         
Mario Antonio Pérez de Arce Antoncich                   
Luis Alfredo Herrada Núñez                                      
Luis Ignacio Montalva Herreros                                 
</t>
  </si>
  <si>
    <t>Durarán en sus cargos tres años</t>
  </si>
  <si>
    <t>Elegido según consta en Acta de Primera Sesión Dos Mil Ocho de la Fundación San Pedro Armengol, de 15 de Mayo de 2008, la cual fue reducida a escritura pública con fecha 5 de junio de 2008, ante el Notario Público Titular de la Vigésima Sexta Notaría de Santiago, don Humberto Quezada Moreno.</t>
  </si>
  <si>
    <t xml:space="preserve">Presidente: FR. Pedro Mariano Labarca Araya    
</t>
  </si>
  <si>
    <t xml:space="preserve"> Huérfanos 635 oficina 20A . Santiago Centro. 
</t>
  </si>
  <si>
    <t>Fono : 26329654,</t>
  </si>
  <si>
    <t>Se acompaña Certificado Financiero y Balance General, correspondientes al año 2007, cuya aprobación  por la Unidad de Supervisión Financiera Nacional se encuentra pendiente.</t>
  </si>
  <si>
    <t>Fundación San José para la Adopción Familiar Cristiana</t>
  </si>
  <si>
    <t xml:space="preserve">Fundación de Derecho Público </t>
  </si>
  <si>
    <t>Decreto Arzobispado de Santiago Nº 369, de 16 de noviembre de 1994.</t>
  </si>
  <si>
    <t>Certificado de vigencia de personalidad jurídica canónica N° C/966/2021, de 06 de julio de 2021 del Arzobispado de Santiago.</t>
  </si>
  <si>
    <t>Prestar ayuda material y espiritual especialmente a las personas de escasos recursos económicos en forma gratuita.</t>
  </si>
  <si>
    <t>Presidente:
Tomás Fernández Goycolea 
Vicepresidente:
Cristián Ataegui Cruchaga
Tesorera:
Verónica Matte Rubilar
Secretaria:
Cynthia Ossa Orellano
Bernardita Egaña Baraona
Juan Pablo Vicuña Melo
Pbro. Pedro Ríos Dempster
Enrique Oyarzún Ebensperger
Alejandro Jordán Cruz
Según consta en el Acta de Sesión de Directorio de la Fundación de fecha 15 de noviembre de 2018, reducida a escritura pública con fecha 15 de febrero de 2019, ante el Notario Público de Vitacura, don Luis Poza Maldonado, conforme a lo dispuesto en el artículo 26, de los Estatutos de la Fundación San José para la Adopción Familiar Cristiana.</t>
  </si>
  <si>
    <t xml:space="preserve">Durarán cuatro años en sus cargos. (artículo 12 de los Estatutos). 
</t>
  </si>
  <si>
    <t>09-11-2019 al 09-11-2023</t>
  </si>
  <si>
    <t>Presidente:
Tomás Fernández Goycolea 
Directora Ejecutiva: 
Vivianne Antonieta Galaz Reyes, 
Mandatarios Clase A:
Vivianne Antonieta Galaz Reyes, 
Verónica Matte Rubilar, 
Tomás Fernández Goycolea, 
Cristián Ataegui Cruchaga,           Mandatarios Clase B:
Alejandro Jordán Cruz, 
Magdalena Letamendi Arregui, .
Cynthia Ossa Orellano, 
Enrique Oyarzún Ebensperger, 
Juan Pablo Vicuña Melo, 
Pbro. Pedro Ríos Dempster,
Los que deberán actuar en conjunto 2 de la Clase A o 1 de la Clase A con 1 de la Clase B.</t>
  </si>
  <si>
    <t xml:space="preserve">Latadía Nº 4602, comuna de Las Condes </t>
  </si>
  <si>
    <t xml:space="preserve">E-Mail: pilarmedina@fundacionsanjose.cl </t>
  </si>
  <si>
    <t xml:space="preserve">Certificado de antecedentes financieros correspondiente al año 2020, aprobados por el Subdepartamento de Supervisión Financiera.
</t>
  </si>
  <si>
    <t>Fundación Sentido</t>
  </si>
  <si>
    <t>Inscripción N° 2420, de fecha 14 de noviembre de 2012, del Registro de Personas Jurídicas, del Servicio de Registro Civil e Identificación.</t>
  </si>
  <si>
    <t>Certificado de Vigencia, Folio Nº 500193314951, emitido con fecha 04 de septiembre de 2018, por el SRCeI.</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</si>
  <si>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t>
  </si>
  <si>
    <t xml:space="preserve">Presidenta: María Margarita Guzmán Montes
Secretaria: Camila María Costagliola Zambrano
Tesorera: Francisca Cummins Haeussler
Directora: Pilar Goycoolea Ferrer
Directora: Claudia Alexandra Oddo Franulic
Directora: Catalina Jaramillo Montt
</t>
  </si>
  <si>
    <t xml:space="preserve">María Margarita Guzmán Montes, </t>
  </si>
  <si>
    <t xml:space="preserve">Camino del Herrero N° 2279, comuna de Lo Barnechea.
Región Metropolitana  
</t>
  </si>
  <si>
    <t>Fono: +569 66772906 (Directora)</t>
  </si>
  <si>
    <t>isabel@fundacionsentido.cl</t>
  </si>
  <si>
    <t xml:space="preserve">Se acompaña Certificado Financiero correspondiente al año 2017, suscrito por la representante legal, pero sin autorización notarial.
Se remitirá carta solicitando la remisión del certificado correctamente extendido. 
</t>
  </si>
  <si>
    <t xml:space="preserve">
FUNDACIÓN SINERGIA SOCIAL 
</t>
  </si>
  <si>
    <t>65160642K</t>
  </si>
  <si>
    <t xml:space="preserve">Fundación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</si>
  <si>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Nº46296305, de fecha 09 de marzo de 2018, ello aconteció el 07 de marzo de 2018, bajo el Nº de inscripción 271051.</t>
  </si>
  <si>
    <t xml:space="preserve">De acuerdo al artículo 3º del Acta Constitutiva y Estatutos de la Fundación: El objeto dela Fundación será: Desarrollar, preservar, ampliar, garantizar y fomentar las libertades individuales y colectivas en todos los planos. Podrá realizar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Para conseguir sus objetivos y sin que esta enumeración sea taxativa, la Fundación podrá: A) Coordinar y realizar encuentros, seminarios, simposios, cursos y eventos. B) Crear y administrar centros de estudios y de investigación, centros de documentación y bases de datos. C) Otorgar atención profesional especializada individual y grupal, así como asesorías en distintas áreas. D) Crear, implementar y administrar centros juveniles, jardines infantiles, centros comunitarios, hogares u otros similares, para niños, niñas y jóvenes, mujeres, ancianos y minorías sociales en general. F) Realizar asesorías externas que contemplen evaluaciones, sistematizaciones, investigaciones y estudios de impacto de diversas temáticas del quehacer social. G) Generar iniciativas tendientes a la sensibilización, promoción y educación para la preservación del medio ambiente. H) Asociarse en forma transitoria o permanente con otras instituciones nacionales o extranjeras que persigan fines similares. I) Colaborar con instituciones públicas, privadas y municipales en materias comunes. J) Diseñar, elaborar y distribuir material de difusión y diagramación audiovisual y gráfico. K) Elaborar programas de actividades destinados a preservar y difundir los objetivos planteados por la Fundación.
</t>
  </si>
  <si>
    <t xml:space="preserve">Presidente: Andres Javier Fernández Bordones,
Secretario: Carlos Enrique Meléndez Palacio,
Tesorero: Victor Fernando Valdez Gonzalez, 
</t>
  </si>
  <si>
    <t>12 de enero de 2018</t>
  </si>
  <si>
    <t>Andres Javier Fernández Bordones,</t>
  </si>
  <si>
    <t xml:space="preserve">Salomon Corvalan N°1621, Comuna de Cerro Navia
</t>
  </si>
  <si>
    <t xml:space="preserve">Teléfono 22644175
</t>
  </si>
  <si>
    <t>fund.senergia.social@gmail.com</t>
  </si>
  <si>
    <t>Corresponden al año 2017, aprobados por el Departamento de Administración y Finanzas.</t>
  </si>
  <si>
    <t xml:space="preserve">
Fundación Sociedad San Vicente de Paul
</t>
  </si>
  <si>
    <t>Otorgado por Decreto Supremo Nº2550, de fecha 30 de agosto de 1912, del Ministerio de Justicia.</t>
  </si>
  <si>
    <t xml:space="preserve">Certificado de Vigencia Nº 16348, de fecha 6 de agosto de 2010, del Ministerio de Justicia. </t>
  </si>
  <si>
    <t>El objeto será el ejercicio de la caridad cristiana en favor de las clases menesterosas, en la forma que se practica por las Conferencias de San Vicente de Paul. Dentro de este fin general, la Sociedad se valdrá de todos los medios lícitos y adecuados para obtener el mejoramiento material y moral de las clases desvalidas. Podrá, en consecuencia, fundar asilos o albergues con habitaciones económicas o gratuitas, establecer escuelas, patronatos, talleres, círculos u otras obras semejantes.</t>
  </si>
  <si>
    <t xml:space="preserve">Presidente: 
Francisco Velasco Echazarreta, 
Vicepdte: 
Paulina Cortes de Guzmán, 
Gustavo González Infante, 
Secretario: 
Regulo Valenzuela Matte, 
Tesorero:
Eduardo Domínguez Covarrubias, 
Directores:
Eugenio Zegers Riesco  
Mª de la Luz Vergara de Valenzuela   
Aurora Rodríguez Contreras           
Claudio Orpinas Konig                   
Beatriz Moraga Valdivia                
Jaime Laso Fresno                          
Rodrigo Donoso Silva……………
Alfredo Concha Irarrázabal            
Francisco Ruiz-Tagle Montes        
Fernando Torres González            
José Miguel Barriga Gianolli
Paulo Bezanilla Saavedra              
Emilio Pellegrini Munita                
</t>
  </si>
  <si>
    <t>Cada 10 años, pero no pueden durar en sus cargos después de cumplir 75 años</t>
  </si>
  <si>
    <t>1º de marzo de 2011 a 1 de marzo de 2021.</t>
  </si>
  <si>
    <t xml:space="preserve">Francisco Velasco Echazarreta, 
</t>
  </si>
  <si>
    <t xml:space="preserve">Dublé Almeyda Nº 4751, comuna de Ñuñoa, Santiago. </t>
  </si>
  <si>
    <t xml:space="preserve">Teléfono 2723740, </t>
  </si>
  <si>
    <t>Certificado financiero correspondiente al año 2012 aprobados por el Subdepartamento de Supervisión Financiera Nacional.</t>
  </si>
  <si>
    <t>Fundación Social, Educacional y Cultural CIFAN</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</si>
  <si>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500265867819, otorgado el 14 de octubre de 2019, ello aconteció el 17 de diciembre de 2012, bajo el Nº de inscripción 3219.
</t>
  </si>
  <si>
    <t>Certificado de Vigencia Folio Nº 500265873487, otorgado el 14 de octubre de 2019, del Servicio de Registro Civil e Identificación.</t>
  </si>
  <si>
    <t xml:space="preserve">Los objetivos, actividades y fines de la institución comprendidos en los estatutos de la FUNDACIÓN CIFAN, contemplan el desarrollo de acciones acordes con los fines y objetivos de la Ley 20.032.
Impulsar, desarrollar, patrocinar, financiar, coordinar, promover, difundir y realizar programas de acción social, educación y culturales, en beneficio exclusivo de los actores de mayor necesidad y vulnerabilidad, en especial la atención, educación y cuidado de los niños, niñas, adolescentes y jóvenes (en adelante NNAJ) que se encuentran en situación de abandono o descuido por parte de sus padres, tutores o curadores
</t>
  </si>
  <si>
    <t xml:space="preserve">Presidenta: María Elena Saavedra Araneda,Tesorero: Iñaki Larraza Alberdi 
Secretaria: María Magdalena Von Chrismar Parejo, 
Directores:
Patricio Enrique Olivares Olivares, 
Roberto Hernán Ipinza Carmona 
Felipe Ignacio Copaja Patiño </t>
  </si>
  <si>
    <t>06-09-2019 al 06-09-2024. Sin embargo, hubo una modificación a través de sesión extraordinaria de directorio de fecha 5 de mayo de 2020, reducida a escritura publica con fecha 19 de mayo de 2020 ante Notario Publico don Luis Navarrete Villegas de la Tercera Notaria de Valdivia, N° de Repertorio 1240 de 2020.
Pendiente certificado de vigencia emitido el Servicio del Registro Civil e Identificación.</t>
  </si>
  <si>
    <t xml:space="preserve">María Elena Saavedra Araneda, RUT N° 7.612.004-8.                                                            Mandato a Ana María Magdalena Von Chrismar Parejo, Roberto Hernan Ipinza Carmona y a doña María Elena Saavedra Araneda, para que actuando conjuntamente 2 cualquiera de ellos, o 1 cualquiera de ellos, conjuntamente con don Iñaki Larraza Alberdi, ejerciten facultades de representación ante terceros.  
Mandato a Cecilia Monrroy Suazo, para que actuando conjuntamente con uno cualquiera de los señores Iñaki Larraza Alberdi, Ana María Magdalena Von Chrismar Parejo, Roberto Hernan Ipinza Carmona y María Elena Saavedra Araneda, ejerciten facultades de representación ante terceros.  
</t>
  </si>
  <si>
    <t xml:space="preserve">Ramón Tapia N°2930, comuna de Valdivia, región de Los Ríos 
</t>
  </si>
  <si>
    <t>Teléfono: 
63-02-340900</t>
  </si>
  <si>
    <t>cecilia.monrroy@cifan.cl
Iñaki.larraza@gmail.com</t>
  </si>
  <si>
    <t xml:space="preserve">Se acompaña Certificado Financiero, correspondiente al año 2019, remitidos para aprobación por el Sub Depto. de Supervisión Financiera Nacional 31-08-20
</t>
  </si>
  <si>
    <t>Fundación Social Novo Millennio</t>
  </si>
  <si>
    <t>Fundación de derecho público.</t>
  </si>
  <si>
    <t>Erigida de acuerdo al Derecho Canónico, por Decreto Eclesiástico Nº 431/2001, del  10 de junio del 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</si>
  <si>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</si>
  <si>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t>
  </si>
  <si>
    <t xml:space="preserve">Consta en Decreto de fecha 03 de enero de 2018, del Arzobispo de Concepción, que el Directorio vigente está compuesto por los integrantes señalados precedentemente. </t>
  </si>
  <si>
    <t xml:space="preserve">Presbítero José Teodoro Cartes Gómez                        
</t>
  </si>
  <si>
    <t xml:space="preserve">Calle Castellón Nº1438, Concepción, Región del Biobío. 
</t>
  </si>
  <si>
    <t xml:space="preserve">Teléfono: 41-2293100
</t>
  </si>
  <si>
    <t xml:space="preserve">Correo electrónico: psocialconce@gmail.com
</t>
  </si>
  <si>
    <t xml:space="preserve">Se acompaña Certificado Financiero, correspondiente al año 2020, remitidos para aprobación del Sub Depto. de Supervisión Financiera Nacional.
</t>
  </si>
  <si>
    <t>Informe N° 643, 2020</t>
  </si>
  <si>
    <t>Fundación Sotto Il Monte</t>
  </si>
  <si>
    <t>Otorgado por Decreto Supremo Nº 167, de fecha 19 de febrero de 2001, por el Ministerio de Justicia.  Publicado en el Diario Oficial con fecha 29 de marzo del 2001.</t>
  </si>
  <si>
    <t xml:space="preserve">Certificado de Vigencia Nº 1091, de 16 de enero del 2004, del ministerio de Justicia. </t>
  </si>
  <si>
    <t xml:space="preserve">Letra c) Crear, mantener y administrar, por cuenta propia o de terceros, establecimientos educacionales, de capacitación ocupacional, hogares de formación y rehabilitación de niños y jóvenes en riesgo social, a fin de tender a la protección, recuperación, capacitación y reinserción social de esta personas. 
</t>
  </si>
  <si>
    <t xml:space="preserve">Presidenta: Elisa Betty Balcazar Balcazar     
Vicepresidenta: Karla Mabel Jaramillo,
Sandra Angélica González Ochoa, 
Pamela Castillo Ulloa.  
Ernesto Gónzalez Barría.          
Eliana Aburto Miranda.     
Belamino Peña Ordóñez.                
</t>
  </si>
  <si>
    <t>Los miembros del Directorio durarán dos años en sus cargos, y mientras no se haga la elección correspondiente para reemplazarlos, se mantendrán en sus cargos.</t>
  </si>
  <si>
    <t xml:space="preserve">23 de julio de 2001.
La presidenta comenzó en sus funciones el día 14/11/2009. 
</t>
  </si>
  <si>
    <t xml:space="preserve">Presidenta: 
Elisa Betty Balcazar Balcazar     
Representante Legal:
Graciela del Carmen Grace Vera. 
</t>
  </si>
  <si>
    <t>Avenida Monseñor Munita Nº 1600, Puerto Montt, Décima Región</t>
  </si>
  <si>
    <t>Se acompaña certificado financiero con antecedentes año 2008, aprobado por la Unidad de Supervisión Financiera Nacional.</t>
  </si>
  <si>
    <t xml:space="preserve">
Fundación Tabor.
</t>
  </si>
  <si>
    <t>65766670K</t>
  </si>
  <si>
    <t>Otorgada mediante Decreto Supremo N°4924, de fecha 29 de diciembre de 2006.</t>
  </si>
  <si>
    <t>Certificado de Vigencia, folio Nº 500370879168, emitido por el SRCeI con fecha 12 de febrero de 2021.</t>
  </si>
  <si>
    <t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</si>
  <si>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 xml:space="preserve">Presidente y Representante Legal: 
Sergio Maureira Arzich, 
Vicepresidente: 
Jorge Lagos Munizaga, 
Secretaria:
Lucia Evanjelina Rojas Silva, 
Prosecretario:
Rodrigo Galleguillos Contreras, 
Tesorero:
Luis Martínez Martínez, 
Pro Tesorero:
Juan Carlos Alfaro Herrera, </t>
  </si>
  <si>
    <t xml:space="preserve">2 años. 
</t>
  </si>
  <si>
    <t>15 de marzo de 2021 al 15 de marzo del año 2023</t>
  </si>
  <si>
    <t xml:space="preserve">Presidente y Representante Legal: 
 Sergio Maureira Arzich,          
El Presidente de la Fundación tendrá la representación judicial y extrajudicial de la institución.
</t>
  </si>
  <si>
    <t xml:space="preserve">Domicilio: calle Bellavista N°3846, ciudad de Antofagasta, 
</t>
  </si>
  <si>
    <t>teléfono 798858</t>
  </si>
  <si>
    <t>tabor@vtr.net</t>
  </si>
  <si>
    <t>Antecedentes Financieros correspondientes al año 2020, aprobados por el Subdepartamento de Supervisión Financiera de la Dirección Nacional.</t>
  </si>
  <si>
    <t xml:space="preserve">
Fundación Talita Kum.
</t>
  </si>
  <si>
    <t xml:space="preserve">
651539161
</t>
  </si>
  <si>
    <t xml:space="preserve">Inscripción N° 266596, de fecha 10 de noviembre de 2017. 
</t>
  </si>
  <si>
    <t>Certificado de Vigencia, folio 500514379872, de fecha 15 de junio de 2023, emitido por el Servicio de Registro Civil e Identificación.</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</si>
  <si>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</si>
  <si>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Presidente: 
Guillermo Alfonso Montecinos Rojas
RUT N° 7.402.401-7
Vicepresidente:
Hernán Luis Quezada Olivares
RUT N° 6.784.162-k
Tesorera:
MARINA INES BUSTOS PINO
RUT N° 5.254.202-2
Secretario:
Absalón Pedro Opazo Lazcano
RUT N° 7.385.076-2
</t>
  </si>
  <si>
    <t xml:space="preserve">Durarán tres años en sus cargos. 
</t>
  </si>
  <si>
    <t>20 de enero de 2021 hasta el 20 de enero de 2024.</t>
  </si>
  <si>
    <t xml:space="preserve">Presidente: 
Guillermo Alfonso Montecinos Rojas    
Poder especial: 
Evelyn Paola Garrote Jirón
</t>
  </si>
  <si>
    <t xml:space="preserve">Av. Jorge Montt  N° 1630, departamento 211, comuna de Viña del Mar, Región de Valparaíso.
</t>
  </si>
  <si>
    <t>32-211-0125</t>
  </si>
  <si>
    <t xml:space="preserve"> 
fund.talitakum@gmail.com</t>
  </si>
  <si>
    <t>Certificado financiero correspondiente al año 2022, con  aprobación por el Sub Departamento de Supervisión Nacional de SENAME.</t>
  </si>
  <si>
    <t>Fundación Tierra de Esperanza</t>
  </si>
  <si>
    <t>Otorgado por Decreto Supremo Nº 262, de fecha 2 de abril de 1997, por el Ministerio de Justicia. Publicado en el Diario Oficial con fecha 24 de abril de 1997.</t>
  </si>
  <si>
    <t xml:space="preserve">Ayudar a la infancia desvalida sin distinción de sexo, sin distinción racial, creencia religiosa o política.
</t>
  </si>
  <si>
    <t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t>
  </si>
  <si>
    <t>El Consejo durará tres años en sus cargos y se renovará tácita y sucesivamente cada tres años, salvo que la mayoría absoluta de los demás consejeros, resuelva su exclusión.</t>
  </si>
  <si>
    <t>Nombramiento 05 de diciembre de 2022 y cesación 05 de diciembre de 2025.</t>
  </si>
  <si>
    <t xml:space="preserve">Simona de la Barra Cruzat
Rafael Mella Gallegos.
Podrán actuar conjunta o separadamente.
</t>
  </si>
  <si>
    <t>Exeter Nº 540-D, Concepción.</t>
  </si>
  <si>
    <t xml:space="preserve"> 41- 2106850 – 
cel. 975484288 
</t>
  </si>
  <si>
    <t xml:space="preserve">contacto@tdesperanza.cl
pamela.torres@tdesperanza.cl 
</t>
  </si>
  <si>
    <t>93401.</t>
  </si>
  <si>
    <t>Informe N°953 de 2018
Informe N°1005 de 2018</t>
  </si>
  <si>
    <t xml:space="preserve"> Informe N° 953, 2018       Informe N° 1005, 2018</t>
  </si>
  <si>
    <t>Fundación Trabajo con Sentido</t>
  </si>
  <si>
    <t xml:space="preserve">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500295784984, otorgado el 10 de febrero de 2020, ello aconteció el 21 de diciembre de 2019, bajo el Nº de inscripción 305020.
</t>
  </si>
  <si>
    <t>Certificado de Vigencia folio Nº 500403752958, de fecha 16 de agosto de 2021, del Servicio de Registro Civil e Identificación.</t>
  </si>
  <si>
    <t xml:space="preserve">
Los objetivos, actividades y fines de la institución comprendidos en los estatutos de la FUNDACIÓN TRABAJO CON SENTIDO, contemplan el desarrollo de acciones acordes con los fines y objetivos de la Ley N°20.032.
Configurándose como objeto y línea de acción será el 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anterior,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t>
  </si>
  <si>
    <t>Presidente: 
Jorge Osvaldo Ormeño Fuenzalida
Secretaria:
Maria Luisa España L´Feubre 
Tesorero:
Mauricio Anibal Mateluna Rodríguez
Certificado de directorio de persona jurídica folio Nº 500403751649, de fecha 16 de agosto de 2021, del Servicio de Registro Civil e Identificación.</t>
  </si>
  <si>
    <t>Del 17.09.2019 al 17.09.2024</t>
  </si>
  <si>
    <t>Jorge Osvaldo Ormeño Fuenzalida
                        Poderes: 
Jorge Osvaldo Ormeño Fuenzalida y Director Ejecutivo: Sergio Dubó Valenzuela, pueden actuar indistintamente y separadamente para representar a la institución
Jorge Osvaldo Ormeño Fuenzalida, para que junto al director ejecutivo: Sergio Dubo Valenzuela, o al Mauricio Aníbal Mateluna Rodríguez, puedan indistintamente y actuando en conjunto dos cualquiera de ellos representar a la institución, en materias bancarias.</t>
  </si>
  <si>
    <t>Avenida Bulnes N°317 oficina 511, comuna de Santiago, región Metropolitana.
T</t>
  </si>
  <si>
    <t xml:space="preserve">teléfono: 224367000
</t>
  </si>
  <si>
    <t>Correo electrónico: ftrabajoconsentido@gmail.com</t>
  </si>
  <si>
    <t xml:space="preserve">Antecedentes financieros correspondientes al año 2020, aprobados por el sub Depto de Supervisión Financiera Nacional. </t>
  </si>
  <si>
    <t xml:space="preserve">Fundación Educacional para el Desarrollo Integral del Menor o Fundación Integra.
</t>
  </si>
  <si>
    <t>Fundación</t>
  </si>
  <si>
    <t>Otorgado por Decreto Supremo Nº 900, de fecha 12 de junio de 1979, del Ministerio de Justicia.</t>
  </si>
  <si>
    <t xml:space="preserve">Certificado de Vigencia folio N°500396536755, de 2 de julio de 2021, emitido por el Servicio de Registro Civil e Identificación. 
</t>
  </si>
  <si>
    <t xml:space="preserve">Contribuir a la superación de las desigualdades en nuestro país con la implementación de un proyecto nacional dirigido a los niños de escasos recursos menores de seis años, que favorezca su desarrollo intelectual, emocional, social y nutricional, que les permita superar la desventaja con la que acceden a la educación básica que contribuyan a solucionar el problema de su cuidado.
</t>
  </si>
  <si>
    <t xml:space="preserve">PRESIDENTA: CECILIA MOREL MONTES 
CONSEJERO: PAMELA FRANCISCA RODRIGUEZ ACEITUNO,
CONSEJERO: JESUS HONORATO ERRAZURIZ, R
CONSEJERO: DANTE MIGUEL CASTILLO GUAJARDO, 
CONSEJERO: MARCELA ANDREA CORNEJO CANCINO, 
CONSEJERO: CAROLINA VIVIAN AROCA TOLOZA, </t>
  </si>
  <si>
    <t>: Los Consejeros durarán en sus funciones y actuarán como tales mientras así lo disponga la Presidenta Nacional de la Fundación.</t>
  </si>
  <si>
    <t>14 de marzo de 2018 duración indefinida.</t>
  </si>
  <si>
    <t xml:space="preserve">DIRECTOR EJECUTIVO: JOSE MANUEL READY SALAME, </t>
  </si>
  <si>
    <t>Alonso Ovalle Nº 1180, comuna de Santiago</t>
  </si>
  <si>
    <t>Antecedentes financieros año 2020, remitidos a supervisión financiera para su aprobación, pero no fueron aprobados por tener balance negativo, por correo de 31 de julio de 2021 se solicita rectificación del documento.</t>
  </si>
  <si>
    <t>Fundación Vida Compartida.</t>
  </si>
  <si>
    <t>Fundación.</t>
  </si>
  <si>
    <t>Otorgado por Decreto Supremo Nº 1293, de fecha 20 de Abril de 2004,  por el Ministerio de Justicia.</t>
  </si>
  <si>
    <t>Certificado de Vigencia Folio Nº 500405884659, de fecha 27 de agosto de 2021, del Servicio de Registro Civil e Identificación.</t>
  </si>
  <si>
    <t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t>
  </si>
  <si>
    <t>Presidente: 
Víctor Mora Rivera, 
Vicepresidente: 
Ramiro Urenda Morgan, 
Secretario:
Carlos Silva Beeche, 
Tesorero: 
José Toledo Ralil, 
Director:
Galvarino Jofré Araya, 
Según certificado de persona jurídica sin fines de lucro  Folio Nº 500405884056, de fecha 27 de agosto de 2021, del Servicio de Registro Civil e Identificación.</t>
  </si>
  <si>
    <t>19 de mayo de 2020 al 19 de mayo de 2023</t>
  </si>
  <si>
    <t xml:space="preserve">Presidente: Víctor Mora Rivera, 
Director Ejecutivo: Sergio Mercado Cajales, 
 Poderes contrafianzas:
Presidente: Víctor Mora Rivera, 
Director Ejecutivo: Sergio Mercado Cajales, 
Podrán actuar uno cualquiera de ellos, en representación de la institución.
Poderes bancarios:
Presidente: Víctor Mora Rivera, 
Director Ejecutivo: Sergio Mercado Cajales,
Tesorero: 
José Toledo Ralil, 
Podrán actuar conjuntamente 2 cualquiera de ellos,  en representación de la institución.
</t>
  </si>
  <si>
    <t xml:space="preserve">Alameda Libertador Bernardo O’Higgins N°2361, Comuna de Santiago, Región Metropolitana.
</t>
  </si>
  <si>
    <t>Teléfono: (56-2) 6970245-6963687</t>
  </si>
  <si>
    <t>Certificado financiero año 2020, aprobados por el Sub Departamento de Supervisión Financiera Nacional .</t>
  </si>
  <si>
    <t>Gendarmería de Chile</t>
  </si>
  <si>
    <t>Servicio Público</t>
  </si>
  <si>
    <t>Organismo o Servicio Público.</t>
  </si>
  <si>
    <t xml:space="preserve">Ley Orgánica que fijó el D.L. Nº 2859, del 12 de septiembre de 1979. </t>
  </si>
  <si>
    <t xml:space="preserve">Según Ley Orgánica que fijó el D.L. Nº 2859, del 12 de septiembre de 1979. </t>
  </si>
  <si>
    <t>Claudia Andrea Bendeck Inostroza. .</t>
  </si>
  <si>
    <t xml:space="preserve">Rosas Nº 1264, Santiago.
</t>
  </si>
  <si>
    <t>Fonos 6851365- 6851491- 6851492</t>
  </si>
  <si>
    <t xml:space="preserve">Delegación Presidencial Provincial de Antártica Chilena (Ex Gobernación Provincial Antártica Chilena)
</t>
  </si>
  <si>
    <t>Gobernación Provincial</t>
  </si>
  <si>
    <t>Constitución Política de la República, artículo 105.</t>
  </si>
  <si>
    <t xml:space="preserve">DFL Nº 19.175, que fija el texto refundido, coordinado, sistematizado y actualizado de la Ley Orgánica Constitucional sobre Gobierno y Administración Regional, del Ministerio del Interior, específicamente los artículos 4º letra a), 13, 14, 19 letras a) y b.
</t>
  </si>
  <si>
    <t xml:space="preserve">Gobernador Provincial Titular: don Nelson Isaac Cárcamo Barrera.
</t>
  </si>
  <si>
    <t xml:space="preserve">Calle O’Higgins Nº 187, comuna de Cabo de Hornos, Región de Magallanes y Antártica Chilena.
</t>
  </si>
  <si>
    <t>Cabo De Hornos</t>
  </si>
  <si>
    <t>612-621009-26</t>
  </si>
  <si>
    <t xml:space="preserve">Gobernador: E-mail: ncarcamo@ interior.gob.cl
Asistente Gobernador: E-mail: ysaez@interior.gob.cl
</t>
  </si>
  <si>
    <t xml:space="preserve">Delegación Presidencial Provincial de Antofagasta (ex Gobernación Provincial de Antofagasta)
</t>
  </si>
  <si>
    <t>Constitución Política de la República, artículo 116.</t>
  </si>
  <si>
    <t xml:space="preserve">Gobernador Provincial Titular: 
Fabiola Andrea Rivero Rojas, 
</t>
  </si>
  <si>
    <t>Calle Arturo Prat 384, Antofagasta, Región de Antofagasta</t>
  </si>
  <si>
    <t xml:space="preserve">Delegación Presidencial Provincial de Arica (ex Gobernación Provincial Arica)
</t>
  </si>
  <si>
    <t xml:space="preserve">Gobernador Provincial Titular: Ricardo Luis Sanzana Oteíza, </t>
  </si>
  <si>
    <t xml:space="preserve">Calle 7 de Junio N° 188. Arica.
</t>
  </si>
  <si>
    <t xml:space="preserve">Fono: 58-231440.
</t>
  </si>
  <si>
    <t xml:space="preserve">Delegación Presidencial Provincial de Aysén (ex Gobernación Provincial Aysén)
</t>
  </si>
  <si>
    <t xml:space="preserve">Gobernador Provincial Titular: Paz Maritza Foitzich Sandoval, </t>
  </si>
  <si>
    <t xml:space="preserve">Calle Esmeralda Nº 810, comuna de Aysén, Región de Aysén.
</t>
  </si>
  <si>
    <t>Aysén</t>
  </si>
  <si>
    <t xml:space="preserve">Delegación Presidencial Provincial de Cachapoal (ex Gobernación Provincial Cachapoal)
</t>
  </si>
  <si>
    <t xml:space="preserve">Gobernador Provincial Titular: Mirenchu Beita Navarrete, </t>
  </si>
  <si>
    <t xml:space="preserve">Plaza Los Heroes s/n, Rancagua, Región de O’Higgins.
</t>
  </si>
  <si>
    <t xml:space="preserve">
Teléfonos 072-2955356 / 072-2954269</t>
  </si>
  <si>
    <t xml:space="preserve">Delegación Presidencial Provincial de Capitán Prat (ex Gobernación Provincial Capitán Prat)
</t>
  </si>
  <si>
    <t>Gobernador Provincial Titular: don Luis Ignacio Baez Chavarría</t>
  </si>
  <si>
    <t xml:space="preserve">Calle Esmeralda Nº 199, comuna de Cochrane, Región de Aysén.
</t>
  </si>
  <si>
    <t>Cochrane</t>
  </si>
  <si>
    <t xml:space="preserve">Jefe de Gabinete: fono 672522114.
Asesor Jurídico: Fono 672522114.
Coordinadora OPD: Fono 940124006.
</t>
  </si>
  <si>
    <t xml:space="preserve">Jefe de Gabinete: rrivera@interior.gob.cl. Fono 672522114.
Asesor Jurídico: lprieto@interior.gob.cl
Coordinadora OPD: opdcapitanprat@interior.gob.cl
</t>
  </si>
  <si>
    <t xml:space="preserve">Delegación Presidencial Provincial de Choapa (ex Gobernación Provincial de Choapa)
</t>
  </si>
  <si>
    <t xml:space="preserve">D.F.L. Nº 19.175, que fija el texto refundido, coordinado, sistematizado y actualizado de la Ley Orgánica Constitucional sobre Gobierno y Administración Regional, específicamente los artículos 4º, letra a), 13, 14, 19 letras a) y b.
</t>
  </si>
  <si>
    <t xml:space="preserve">Gobernador Provincial Titular: Juan Pablo Gálvez Lillo, 
</t>
  </si>
  <si>
    <t xml:space="preserve">Calle Ecuador N° 220, comuna de Illapel, Región de Coquimbo.
</t>
  </si>
  <si>
    <t>Illapel</t>
  </si>
  <si>
    <t>Fono: 53 - 2422040</t>
  </si>
  <si>
    <t xml:space="preserve">Delegación Presidencial Provincial de Coyhaique (ex Gobernación Provincial de Coyhaique)
</t>
  </si>
  <si>
    <t>60511105K</t>
  </si>
  <si>
    <t xml:space="preserve">Cristian Mario Javier López Montecinos  
</t>
  </si>
  <si>
    <t xml:space="preserve">Calle Errazuriz Nº 375, comuna de Coyhaique, Región de Aysén, del General Carlos Ibáñez del Campo
</t>
  </si>
  <si>
    <t>67-2214430</t>
  </si>
  <si>
    <t>lvillagran@interior.gov.cl</t>
  </si>
  <si>
    <t xml:space="preserve">Delegación Presidencial Provincial de El Loa 
</t>
  </si>
  <si>
    <t>MIGUEL ALBERTO BALLESTEROS CANDIA RUT N° 15.982.713-5</t>
  </si>
  <si>
    <t xml:space="preserve">Granaderos Nº 2296, Calama, Región de Antofagasta. 
</t>
  </si>
  <si>
    <t>Fono: (55) 566501 / (55) 566502</t>
  </si>
  <si>
    <t xml:space="preserve">Delegación Presidencial Provincial de Iquique (ex Gobernación Provincial Iquique)
</t>
  </si>
  <si>
    <t>RUT N° 15.982.713-5</t>
  </si>
  <si>
    <t xml:space="preserve">Avenida Arturo Prat Nº1099, comuna de Iquique, Región de Tarapacá. 
</t>
  </si>
  <si>
    <t>Fono: 57-2373402</t>
  </si>
  <si>
    <t xml:space="preserve">Delegación Presidencial Provincial de isla de pascua (ex Gobernación Provincial de Isla de Pascua)
</t>
  </si>
  <si>
    <t xml:space="preserve">Kiri Reva S/N, Isla de Pascua. Región de Valparaíso. </t>
  </si>
  <si>
    <t>rdelapuente@interior.gob.cl
rgodoy@interior.gob.cl
trapu@interior.gob.cl</t>
  </si>
  <si>
    <t xml:space="preserve">Delegación Presidencial Provincial de Magallanes (ex Gobernación Provincial de Magallanes)
</t>
  </si>
  <si>
    <t xml:space="preserve">Presidente Julio Roca Nº 925, Punta Arenas. Región de Magallanes y la Antártica Chilena.
</t>
  </si>
  <si>
    <t>Teléfonos 61-222600, 225097, 242027</t>
  </si>
  <si>
    <t xml:space="preserve">Delegación Presidencial Provincial de Parinacota (Ex Gobernación Provincial de Parinacota) 
</t>
  </si>
  <si>
    <t xml:space="preserve">Delegado Presidencial Provincial de Parinacota; Mario Andres Salgado Ibarra </t>
  </si>
  <si>
    <t xml:space="preserve">José Miguel Carrera Nº 350, Comuna de Putre. Región de Arica y Parinacota. 
</t>
  </si>
  <si>
    <t>Putre</t>
  </si>
  <si>
    <t xml:space="preserve">2 24877155 – 2 24877157
</t>
  </si>
  <si>
    <t xml:space="preserve"> partesdppparinacota@interior.gob.cl
msalgado@interior.gob.cl</t>
  </si>
  <si>
    <t xml:space="preserve">Delegación Presidencial Provincial de Marga Marga (ex Gobernación Provincial de Marga Marga)
</t>
  </si>
  <si>
    <t xml:space="preserve">Manuel Rodríguez 800 Comuna de Quilpué, Región de Valparaíso.
</t>
  </si>
  <si>
    <t>mcorti@interior.gob.cl</t>
  </si>
  <si>
    <t xml:space="preserve">Delegación Presidencial Provincial del Tamarugal (Ex Gobernación Provincial Del Tamarugal)
</t>
  </si>
  <si>
    <t xml:space="preserve">Tamarugal Nº 180, comuna de Pozo Almonte, Región de Tarapacá. 
</t>
  </si>
  <si>
    <t>Pozo Almonte</t>
  </si>
  <si>
    <t xml:space="preserve">(572) 248270 - (572) 248075
</t>
  </si>
  <si>
    <t xml:space="preserve">Delegación Presidencial Provincial de Tocopilla (ex Gobernación Provincial Tocopilla) 
</t>
  </si>
  <si>
    <t xml:space="preserve">Avenida 21 de mayo N° 1645, comuna de Tocopilla, Región de Antofagasta. 
</t>
  </si>
  <si>
    <t>Tocopilla</t>
  </si>
  <si>
    <t>Fono: 55-813182</t>
  </si>
  <si>
    <t xml:space="preserve"> scarvajal@interior.gov.cl; garaya@interior.gov.cl; agordillo@interior.gov.cl; etoledoa@interior.gov.cl</t>
  </si>
  <si>
    <t xml:space="preserve">Delegación Presidencial Provincial de última esperanza 
</t>
  </si>
  <si>
    <t>60511122K</t>
  </si>
  <si>
    <t>Romina Álvarez Alarcón RUT N°17.111.375-K</t>
  </si>
  <si>
    <t xml:space="preserve">Calle Eberhard Nº 417, comuna de Puerto Natales, Región de Magallanes y Antártica Chilena.
</t>
  </si>
  <si>
    <t>Puerto Natales</t>
  </si>
  <si>
    <t xml:space="preserve">Fono      : 61-2410061
Fono Fax: 61-2414206
</t>
  </si>
  <si>
    <t xml:space="preserve">cpaiva@interior.gob.cl
rsuazo@interior.gob.cl
Hojeda@interior.gob.cl
</t>
  </si>
  <si>
    <t>Hogar Crea Chile</t>
  </si>
  <si>
    <t>Características de Fundación y Corporación.</t>
  </si>
  <si>
    <t xml:space="preserve">Otorgada por Decreto Supremo Nº 803, de fecha 11 de agosto de 1998, por el Ministerio de Justicia.  </t>
  </si>
  <si>
    <t>Certificado de vigencia Nº 24781, de fecha 24 de mayo de 2005.</t>
  </si>
  <si>
    <t>Trabajar en la reeducación y rehabilitación del adicto a las drogas u otras sustancias que propendan a crear problemas destructivos o entorpecedores de una vida feliz y útil a la comunidad, facilitándosele para ello los medios para su reeducación y fomento del desarrollo integral; educar y orientar a la ciudadanía sobre el proceso de reeducación y rehabilitación de adictos, a través de medios de comunicación social, conferencias, charlas, escritos, reuniones, campañas, grupos voluntarios y otros medios que se estimen pertinentes; visitar y orientar al adicto y a los familiares del adicto, a fin de que entiendan y acepten voluntariamente el proceso de reeducación y rehabilitación y se promuevan los cambios positivos en sus actitudes que ayuden a la reeducación y rehabilitación del adicto; fomentar entre la ciudadanía un enfrentamiento coordinado y eficaz al problema de la adicción a las drogas y estupefacientes; fomentar y estimular la creación, organización, ampliación y mejoramiento de programas de servicio, públicos o privados, que se dediquen a combatir la adicción a las drogas y estupefacientes; crear, establecer, implementar y mantener establecimientos, llamados Hogares Crea, destinados a la reeducación y rehabilitación, formación o capacitación de los adictos a las drogas; auspiciar la celebración de actividades que contribuyan a conocer en mejor forma el problema de la adicción de drogas y sus efectos; proponer e impulsar medidas cívicas, educativas y legislativas que tiendan a ofrecer soluciones al problema de la adicción a drogas; trabajar en labor de prevención utilizando todos los medios de comunicación disponibles; y fomentar la creación de organizaciones y/o asociaciones compuestas por reeducados u otras personas interesadas, con el objetivo de ayudara los mismos reeducados en su proceso de reintegración social.</t>
  </si>
  <si>
    <t xml:space="preserve">Presidente: Odette Aguayo Cortés    
Secretario:  Paula Frías Aguayo        
Tesorero: Juan José Gari Díaz,         
Directores: 
Ana María Edwards Roa                  
Sergio Gonzalo Rodríguez Oro         
Alejandra Pía Rodríguez Oro             
Carmen Luz Fonseca Maldonado      
</t>
  </si>
  <si>
    <t>Durarán en sus cargos un año.</t>
  </si>
  <si>
    <t>De 16 de mayo de 2005 a 16 de mayo de 2006.</t>
  </si>
  <si>
    <t xml:space="preserve">Presidente: Odette Aguayo Cortés    </t>
  </si>
  <si>
    <t>Guillermo Acuña Nº 2510, Providencia, Santiago, Región Metropolitana.</t>
  </si>
  <si>
    <t xml:space="preserve"> Teléfono: 2092503-2695997.</t>
  </si>
  <si>
    <t>Se acompaña certificado de la institución, año 2004, aprobado por la Unidad de Auditoría.</t>
  </si>
  <si>
    <t>Hogar de Menores Dame Tu Mano</t>
  </si>
  <si>
    <t>Otorgado por Decreto Supremo Nº329, de fecha 17 de marzo de 1987, del Ministerio de Justicia.</t>
  </si>
  <si>
    <t xml:space="preserve">Certificado de Vigencia, folio Nº 500187833825, emitido por el SRCeI con fecha 11 de julio de 2018. </t>
  </si>
  <si>
    <t>Proporcionar protección transitoria y atención integral a lactantes de cero a dos años de edad, que por razones de abandono, orfandad, cedidos para la adopción u otras causas que la corporación estime justificables necesiten de cuidados hasta que el Juzgado de Menores competente determine su protección definitiva.</t>
  </si>
  <si>
    <t xml:space="preserve">
Directorio: 
Presidenta:  Marcia Pilar Mera Sáez. 
VicePdta: Viviana Verónica González Uribe.                    
Secretaria: María Inés Acuña Game.
Tesorera: María Cecilia Mohr Aray.
Directores:
Carmen Mintie Weisser
Bernardita Paz Leon Vielmas,                           
Lirayen Talía Castillo Gutiérrez                    
Marianela Monnier Rosas 
Lo anterior, conforme a acta de Asamblea General Ordinaria de fecha 05 de enero de 2018, reducida a escritura pública de fecha 01 de marzo de 2018, de la Notaría Pública de Osorno.
</t>
  </si>
  <si>
    <t>Durarán en sus cargos un año, pudiendo ser reelegidos en forma indefinida.</t>
  </si>
  <si>
    <t>05 de enero de 2018.</t>
  </si>
  <si>
    <t xml:space="preserve">Presidenta: Marcia Pilar Mera Sáez, 
</t>
  </si>
  <si>
    <t xml:space="preserve">Avenida César Ercilla N° 1430, Comuna de Osorno, Décima Región
</t>
  </si>
  <si>
    <t>Osorno</t>
  </si>
  <si>
    <t>Fono (64) 237992</t>
  </si>
  <si>
    <t xml:space="preserve"> hogardametumano@hotmail.com
Página: www.hogardametumano.cl </t>
  </si>
  <si>
    <t xml:space="preserve">Se acompaña certificado de antecedentes financieros correspondientes al año 2017, aprobado por Subdepartamento de Supervisión Financiera. 
</t>
  </si>
  <si>
    <t xml:space="preserve">
Hogar Indígena de Santa Bárbara
</t>
  </si>
  <si>
    <t>Persona jurídica de derecho público</t>
  </si>
  <si>
    <t xml:space="preserve">Decreto Diocesano Nº 234, del 10 de abril de 1977, del Obispado de Los Ángeles. </t>
  </si>
  <si>
    <t>Cobijar  a los niños de las reducciones indígenas del valle del Queuco y Alto Bío-Bío, de la comuna de Santa Bárbara.</t>
  </si>
  <si>
    <t xml:space="preserve">Alex Mauricio Zapata Sandoval,     </t>
  </si>
  <si>
    <t>Carrera S/Nº, Santa Bárbara, Octava Región</t>
  </si>
  <si>
    <t>Santa Bárbara</t>
  </si>
  <si>
    <t>Certificado de Antecedentes Financieros del año 2012, enviado para aprobación de la Unidad de Supervisión Financiera Nacional.</t>
  </si>
  <si>
    <t>Hogares Evangélicos de Chile</t>
  </si>
  <si>
    <t>Otorgado por Decreto Supremo Nº2352, de 29 de septiembre  de 1966, por el Ministerio de Justicia.</t>
  </si>
  <si>
    <t>Certificado de Vigencia Inscripción Nº 14011, Folio Nº 139979138, de fecha 25 de agosto de 2014, emitido por el SRCeI.</t>
  </si>
  <si>
    <t>Proveer de hogar y educación a niños desamparados y procurarles formación espiritual de carácter evangélico.</t>
  </si>
  <si>
    <t xml:space="preserve">Presidente:
Eduardo Fernando Moraga Balbontín, 
Vice- Presidente: 
Werner Jacobk Wrann,                        
Secretaria de Actas:
Patricia Beatriz Ramírez Arév alos         
Secretaria Ejecutiva:
Marianne Schürch Grollmus                              
Tesorero: 
 Andrés Pfeiffer Jakob                          
Pro Tesorero:
 Jorge Fernando Andrade Valdenegro    
Directores Consejero:
Victor Klockmann Ramirez,                           
Susan Jakob Wrann                               
Lorena Letelier Figueroa                     
</t>
  </si>
  <si>
    <t>03 años. Se renueva por terceras partes el directorio cada año</t>
  </si>
  <si>
    <t>26 de abril de 2014</t>
  </si>
  <si>
    <t xml:space="preserve">Presidente: Eduardo Fernando Moraga Balbontín, 
</t>
  </si>
  <si>
    <t xml:space="preserve">Joaquín Rodríguez Nº2748, comuna de Macul.
Casilla 459-11, Santiago.
</t>
  </si>
  <si>
    <t>Se acompaña antecedentes financieros 2013, aprobados por el Subdepartamento de Supervisión Financiera Nacional.</t>
  </si>
  <si>
    <t xml:space="preserve">
I. Municipalidad de Alhué
</t>
  </si>
  <si>
    <t>Municipalidad</t>
  </si>
  <si>
    <t xml:space="preserve">Roberto Eduardo Torres Huerta, </t>
  </si>
  <si>
    <t xml:space="preserve">Calle Pintor Onofre Jarpa Nº 55, Comuna de Alhué, Región Metropolitana.
</t>
  </si>
  <si>
    <t>Alhué</t>
  </si>
  <si>
    <t xml:space="preserve">Fono: 2-8319294-8319296
</t>
  </si>
  <si>
    <t>www.municipalidadalhué</t>
  </si>
  <si>
    <t xml:space="preserve">
I. Municipalidad de Alto del Carmen
</t>
  </si>
  <si>
    <t>Decreto alcaldicio N° 1291, de 29 de junio de 2021 de la I. Municipalidad de Alto del Carmen</t>
  </si>
  <si>
    <t xml:space="preserve">Cristian Didy Olivares Iriarte, </t>
  </si>
  <si>
    <t xml:space="preserve">Padre Alonso García S/N, comuna de Alto del Carmen, Región de Atacama. 
</t>
  </si>
  <si>
    <t>Alto Del Carmen</t>
  </si>
  <si>
    <t>51 2 610328
51 2 610334
51 2 400 500</t>
  </si>
  <si>
    <t xml:space="preserve">alcaldia@munialtodelcarmen.cl 
alcalde.olivares@munialtodelcarmen.cl </t>
  </si>
  <si>
    <t xml:space="preserve">
I. Municipalidad de Alto Hospicio
</t>
  </si>
  <si>
    <t>Constitución Política de la República, art. 107.</t>
  </si>
  <si>
    <t>Según Ley Orgánica Nº 18.695, arts. 1º al 4º.</t>
  </si>
  <si>
    <t xml:space="preserve">Patricio Ferreira Rivera  </t>
  </si>
  <si>
    <t>Avenida Los Álamos esquina calle Los Nogales, S/N, Alto Hospicio</t>
  </si>
  <si>
    <t>Alto Hospicio</t>
  </si>
  <si>
    <t xml:space="preserve">No se acompañan. Aplica Informe Jurídico Nº 09, de  fecha 14 de marzo de 2011 del Departamento Jurídico y Dictamen Nº 070791, de 2009, de la Contraloría General de la República.  
</t>
  </si>
  <si>
    <t>I.Municipalidad de Alto Biobío</t>
  </si>
  <si>
    <t xml:space="preserve">Alcalde Titular: Nivaldo Eusebio Piñaeo Llaulén, 
Alcalde Subrogante: Mauricio Ramón Salar Thompson,
</t>
  </si>
  <si>
    <t xml:space="preserve">Avenida Ralco Lepoy s/n, comuna de Alto Biobío. </t>
  </si>
  <si>
    <t>Alto Biobío</t>
  </si>
  <si>
    <t>(43) 2545730</t>
  </si>
  <si>
    <t xml:space="preserve">alcaldia@munialtobiobio.cl
</t>
  </si>
  <si>
    <t xml:space="preserve">
I. Municipalidad de Algarrobo
</t>
  </si>
  <si>
    <t>Constitución Política de la República, artículo 107</t>
  </si>
  <si>
    <t>Según Ley Orgánica Nº 18.695, artículos 1º al  4º</t>
  </si>
  <si>
    <t xml:space="preserve">Don José Luis Yañez Maldonado
</t>
  </si>
  <si>
    <t xml:space="preserve">Avenida Peñablanca N°250, comuna de Algarrobo, provincia de San Antonio, Quinta Región.
</t>
  </si>
  <si>
    <t>Algarrobo</t>
  </si>
  <si>
    <t xml:space="preserve">No se acompañan. Aplica Informe Jurídico Nº 09, de fecha 14 de marzo de 2011 del Departamento Jurídico y Dictamen Nº 070791, de 2009, de la Contraloría General de la República.  
</t>
  </si>
  <si>
    <t xml:space="preserve">
I. Municipalidad de Ancud
</t>
  </si>
  <si>
    <t>consta en el Decreto Alcaldicio Nº 1.046, de fecha 28 de junio de 2021, donde asume el cargo de Alcalde Titular de la I. Municipalidad de Ancud.</t>
  </si>
  <si>
    <t xml:space="preserve">Carlos Heriberto Gomez Miranda    Subrogante desde el 16-04-21 al 16-05-2021: Iván Alexis Latorre Herrera </t>
  </si>
  <si>
    <t xml:space="preserve">Blanco Encalada Nº 660, comuna de Ancud, comuna de Chiloé, Décima Región
</t>
  </si>
  <si>
    <t>Ancud</t>
  </si>
  <si>
    <t>Fonos  (65) 622335- 628141</t>
  </si>
  <si>
    <t xml:space="preserve">Acompaña certificado de antecedentes financieros correspondientes al año 2013, enviados para ser aprobados por el departamento de Administración y finanzas.
</t>
  </si>
  <si>
    <t xml:space="preserve">
I. Municipalidad de Andacollo
</t>
  </si>
  <si>
    <t xml:space="preserve">Juan Carlos Alfaro Aravena
</t>
  </si>
  <si>
    <t xml:space="preserve">Plaza Videla N°50, comuna de Andacollo, provincia de Elqui, Cuarta Región.
</t>
  </si>
  <si>
    <t>Andacollo</t>
  </si>
  <si>
    <t xml:space="preserve">
I. Municipalidad de Angol
</t>
  </si>
  <si>
    <t xml:space="preserve">José Enrique Neira Neira    </t>
  </si>
  <si>
    <t xml:space="preserve">Pedro Aguirre Cerda Nº509, Angol.
</t>
  </si>
  <si>
    <t xml:space="preserve">Fono (45) 2657056.
</t>
  </si>
  <si>
    <t>E-Mail: enrique.neira@angol.cl</t>
  </si>
  <si>
    <t>No se acompañan. Aplica Informe Jurídico Nº09 de  fecha 14 de marzo de 2011 del Departamento Jurídico y Dictamen Nº 070791, de 2009, de la Contraloría General de la República.</t>
  </si>
  <si>
    <t xml:space="preserve">
I. Municipalidad de Antofagasta
</t>
  </si>
  <si>
    <t xml:space="preserve">Jonathan Rodrigo Velasquez Ramirez </t>
  </si>
  <si>
    <t>Avda. Séptimo de Línea Nº 3505, Antofagasta.</t>
  </si>
  <si>
    <t>552-887413/552-887408/ 552-887169</t>
  </si>
  <si>
    <t>Alcaldía.ima@imantof.cl
Jonathan.velasquezr@imantof.cl
Oficina.partes@imantof.cl</t>
  </si>
  <si>
    <t>No se acompañan. Aplica Informe Jurídico Nº 09, de fecha 14 de marzo de 2011 del Departamento Jurídico y Dictamen Nº 070791, de 2009, de la Contraloría General de la República.</t>
  </si>
  <si>
    <t xml:space="preserve">
I. Municipalidad de Arauco
</t>
  </si>
  <si>
    <t>Elizabeth Noemí Marican Rivas  RUN: 16.013.163-2.</t>
  </si>
  <si>
    <t xml:space="preserve">Covadonga Nº527, comuna de Arauco, Octava Región.
</t>
  </si>
  <si>
    <t>Arauco</t>
  </si>
  <si>
    <t xml:space="preserve">412 168071 - 412 168072
</t>
  </si>
  <si>
    <t>alcaldia@muniarauco.cl</t>
  </si>
  <si>
    <t xml:space="preserve">
I. Municipalidad de Arica
</t>
  </si>
  <si>
    <t xml:space="preserve">
no tiene</t>
  </si>
  <si>
    <t xml:space="preserve">Gerardo Alfredo Espíndola Rojas, </t>
  </si>
  <si>
    <t xml:space="preserve">Sotomayor 415, comuna de Arica, Región de Arica Parinacota.
</t>
  </si>
  <si>
    <t xml:space="preserve">Fono: 582206004
582206212
582206358
582206050
</t>
  </si>
  <si>
    <t xml:space="preserve">Gerardo.espindola@municipalidadarica.cl
Eloisa.aguilera@municipalidadarica.cl
Martin.leblanc@municipalidadarica.cl
Paolo.yevenes@municipalidadarica.cl
dideco@muniarica.cl
juridico.partes@municipalidadarica.cl
oficinadepartes@municipalidadarica.cl
</t>
  </si>
  <si>
    <t xml:space="preserve">
I. Municipalidad de Aysén
</t>
  </si>
  <si>
    <t>69240100K</t>
  </si>
  <si>
    <t xml:space="preserve">Julio Esteban Confucio Uribe Alvarado
RUN: 8.386.215-7   
</t>
  </si>
  <si>
    <t xml:space="preserve">Esmeralda Nº 607, Aysén.
</t>
  </si>
  <si>
    <t>(67) 2335600-</t>
  </si>
  <si>
    <t>Correos electrónicos de la institución.  juribe@puertoaysen.cl (Sr Alcalde)   - mconuecar@puertoaysen.cl (Jefe gabinete)  lmera@puertoaysen.cl (Secretaria Alcaldía)</t>
  </si>
  <si>
    <t xml:space="preserve">
I. Municipalidad de Buin
</t>
  </si>
  <si>
    <t>Miguel Araya Lobos, Cedula Nacional de Identidad: 11.647.988-5</t>
  </si>
  <si>
    <t xml:space="preserve">Carlos Condell Nº415, comuna de Buin.
</t>
  </si>
  <si>
    <t>maraya@buin.cl jastudillo@buin.cl opdbuin@buin.cl</t>
  </si>
  <si>
    <t>Ilustre Municipalidad de Bulnes.</t>
  </si>
  <si>
    <t xml:space="preserve">Alcalde Titular: Jorge Napoleón Hidalgo Oñate, 
</t>
  </si>
  <si>
    <t xml:space="preserve">Calle Carlos Palacios N°199, comuna de Bulnes, Región del Biobío.   </t>
  </si>
  <si>
    <t>Bulnes</t>
  </si>
  <si>
    <t xml:space="preserve">
I. Municipalidad de Cabildo
</t>
  </si>
  <si>
    <t xml:space="preserve">Victor Donoso Oyanedel Huerta, </t>
  </si>
  <si>
    <t xml:space="preserve">Avenida Humeres Nº 499, comuna de Cabildo, Quinta Región.
</t>
  </si>
  <si>
    <t>Cabildo</t>
  </si>
  <si>
    <t>33- 762100 anexos 204 o 202</t>
  </si>
  <si>
    <t xml:space="preserve">alcaldia@municipiocabildo.cl
oirs@municipiocabildo.cl </t>
  </si>
  <si>
    <t xml:space="preserve">No se acompañan. Aplica Informe Jurídico Nº 09, de  fecha 14 de marzo de 2011 del Departamento Jurídico y Dictamen Nº 070791, de 2009, de la Contraloría General de la República.  
</t>
  </si>
  <si>
    <t xml:space="preserve">
I. Municipalidad de Cabo de Hornos
</t>
  </si>
  <si>
    <t xml:space="preserve">Jaime Patricio Fernández Alarcón, </t>
  </si>
  <si>
    <t xml:space="preserve">Calle O`Higgins Nº 189, comuna de Cabo de Hornos, Región de Magallanes y la Antártica Chilena.
</t>
  </si>
  <si>
    <t>Hornos</t>
  </si>
  <si>
    <t xml:space="preserve">Fono: 621011-621018-621449-621120 </t>
  </si>
  <si>
    <t>E mail: municipalidad@imcabodehornos.cl 
Página web: www.imcabodehornos.cl</t>
  </si>
  <si>
    <t xml:space="preserve">
I. Municipalidad de Cabrero
</t>
  </si>
  <si>
    <t>69151000K</t>
  </si>
  <si>
    <t xml:space="preserve">Mario Alejandro Gierke Quevedo, </t>
  </si>
  <si>
    <t xml:space="preserve">Las Delicias Nº 355, Comuna de Cabrero. Región del Bio-Bio.
</t>
  </si>
  <si>
    <t>Cabrero</t>
  </si>
  <si>
    <t>Fono: (43) 2401813  (43) 2401800</t>
  </si>
  <si>
    <t>http:// http://www.cabrero.cl/</t>
  </si>
  <si>
    <t xml:space="preserve">
I. Municipalidad de Calama
</t>
  </si>
  <si>
    <t>69020200K</t>
  </si>
  <si>
    <t xml:space="preserve">Roberto Eliecer Daniel Chamorro Vargas
</t>
  </si>
  <si>
    <t>Vicuña Mackenna Nº 2001, Calama.</t>
  </si>
  <si>
    <t xml:space="preserve">Teléfono Alcaldía: (52-2) 890296 – 890201.
</t>
  </si>
  <si>
    <t>E-Mail: alcaldia@municipalidadcalama.cl.</t>
  </si>
  <si>
    <t xml:space="preserve">No se acompañan. Aplica Informe Jurídico Nº 09, de  fecha 14 de marzo de 2011 del Departamento Jurídico y Dictamen Nº 070791, de 2009, de la Contraloría General de la República.  </t>
  </si>
  <si>
    <t xml:space="preserve">
I. Municipalidad de Calbuco
</t>
  </si>
  <si>
    <t xml:space="preserve">Juan Francisco Calbucoy Guerrero
RUT: 13.168.155-0
</t>
  </si>
  <si>
    <t xml:space="preserve">Federico Errázuriz Nº 210, Calbuco, Décima Región
</t>
  </si>
  <si>
    <t>Calbuco</t>
  </si>
  <si>
    <t>652-460706   -   652-460711</t>
  </si>
  <si>
    <t xml:space="preserve">francisco.calbucoy@municipalidadcalbuco.cl
miguel.calderon@municipalidadcalbuco.cl
</t>
  </si>
  <si>
    <t xml:space="preserve">
I. Municipalidad de Caldera
</t>
  </si>
  <si>
    <t>Brunilda Clementina Gonzalez Anjel, RUT: 9.168.247-1</t>
  </si>
  <si>
    <t xml:space="preserve">Cousiño Nº 395, comuna de Caldera, Tercera Región, casilla 24.
</t>
  </si>
  <si>
    <t>Caldera</t>
  </si>
  <si>
    <t>Fonos (52) 315234- 315260- 535560</t>
  </si>
  <si>
    <t xml:space="preserve">Correo electrónico: alcaldia@caldera.cl </t>
  </si>
  <si>
    <t xml:space="preserve">
I. Municipalidad de Calera de Tango.
</t>
  </si>
  <si>
    <t xml:space="preserve">Erasmo Agustín Valenzuela Santibáñez, </t>
  </si>
  <si>
    <t xml:space="preserve">Avenida Calera de Tango  Nº 345, comuna de Calera de Tango, Región Metropolitana.
</t>
  </si>
  <si>
    <t>Calera De Tango</t>
  </si>
  <si>
    <t>Fono: 8108900</t>
  </si>
  <si>
    <t>I. Municipalidad de Calle Larga</t>
  </si>
  <si>
    <t xml:space="preserve">Alcalde Titular: Nelson Venegas Salazar, 
</t>
  </si>
  <si>
    <t xml:space="preserve">Calle Larga N° 2088, comuna de Calle Larga, Región de Valparaíso. </t>
  </si>
  <si>
    <t>Calle Larga</t>
  </si>
  <si>
    <t xml:space="preserve">
I. Municipalidad de Canela
</t>
  </si>
  <si>
    <t>Juan Bernardo Leyton Lemus,</t>
  </si>
  <si>
    <t xml:space="preserve">Luis Infante Nº 520, Canela baja, Comuna de Canela, IV Región de Coquimbo.
</t>
  </si>
  <si>
    <t>Canela</t>
  </si>
  <si>
    <t>532540088 / 532540006</t>
  </si>
  <si>
    <t>secretaria.canela@gmail.com
didecocanela@gmail.com
alcaldiacanela1@gmail.com</t>
  </si>
  <si>
    <t xml:space="preserve">
I. Municipalidad de Cañete
</t>
  </si>
  <si>
    <t>Según Ley Orgánica Constitucional Nº 18.695, arts. 1º al 4º.</t>
  </si>
  <si>
    <t xml:space="preserve">Jorge James Radonich Barra  </t>
  </si>
  <si>
    <t xml:space="preserve">Arturo Prat 220, comuna de Cañete, VIII Región del Bío Bío.
</t>
  </si>
  <si>
    <t>Mesa Central Municipalidad 41-2209000
Alcaldía 41-2209049
Administración 41-2209045 Dideco 41-2209010</t>
  </si>
  <si>
    <t>Municipalidad de Cañete
alcaldia@municanete.cl
Jorge	Radonich	Barra alcalderadonich@municanete.cl
Marcia Ordenes  Navarro  administracion@municanete.cl
 Claudia Agurto Martínez 
dideco@municanete.cl</t>
  </si>
  <si>
    <t xml:space="preserve">
I. Municipalidad de Carahue
</t>
  </si>
  <si>
    <t xml:space="preserve">Héctor Alejandro Sáez Véliz
</t>
  </si>
  <si>
    <t xml:space="preserve">Portales Nº295, Carahue, Novena Región.
</t>
  </si>
  <si>
    <t>Carahue</t>
  </si>
  <si>
    <t>Fonos (45) 651874</t>
  </si>
  <si>
    <t xml:space="preserve">
I. Municipalidad de Cartagena
</t>
  </si>
  <si>
    <t xml:space="preserve">Luis Rodrigo García Tapia.
</t>
  </si>
  <si>
    <t xml:space="preserve">Av. Casanova Nº 210, 
</t>
  </si>
  <si>
    <t>Cartagena</t>
  </si>
  <si>
    <t xml:space="preserve"> Central Telefónica +56 35 200 700  </t>
  </si>
  <si>
    <t xml:space="preserve">alcaldia@cartagena-chile.cl </t>
  </si>
  <si>
    <t xml:space="preserve">
I. Municipalidad de Casablanca
</t>
  </si>
  <si>
    <t>Francisco Javier Riquelme López</t>
  </si>
  <si>
    <t xml:space="preserve">Constitución N°111, comuna de Casablanca, provincia de Valparaíso, Quinta Región.
</t>
  </si>
  <si>
    <t>Casablanca</t>
  </si>
  <si>
    <t>Fonos: 32-277-400</t>
  </si>
  <si>
    <t xml:space="preserve">
I. Municipalidad de Castro
</t>
  </si>
  <si>
    <t xml:space="preserve">Juan Eduardo Vera Sanhueza.  </t>
  </si>
  <si>
    <t xml:space="preserve">Blanco Nº 273, Castro, decima Región de Los Lagos. 
</t>
  </si>
  <si>
    <t>652-538001</t>
  </si>
  <si>
    <t>arojas@castromunicipio.cl</t>
  </si>
  <si>
    <t xml:space="preserve">
I. Municipalidad de Cauquenes
</t>
  </si>
  <si>
    <t>Elizabeth Noemí Marican Rivas  RUN: 16.013.163-2</t>
  </si>
  <si>
    <t xml:space="preserve">Antonio Varas Nº466, comuna de Cauquenes, Séptima Región
</t>
  </si>
  <si>
    <t>Fonos (73) 2563000, 2563002</t>
  </si>
  <si>
    <t xml:space="preserve">
I. Municipalidad de Catemu
</t>
  </si>
  <si>
    <t xml:space="preserve">Rodrigo Eduardo Díaz Brito Rut: 12.599.701-5    </t>
  </si>
  <si>
    <t xml:space="preserve">Calle Borjas García Huidobro Nº 025, comuna de Catemu,  provincia de Valparaíso, Quinta Región.
</t>
  </si>
  <si>
    <t>Catemu</t>
  </si>
  <si>
    <t>342631316-342631363</t>
  </si>
  <si>
    <t>rdiazb@municatemu.cl</t>
  </si>
  <si>
    <t xml:space="preserve">
I. Municipalidad de Cerrillos
</t>
  </si>
  <si>
    <t>Lorena Leonor Facuse Rojas</t>
  </si>
  <si>
    <t xml:space="preserve">Piloto Lazo Nº 120, comuna de Cerrillos, Región Metropolitana.
</t>
  </si>
  <si>
    <t>sec_alcalde@mcerrillos.cl – alcaldiacerrillos@gmail.com</t>
  </si>
  <si>
    <t xml:space="preserve">
I. Municipalidad de Cerro Navia
</t>
  </si>
  <si>
    <t xml:space="preserve">Mauro Elias Tamayo Rozas, </t>
  </si>
  <si>
    <t xml:space="preserve">Del Consistorial Nº 6645, comuna de Cerro Navia, Región Metropolitana.
</t>
  </si>
  <si>
    <t xml:space="preserve">Teléfono Alcalde: 223804196, 
Teléfono Jefe de Gabinete: 223804020,
Teléfono Jefe de la Oficina de la Niñez: 223804024,
</t>
  </si>
  <si>
    <t xml:space="preserve">E-mail Alcalde:mauro.tamayo@cerronavia.cl
E-mail Jefe de Gabinete: nicolas.cataldo@cerronavia.cl
E-mail Jefe de la Oficina de la Niñez: juan.veloz@cerronavia.cl.
</t>
  </si>
  <si>
    <t xml:space="preserve">
I. Municipalidad de Chanco 
</t>
  </si>
  <si>
    <t>69120300K</t>
  </si>
  <si>
    <t xml:space="preserve">Marcelo Osvaldo Waddington Guajardo, </t>
  </si>
  <si>
    <t xml:space="preserve">Abdón Fuentealba Nº 334, comuna de Chanco, Región del Maule. 
</t>
  </si>
  <si>
    <t>Maule</t>
  </si>
  <si>
    <t>Fono: (73) 551083</t>
  </si>
  <si>
    <t xml:space="preserve">
I. Municipalidad de Chañaral
</t>
  </si>
  <si>
    <t xml:space="preserve">Margarita Alicia Flores Salazar </t>
  </si>
  <si>
    <t xml:space="preserve">Almirante Latorre N°700, comuna de Chañaral, Región de Atacama. 
</t>
  </si>
  <si>
    <t>Fono: (52) 543301</t>
  </si>
  <si>
    <t xml:space="preserve">www.municipalidadchanaral.munichanaral.cl </t>
  </si>
  <si>
    <t xml:space="preserve">
I. Municipalidad de Chépica
</t>
  </si>
  <si>
    <t xml:space="preserve">Patricio Eugenio Cepeda Santibáñez-
</t>
  </si>
  <si>
    <t xml:space="preserve">18 de Septiembre Nº 3214, comuna de Chépica,  Sexta Región.
</t>
  </si>
  <si>
    <t>Chépica</t>
  </si>
  <si>
    <t>(72) 817269- 817299- 817213</t>
  </si>
  <si>
    <t>opdsembrandoderechos@gmail.com</t>
  </si>
  <si>
    <t xml:space="preserve">
I. Municipalidad de Chiguayante
</t>
  </si>
  <si>
    <t xml:space="preserve">José Antonio Rivas Villalobos. </t>
  </si>
  <si>
    <t xml:space="preserve">Orozimbo Barbosa Nº 104, comuna de Chiguayante, Región del Biobío.
</t>
  </si>
  <si>
    <t>Chiguayante</t>
  </si>
  <si>
    <t xml:space="preserve">Fono: 41-2508100
         41-2508123
</t>
  </si>
  <si>
    <t xml:space="preserve">
I. Municipalidad de Chile Chico.
</t>
  </si>
  <si>
    <t xml:space="preserve">Ricardo Enrique Ibarra Valdebenito, </t>
  </si>
  <si>
    <t xml:space="preserve">Bernardo O’ Higgins Nº 333, comuna de Chile Chico, Décima Región
</t>
  </si>
  <si>
    <t>Chile Chico</t>
  </si>
  <si>
    <t>Fonos (67) 411268- 411359</t>
  </si>
  <si>
    <t xml:space="preserve">No se acompañan. Aplica Informe Jurídico Nº 09, de fecha 14 de marzo de 2011 del Departamento Jurídico y Dictamen Nº 070791, de 2009, de la Contraloría General de la República.
</t>
  </si>
  <si>
    <t xml:space="preserve">
I. Municipalidad de Chillán
</t>
  </si>
  <si>
    <t xml:space="preserve">Camilo Benavente Jimenez </t>
  </si>
  <si>
    <t xml:space="preserve">18 de septiembre Nº 510, comuna de Chillán
</t>
  </si>
  <si>
    <t>Fonos (42) 433300</t>
  </si>
  <si>
    <t>Se acompañan Antecedentes Financieros correspondientes al año 2009, aprobados por el Subdepartamento  de Supervisión Financiera Nacional.</t>
  </si>
  <si>
    <t xml:space="preserve">
I. Municipalidad de Chillán Viejo
</t>
  </si>
  <si>
    <t>La personería de don Jorge Andres del Pozo Pastene para representar a la Institución consta en Decreto Nº 3720, de fecha 29 de junio de 2021, donde se le otorga la calidad de Alcalde Titular de la I. Municipalidad de Chillan viejo.</t>
  </si>
  <si>
    <t xml:space="preserve">Jorge Andres del Pozo Pastene, 
</t>
  </si>
  <si>
    <t xml:space="preserve">Serrano Nº 300, comuna de Chillán Viejo
</t>
  </si>
  <si>
    <t>Fono: 42-2201502</t>
  </si>
  <si>
    <t>alcaldia@chillanviejo.cl</t>
  </si>
  <si>
    <t xml:space="preserve">
I. Municipalidad de Chimbarongo
</t>
  </si>
  <si>
    <t xml:space="preserve">Marco Antonio Contreras Jorquera  </t>
  </si>
  <si>
    <t>Javiera Carrera Nº 511, Chimbarongo.</t>
  </si>
  <si>
    <t>Chimbarongo</t>
  </si>
  <si>
    <t xml:space="preserve">Alcalde: Teléfono 72-2283800 
Asistente Alcalde: Teléfono 72-2283810 Asesor Jurídico: Teléfono 72-2283871 
</t>
  </si>
  <si>
    <t xml:space="preserve">Alcalde: Correo electrónico: mcontreras@municipalidadchimbarongo.cl
Asistente Alcalde: correo electrónico: alcaldia@municipalidadchimbarongo.com
Asesor Jurídico: correo electrónico:  asesorjurdico@municipalidadchimbarongo.com
</t>
  </si>
  <si>
    <t>Ilustre Municipalidad de Chol Chol</t>
  </si>
  <si>
    <t>69265000K</t>
  </si>
  <si>
    <t xml:space="preserve">Luis Huirilef Barra Rut: 12.183.260-7
</t>
  </si>
  <si>
    <t xml:space="preserve">Calle Perez N° 449, comuna de Chol Chol. </t>
  </si>
  <si>
    <t>Chol Chol</t>
  </si>
  <si>
    <t>opdcholchol@gmail.com</t>
  </si>
  <si>
    <t xml:space="preserve">
I. Municipalidad de Cisnes 
</t>
  </si>
  <si>
    <t xml:space="preserve">Francisco Roncagliolo Lepio   </t>
  </si>
  <si>
    <t>Rafael Sotomayor Nº191, comuna de Cisnes, Provincia de Aysén, Undécima Región de Aysén.</t>
  </si>
  <si>
    <t>Cisnes</t>
  </si>
  <si>
    <t xml:space="preserve">
Ilustre Municipalidad de Cobquecura
</t>
  </si>
  <si>
    <t xml:space="preserve">Julio Manuel Alberto Fuentes Alarcón. </t>
  </si>
  <si>
    <t xml:space="preserve">Independencia Nº300, Cobquecura
</t>
  </si>
  <si>
    <t>Cobquecura</t>
  </si>
  <si>
    <t xml:space="preserve">Fonos (42) 1971648
</t>
  </si>
  <si>
    <t xml:space="preserve">
I. Municipalidad de Cochrane
</t>
  </si>
  <si>
    <t xml:space="preserve">Constitución Política de la República, artículo 107
Indefinida
</t>
  </si>
  <si>
    <t>Jorge Calderón Núñez</t>
  </si>
  <si>
    <t xml:space="preserve">Calle Esmeralda Nº398, Cochrane, Región de Aysén, 
</t>
  </si>
  <si>
    <t>672522115- 672522180</t>
  </si>
  <si>
    <t xml:space="preserve">Alcalde: Jorge.calderon@municochrane.cl
Dideco: carolina.lazo@municochrane.cl
Administrador Municipalidad: omar.ruiz@municochrane.cl
</t>
  </si>
  <si>
    <t xml:space="preserve">
I. Municipalidad de Codegua
</t>
  </si>
  <si>
    <t>69080400K</t>
  </si>
  <si>
    <t>La personería de don José Flores Osorio. Rut: 13.342.769-4, para representar a la Institución consta en Decreto Alcaldicio N°1977 de 28 de junio de 2021</t>
  </si>
  <si>
    <t xml:space="preserve">O’Higgins Nº 376, Codegua, provincia de Cachapoal, Sexta Región.
</t>
  </si>
  <si>
    <t>Codegua</t>
  </si>
  <si>
    <t xml:space="preserve">Alcaldía: 1) alcalde@municipalidaddecodegua.cl 2) alcaldia@municipalidaddecodegua.cl. Fono: (72)-2 973500 y (72)-2 973513.
POD: opdconveniocordillera@gmail.com. Fono: (72)-2 973521 y Fono: (72)-2 973522
</t>
  </si>
  <si>
    <t xml:space="preserve"> soporte@municipalidaddecodegua.cl</t>
  </si>
  <si>
    <t xml:space="preserve">
I. Municipalidad de Coelemu
</t>
  </si>
  <si>
    <t xml:space="preserve">Alejandro Rodrigo Pedreros Urrutia. </t>
  </si>
  <si>
    <t xml:space="preserve">Pedro León Gallo N°609, comuna de Coelemu
</t>
  </si>
  <si>
    <t>Coelemu</t>
  </si>
  <si>
    <t xml:space="preserve">
I. Municipalidad de Coihueco
</t>
  </si>
  <si>
    <t>La personería de don Carlos Luis Chandía Alarcón, para representar a la Municipalidad, consta en el Decreto Alcaldicio Nº3746, de fecha 28 de junio de 2021.</t>
  </si>
  <si>
    <t xml:space="preserve">Carlos Luis Chandía Alarcón
</t>
  </si>
  <si>
    <t xml:space="preserve">Avenida Prat Nº 1675, comuna de Coihueco
</t>
  </si>
  <si>
    <t>Coihueco</t>
  </si>
  <si>
    <t>Fono: 42-2471002- 2471007</t>
  </si>
  <si>
    <t xml:space="preserve">
I. Municipalidad de Colina
</t>
  </si>
  <si>
    <t xml:space="preserve">Isabel Margarita Valenzuela Ahumada 
</t>
  </si>
  <si>
    <t xml:space="preserve">Avenida Colina 700, comuna de Colina, Región Metropolitana
</t>
  </si>
  <si>
    <t xml:space="preserve">Fonos (02) 7073300, </t>
  </si>
  <si>
    <t>alcaldia@colina.cl</t>
  </si>
  <si>
    <t xml:space="preserve">
I. Municipalidad de Collipulli
</t>
  </si>
  <si>
    <t>69180500K</t>
  </si>
  <si>
    <t xml:space="preserve">Manuel Jesús Macaya Ramírez,  </t>
  </si>
  <si>
    <t xml:space="preserve">Avenida Saavedra Sur Nº 1355, comuna de Collipulli, Región de la Araucanía.
</t>
  </si>
  <si>
    <t>Collipulli</t>
  </si>
  <si>
    <t>Fono: 45- 993052 / 918464 / 918460 
/ 2918460</t>
  </si>
  <si>
    <t>leopoldorosales@gmail.com
direcfinanzas@municipalidadcollipulli.cl</t>
  </si>
  <si>
    <t xml:space="preserve">La personería de don Manuel Jesús Macaya Ramírez, RUT: 10.673.787-8, para representar a la Municipalidad de Collipulli, consta en Decreto Alcaldicio N°1289 de 29 de junio de 2021. </t>
  </si>
  <si>
    <t xml:space="preserve">
I. Municipalidad de Combarbalá
</t>
  </si>
  <si>
    <t xml:space="preserve">Pedro Miguel Angel Castillo </t>
  </si>
  <si>
    <t xml:space="preserve">Plaza de Armas Nº 438, provincia de Limarí, comuna de Combarbalá, Región de Coquimbo.
</t>
  </si>
  <si>
    <t>Combarbalá</t>
  </si>
  <si>
    <t>Fono (53) 741033
        (53) 741133
        (53) 741007</t>
  </si>
  <si>
    <t xml:space="preserve">
I. Municipalidad de Concepción
</t>
  </si>
  <si>
    <t>69150400K</t>
  </si>
  <si>
    <t xml:space="preserve">Álvaro Andrés Ortiz Vera. </t>
  </si>
  <si>
    <t xml:space="preserve">O’ Higgins Nº 525, comuna de Concepción, Octava Región.
Casilla 107- C
</t>
  </si>
  <si>
    <t>Fonos (41) 266500</t>
  </si>
  <si>
    <t xml:space="preserve">
I. Municipalidad de Concón
</t>
  </si>
  <si>
    <t>FREDDY ANTONIO RAMIREZ VILLALOBOS, RUT: 8.526.167-3</t>
  </si>
  <si>
    <t xml:space="preserve">1. Avenida Santa Laura Nº 567, comuna de Concón, Región de Valparaíso.
</t>
  </si>
  <si>
    <t>Concón</t>
  </si>
  <si>
    <t xml:space="preserve">. Teléfono: (56 32) 381 6000 </t>
  </si>
  <si>
    <t>oficinadepartes@concon.cl       alcaldia@concon.cl</t>
  </si>
  <si>
    <t xml:space="preserve">
I. Municipalidad de Constitución
</t>
  </si>
  <si>
    <t>FABIAN MANUEL PEREZ HERRERA, RUT 11.767.662-5</t>
  </si>
  <si>
    <t>Portales Nº450, Constitución, Séptima Región.</t>
  </si>
  <si>
    <t>Constitución</t>
  </si>
  <si>
    <t xml:space="preserve">Se acompaña certificado financiero correspondiente al año 2013, aprobado por el departamento de administración y finanzas. 
</t>
  </si>
  <si>
    <t xml:space="preserve">
I. Municipalidad de Contulmo
</t>
  </si>
  <si>
    <t>Carlos Arturo Leal Neira,</t>
  </si>
  <si>
    <t xml:space="preserve">Calle Lanalhue Nº 130, Contulmo , VIII Región.
</t>
  </si>
  <si>
    <t>Contulmo</t>
  </si>
  <si>
    <t>Fonos (41)2618142</t>
  </si>
  <si>
    <t xml:space="preserve"> alcaldía@contulmo.cl </t>
  </si>
  <si>
    <t xml:space="preserve">
I. Municipalidad de Copiapó
</t>
  </si>
  <si>
    <t>Marcos Rodrigo López Rivera</t>
  </si>
  <si>
    <t>Chacabuco Nº 630, Copiapó, Tercera Región</t>
  </si>
  <si>
    <t>(52)- 2357702</t>
  </si>
  <si>
    <t>marcoslopez@copiapo.cl</t>
  </si>
  <si>
    <t>91001: Administración Pública</t>
  </si>
  <si>
    <t xml:space="preserve">Se acompañan Balance de comprobación y de Saldos, correspondientes al año 2009, aprobados por la Unidad de Supervisión Financiera Nacional. </t>
  </si>
  <si>
    <t xml:space="preserve">
I. Municipalidad de Conchalí
</t>
  </si>
  <si>
    <t xml:space="preserve">Carlos Guillermo Sottolichio Urquiza
</t>
  </si>
  <si>
    <t xml:space="preserve">Avenida Independencia Nº 3499, comuna de Conchalí, Región Metropolitana.
</t>
  </si>
  <si>
    <t>Conchalí</t>
  </si>
  <si>
    <t xml:space="preserve">
I. Municipalidad de Coquimbo
</t>
  </si>
  <si>
    <t>Ali Manuel Manouchehri Moghadam Kashan Lobos , La personería de don Ali Manuel Manouchehri Moghadam Kashan Lobos para representar a la Institución consta en Decreto Alcaldicio Nº 1803, de fecha 28 de junio de 2021, donde asume como alcalde Titular de la I. Municipalidad de Coquimbo.</t>
  </si>
  <si>
    <t xml:space="preserve">Bilbao Nº 348, ciudad de Coquimbo, Cuarta Región.
</t>
  </si>
  <si>
    <t>Fono 51- 335300</t>
  </si>
  <si>
    <t>Informe N° 908, 2018.
Informe N°550/2020.</t>
  </si>
  <si>
    <t xml:space="preserve">
I. Municipalidad de Coronel
</t>
  </si>
  <si>
    <t xml:space="preserve">Boris Felipe Chamorro Rebolledo.
RUT: 15.592.276-1
</t>
  </si>
  <si>
    <t>Bannen 70, Coronel, Octava Región.</t>
  </si>
  <si>
    <t>91001: Administración Pública.</t>
  </si>
  <si>
    <t xml:space="preserve">
I. Municipalidad de Corral
</t>
  </si>
  <si>
    <t xml:space="preserve">Gastón Pérez González, </t>
  </si>
  <si>
    <t xml:space="preserve">Calle  Esmeralda Nº 145, Comuna de Corral, XIV Región de los Ríos.
</t>
  </si>
  <si>
    <t>Corral</t>
  </si>
  <si>
    <t>Fono: 63-471808</t>
  </si>
  <si>
    <t xml:space="preserve">cuyamo@municipalidadcorral.cl
alcaldia@municipalidadcorral.cl
</t>
  </si>
  <si>
    <t xml:space="preserve">
I. Municipalidad de Coyhaique
</t>
  </si>
  <si>
    <t>Carlos Patricio Gatica Villegas, Cédula Nacional de Identidad: 17.445.861-8</t>
  </si>
  <si>
    <t>Francisco Bilbao Nº357, Coyhaique, Undécima Región.</t>
  </si>
  <si>
    <t xml:space="preserve">67-2675100 (Oficina de Partes)
67-2675103 (Secretaría Administración Municipal)
67-2675104 (Secretaría Alcaldía)
</t>
  </si>
  <si>
    <t xml:space="preserve">Correo electrónico: carlosgatica@coyhaique.cl
anasandoval@coyhaique.cl (Secretaria de Alcaldía)
partes@coyhaique.cl (Oficina de partes)
</t>
  </si>
  <si>
    <t xml:space="preserve">
I. Municipalidad de Cunco
</t>
  </si>
  <si>
    <t xml:space="preserve">Alfonso Coke Candía, 
</t>
  </si>
  <si>
    <t xml:space="preserve">Calle Pedro Aguirre Cerda Nº580,  Comuna de Cunco.
</t>
  </si>
  <si>
    <t>Cunco</t>
  </si>
  <si>
    <t>Mesa Central: (56) (45) 200101</t>
  </si>
  <si>
    <t>info@municunco.cl</t>
  </si>
  <si>
    <t xml:space="preserve">
I. Municipalidad de Curacautín
</t>
  </si>
  <si>
    <t xml:space="preserve">Victor Manuel Barrera Barrera </t>
  </si>
  <si>
    <t xml:space="preserve">O’ Higgins  Nº 796, comuna de Curacautín, Novena Región
Casilla 100 
</t>
  </si>
  <si>
    <t>Curacautín</t>
  </si>
  <si>
    <t>Fonos (45) 881226 882902</t>
  </si>
  <si>
    <t>alcaldecuracautin@yahoo.es</t>
  </si>
  <si>
    <t>casilla 100</t>
  </si>
  <si>
    <t xml:space="preserve">
I. Municipalidad de Curanilahue
</t>
  </si>
  <si>
    <t xml:space="preserve">Jorge Andres Romero Martínez RUT: 15.250.985-5.
</t>
  </si>
  <si>
    <t xml:space="preserve">Ernesto Riquelme Nº701, comuna de Curanilahue
</t>
  </si>
  <si>
    <t>Curanilahue</t>
  </si>
  <si>
    <t>Fono (41) - 2405900</t>
  </si>
  <si>
    <t xml:space="preserve">curanil@munichue.cl
alcalde@minichue.cl, Beatriz.arnado@munichue.cl, secretaria.alcaldia@munichue.cl.
</t>
  </si>
  <si>
    <t xml:space="preserve">
I. Municipalidad de Curacaví
</t>
  </si>
  <si>
    <t xml:space="preserve">Juan Pablo Barros Basso. </t>
  </si>
  <si>
    <t xml:space="preserve">Avda. Ambrosio O´Higgins Nº1305
</t>
  </si>
  <si>
    <t>Fono: (02) 22992100 - 22992141</t>
  </si>
  <si>
    <t xml:space="preserve"> social@municipalidadcuracavi.cl</t>
  </si>
  <si>
    <t xml:space="preserve">
I. Municipalidad de Curepto
</t>
  </si>
  <si>
    <t xml:space="preserve">René Alejandro Concha González, </t>
  </si>
  <si>
    <t xml:space="preserve">Plaza de Armas S/N, comuna de Curepto, Región del Maule. 
</t>
  </si>
  <si>
    <t>Fono: (075) 2552300</t>
  </si>
  <si>
    <t xml:space="preserve">
I. Municipalidad de Curicó
</t>
  </si>
  <si>
    <t xml:space="preserve">Javier Antonio Muñoz Riquelme </t>
  </si>
  <si>
    <t xml:space="preserve">Estado Nº 279, piso 2, comuna de Curicó, Séptima Región
</t>
  </si>
  <si>
    <t>(75) 547500 – (75) 547513 – (75) 547519</t>
  </si>
  <si>
    <t xml:space="preserve"> secretariamunicipal@curico.cl</t>
  </si>
  <si>
    <t xml:space="preserve">
I. Municipalidad de Diego de Almagro
</t>
  </si>
  <si>
    <t>69250500K</t>
  </si>
  <si>
    <t xml:space="preserve">Isaías Florencio Zavala Torres, </t>
  </si>
  <si>
    <t xml:space="preserve">Juan Martínez Nº 1403, comuna de Diego de Almagro, Tercera Región, casilla 13.
</t>
  </si>
  <si>
    <t>Diego De Almagro</t>
  </si>
  <si>
    <t>Fonos (52) 441049- 441534- 441027</t>
  </si>
  <si>
    <t xml:space="preserve">
I. Municipalidad de Doñihue
</t>
  </si>
  <si>
    <t xml:space="preserve">La personería de doña Pabla Ponce Valle para representar a la Institución consta en Decreto Alcaldicio Nº1172 de fecha 14 de junio de 2021, en virtud del cual asume el cargo de Alcaldesa Titular de la I. Municipalidad de Doñihue
</t>
  </si>
  <si>
    <t xml:space="preserve">Avenida Estación N° 344, Comuna de Doñihue
</t>
  </si>
  <si>
    <t>Doñihue</t>
  </si>
  <si>
    <t>16-09-20014</t>
  </si>
  <si>
    <t xml:space="preserve">
I. Municipalidad de El Bosque
</t>
  </si>
  <si>
    <t xml:space="preserve">Manuel Francisco Zúñiga Aguilar  </t>
  </si>
  <si>
    <t xml:space="preserve">Alejandro Guzmán Nº735, comuna de El Bosque.
</t>
  </si>
  <si>
    <t>El Bosque</t>
  </si>
  <si>
    <t>22-4107888
22-5292131
977761841</t>
  </si>
  <si>
    <t>manuel.zuniga@municipalidadelbosque.cl
alejandra.roias@municípalidadelbosque.cl</t>
  </si>
  <si>
    <t xml:space="preserve">
I. Municipalidad de El Carmen.
</t>
  </si>
  <si>
    <t>69141700k</t>
  </si>
  <si>
    <t>Municipalidad.</t>
  </si>
  <si>
    <t xml:space="preserve">José Hernando San Martín Rubilar, </t>
  </si>
  <si>
    <t xml:space="preserve">Calle Baquedano N° 385, comuna de El Carmen
</t>
  </si>
  <si>
    <t xml:space="preserve">(56-42) 432330 / 430786.
                     (42)-283-4139/ (42)-283-4130
</t>
  </si>
  <si>
    <t xml:space="preserve"> aalcaldiaelcarmen@yahoo.es
           alcaldejuandiaz@gmail.com.
           munielcarmen@gmail.com
</t>
  </si>
  <si>
    <t>91001.</t>
  </si>
  <si>
    <t>Se acompaña Certificado Financiero, correspondiente al año 2009, aprobados por el Sub Departamento de Supervisión Financiera Nacional.</t>
  </si>
  <si>
    <t xml:space="preserve">
I. Municipalidad de El Monte
</t>
  </si>
  <si>
    <t xml:space="preserve">Francisco Javier Gómez Ramirez 
Alcalde 
</t>
  </si>
  <si>
    <t xml:space="preserve">Avenida Los Libertadores Nº 277, comuna de El Monte,   Región Metropolitana.
</t>
  </si>
  <si>
    <t>El Monte</t>
  </si>
  <si>
    <t>Secretaria: 225609702
Jefa Gabinete: 225609704</t>
  </si>
  <si>
    <t>Alcalde: Alcalde@munielmonte.cl
Partes: Partes@munielmonte.cl
Jefa Gabinete: vmerino@munielmonte.cl</t>
  </si>
  <si>
    <t xml:space="preserve">
I. Municipalidad de El Quisco
</t>
  </si>
  <si>
    <t>Constitución Política de la República, artículo 118.</t>
  </si>
  <si>
    <t xml:space="preserve">Natalia Andrea Carrasco Pizarro, </t>
  </si>
  <si>
    <t xml:space="preserve">Avenida Francia 011, El Quisco. Región de Valparaíso.
</t>
  </si>
  <si>
    <t xml:space="preserve"> Teléfono: (35) 245 6100
</t>
  </si>
  <si>
    <t>http://www.elquisco.cl/</t>
  </si>
  <si>
    <t xml:space="preserve">
I. Municipalidad de El Tabo
</t>
  </si>
  <si>
    <t xml:space="preserve">Alfonso Adrián Muñoz Aravena, </t>
  </si>
  <si>
    <t xml:space="preserve">Las Cruces Norte Nº 401, comuna de El Tabo, Región de Valparaíso. 
</t>
  </si>
  <si>
    <t>El Tabo</t>
  </si>
  <si>
    <t xml:space="preserve">Teléfono: 35-2203500 </t>
  </si>
  <si>
    <t xml:space="preserve">
I. Municipalidad de Estación Central
</t>
  </si>
  <si>
    <t>Felipe Muñoz Vallejos</t>
  </si>
  <si>
    <t>Av. Libertador Bernardo O¨Higgins Nº3920, Estación Central, Región Metropolitana.</t>
  </si>
  <si>
    <t>felipemunoz@estacioncentral.cl</t>
  </si>
  <si>
    <t xml:space="preserve">Consta en Decreto Alcaldicio Nº510, que asume como Alcalde Titular de la Ilustre Municipalidad de Estación Central, don Felipe Muñoz Vallejos, de fecha 29 de junio del 2021.
</t>
  </si>
  <si>
    <t xml:space="preserve">
I. Municipalidad de Florida
</t>
  </si>
  <si>
    <t xml:space="preserve">Jorge Eliecer Roa Villegas  </t>
  </si>
  <si>
    <t xml:space="preserve">Arturo Prat N º 675 Comuna de Florida, Región del Bío Bío.
</t>
  </si>
  <si>
    <t>Florida</t>
  </si>
  <si>
    <t>Teléfono: 2668900</t>
  </si>
  <si>
    <t xml:space="preserve"> info@muniflorida.cl – jroa@muniflorida.cl</t>
  </si>
  <si>
    <t xml:space="preserve">
I. Municipalidad de Freire
</t>
  </si>
  <si>
    <t>69190900K</t>
  </si>
  <si>
    <t xml:space="preserve">José Isafor Bravo Burgos. </t>
  </si>
  <si>
    <t xml:space="preserve">Pedro Camalez 85, comuna de Freire, Novena Región
</t>
  </si>
  <si>
    <t>Freire</t>
  </si>
  <si>
    <t>Fono Mesa Central: 045 2922300</t>
  </si>
  <si>
    <t xml:space="preserve">
I. Municipalidad de Freirina
</t>
  </si>
  <si>
    <t>69030600K</t>
  </si>
  <si>
    <t xml:space="preserve">César Antonio Orellana Orellana, </t>
  </si>
  <si>
    <t xml:space="preserve">Edificio Consistorial, calle O´Higgins Nº 1016, comuna de Freirina, Región de Atacama. 
</t>
  </si>
  <si>
    <t>Freirina</t>
  </si>
  <si>
    <t>569 74959304</t>
  </si>
  <si>
    <t xml:space="preserve"> alcalde@munifreirina.cl</t>
  </si>
  <si>
    <t xml:space="preserve">
I. Municipalidad de Fresia</t>
  </si>
  <si>
    <t>69220400K</t>
  </si>
  <si>
    <t xml:space="preserve">José Miguel Cárdenas Barría
</t>
  </si>
  <si>
    <t xml:space="preserve">San Francisco Nº 124, comuna de Fresia, Región de Los Lagos.
</t>
  </si>
  <si>
    <t>Fresia</t>
  </si>
  <si>
    <t xml:space="preserve">Alcaldía: 652772701 
 Oficina de partes: 652772700 
DIDECO: 652772680 
OPD Fresia: +569 66186472 </t>
  </si>
  <si>
    <t>Alcaldía: mcardenas@munifresia.cl 
Oficina de partes: alcaldemunifresia@gmail.com  DIDECO: didecofresia@gmail.com 
OPD Fresia:  opdfresia@hotmail.com</t>
  </si>
  <si>
    <t xml:space="preserve">
I. Municipalidad de Frutillar
</t>
  </si>
  <si>
    <t xml:space="preserve">Cesar Huenuqueo Maldonado, RUT: 14.436.478-3.        </t>
  </si>
  <si>
    <t>Philippi Nº 753, comuna de Frutillar, Provincia de Llanquihue, Décima Región de Los Lagos.</t>
  </si>
  <si>
    <t xml:space="preserve">
I. Municipalidad de Futrono
</t>
  </si>
  <si>
    <t>69200700K</t>
  </si>
  <si>
    <t xml:space="preserve">Claudio Rosamel Lavado Castro,                           
</t>
  </si>
  <si>
    <t xml:space="preserve">Avda. Balmaceda Esquina Alessandri S/N
</t>
  </si>
  <si>
    <t>Futrono</t>
  </si>
  <si>
    <t>Fono Fax: (063) 2481213</t>
  </si>
  <si>
    <t>: contacto@munifutrono.cl</t>
  </si>
  <si>
    <t xml:space="preserve">
I. Municipalidad de Galvarino
</t>
  </si>
  <si>
    <t xml:space="preserve">José Miguel Hernández Saffirio       </t>
  </si>
  <si>
    <t>Independencia Nº 90, Galvarino, Novena Región</t>
  </si>
  <si>
    <t>Galvarino</t>
  </si>
  <si>
    <t>Se acompaña Certificado Financiero correspondiente al 2008, aprobado por la Unidad de Supervisión Nacional.</t>
  </si>
  <si>
    <t xml:space="preserve">
I. Municipalidad de Gorbea
</t>
  </si>
  <si>
    <t>Jorge Andres Romero Martínez RUT: 15.250.985-5</t>
  </si>
  <si>
    <t xml:space="preserve">Ramón Freire Nº 590, comuna de Gorbea, Provincia de Cautín, IX Región.
</t>
  </si>
  <si>
    <t>Gorbea</t>
  </si>
  <si>
    <t xml:space="preserve">Teléfonos: (45) 201900 </t>
  </si>
  <si>
    <t xml:space="preserve">
I. Municipalidad de Graneros 
</t>
  </si>
  <si>
    <t xml:space="preserve">Claudio Rafael Segovia Cofré </t>
  </si>
  <si>
    <t>Plaza de Armas S/Nº, Graneros, Sexta Región.</t>
  </si>
  <si>
    <t>Graneros</t>
  </si>
  <si>
    <t>I. Municipalidad de Hualaihué</t>
  </si>
  <si>
    <t>María Cristina Espinoza Ojeda;</t>
  </si>
  <si>
    <t>Calle 21 de Septiembre N°450, comuna de Hualaihué, Región de Los Lagos.</t>
  </si>
  <si>
    <t>Hualaihué</t>
  </si>
  <si>
    <t xml:space="preserve">65 2 217347 </t>
  </si>
  <si>
    <t xml:space="preserve">mhualaihue@yahoo.es </t>
  </si>
  <si>
    <t xml:space="preserve">
I. Municipalidad de Hualañé
</t>
  </si>
  <si>
    <t>69100600K</t>
  </si>
  <si>
    <t xml:space="preserve">Claudio Pucher Lizama  </t>
  </si>
  <si>
    <t xml:space="preserve">Libertad Nº90, comuna de Hualañé, Séptima Región
</t>
  </si>
  <si>
    <t>Hualañé</t>
  </si>
  <si>
    <t xml:space="preserve">Fonos (75) 481004, 481028, </t>
  </si>
  <si>
    <t xml:space="preserve">No se acompañan. Aplica Informe Jurídico Nº 09, de  fecha 14 de marzo de 2011 del Departamento Jurídico y Dictamen Nº 070791, de 2009, de la Contraloría General de la República.  
.
</t>
  </si>
  <si>
    <t xml:space="preserve">
I. Municipalidad de Hualpén
</t>
  </si>
  <si>
    <t>69264400K</t>
  </si>
  <si>
    <t>Miguel Rivera Morales, RUT:14.060.359-7</t>
  </si>
  <si>
    <t xml:space="preserve">Calle Patria Nueva #1035 sector Perla del Bio Bio, comuna de Hualpén, región del Biobío. 
</t>
  </si>
  <si>
    <t xml:space="preserve">Fonos (41) 425501
</t>
  </si>
  <si>
    <t xml:space="preserve">Se acompaña Certificado Financiero de fecha 29 de agosto del 2008, correspondiente al año 2007, aprobado por la Unidad de Supervisión Financiera Nacional. 
Patrimonio $4.363.178.059.-
</t>
  </si>
  <si>
    <t xml:space="preserve">
I. Municipalidad de Hualqui
</t>
  </si>
  <si>
    <t xml:space="preserve">Jorge Alejandro Contanzo Bravo     </t>
  </si>
  <si>
    <t xml:space="preserve">Freire Nº 351, comuna de, Octava Región.
</t>
  </si>
  <si>
    <t>Hualqui</t>
  </si>
  <si>
    <t>Fonos fax: 41-780213 – 41-780424 – 41-780454</t>
  </si>
  <si>
    <t xml:space="preserve"> alcaldia@hualqui.cl</t>
  </si>
  <si>
    <t xml:space="preserve">
I. Municipalidad de Huara
</t>
  </si>
  <si>
    <t xml:space="preserve">José Andrés Bartolo Vinaya, </t>
  </si>
  <si>
    <t xml:space="preserve">Vicuña Mackenna S/N°, Comuna de Huara, Provincia de Tamarugal, Región de Tarapacá.
</t>
  </si>
  <si>
    <t>Tamarugal</t>
  </si>
  <si>
    <t>Fono: 2463200</t>
  </si>
  <si>
    <t>No corresponde</t>
  </si>
  <si>
    <t xml:space="preserve">
I. Municipalidad de Huasco
</t>
  </si>
  <si>
    <t xml:space="preserve">Rigoberto Genaro Briceño Tapia
</t>
  </si>
  <si>
    <t xml:space="preserve">Calle Graig Nª 530, comuna de Huasco, Región de Atacama
</t>
  </si>
  <si>
    <t xml:space="preserve"> Teléfono: 051-531039-531042-531010</t>
  </si>
  <si>
    <t>http://www.imhuasco.cl</t>
  </si>
  <si>
    <t xml:space="preserve">
I. Municipalidad de Huechuraba
</t>
  </si>
  <si>
    <t xml:space="preserve">Carlos César Luis Cuadrado Prats   
Alcalde
</t>
  </si>
  <si>
    <t xml:space="preserve">Avenida Premio Nobel Nº5555, comuna de Huechuraba.
</t>
  </si>
  <si>
    <t>Fono 27511100</t>
  </si>
  <si>
    <t>alcaldecuadrado@huechuraba.cl</t>
  </si>
  <si>
    <t xml:space="preserve">No se acompañan. Aplica Informe Jurídico Nº 09, de  fecha 14 de marzo de 2011 del Departamento Jurídico y Dictamen Nº 070791, de 2009, de la Contraloría General de la República.
</t>
  </si>
  <si>
    <t xml:space="preserve">
I. Municipalidad de Illapel
</t>
  </si>
  <si>
    <t>Denis Enrique Cortés Vargas  RUT: 7.242.516-2 Consta en Decreto Alcaldicio Nº1454, que asume cargo de Alcalde El Señor Denis Cortes Vargas, del 19 de junioe del 2021.</t>
  </si>
  <si>
    <t>Constitución 24, Illapel, Cuarta Región.</t>
  </si>
  <si>
    <t>denis.cortes@municipalidadillapel.cl</t>
  </si>
  <si>
    <t xml:space="preserve">
I. Municipalidad de Independencia
</t>
  </si>
  <si>
    <t xml:space="preserve">Gonzalo Durán Baronti, </t>
  </si>
  <si>
    <t xml:space="preserve">Avda. Independencia Nº 834, comuna de Independencia,  Región Metropolitana .
</t>
  </si>
  <si>
    <t>Fono: 4442000</t>
  </si>
  <si>
    <t xml:space="preserve">relacionespublicas@independencia.cl
</t>
  </si>
  <si>
    <t xml:space="preserve">
I. Municipalidad de Iquique
</t>
  </si>
  <si>
    <t xml:space="preserve">Jorge Alejandro Soria Quiroga, </t>
  </si>
  <si>
    <t>Tarapacá Nº 477, Iquique, Primera Región.</t>
  </si>
  <si>
    <t xml:space="preserve">
I. Municipalidad de Isla de Maipo
</t>
  </si>
  <si>
    <t>Juan Pablo Olave Cámbara,</t>
  </si>
  <si>
    <t xml:space="preserve">Alcalde David López N°009, comuna de Isla de Maipo, región Metropolitana
</t>
  </si>
  <si>
    <t>Isla De Maipo</t>
  </si>
  <si>
    <t xml:space="preserve">56-2-8769100
</t>
  </si>
  <si>
    <t>contaco@islademaipo.cl
jolave@islademaipo.cl</t>
  </si>
  <si>
    <t xml:space="preserve">
I. Municipalidad de Isla de Pascua
</t>
  </si>
  <si>
    <t xml:space="preserve">Pedro Pablo Edmunds Paoa           </t>
  </si>
  <si>
    <t xml:space="preserve">Atamu Tekena S/N, comuna de Isla de Pascua, Quinta Región.
</t>
  </si>
  <si>
    <t>Fono: (56-32) 2100226 2100230</t>
  </si>
  <si>
    <t>Se acompaña Certificado Financiero, correspondiente al año 2009, aprobados por el Sub Departamento de Supervisión Financiera Nacional</t>
  </si>
  <si>
    <t xml:space="preserve">
I. Municipalidad de La Calera
</t>
  </si>
  <si>
    <t>Johny Alexis Piraíno Meneses</t>
  </si>
  <si>
    <t xml:space="preserve">Marathon Nº312, comuna de La Calera, quinta Región 
</t>
  </si>
  <si>
    <t>La Calera</t>
  </si>
  <si>
    <t>332381800
332381700</t>
  </si>
  <si>
    <t>jpiraino@lacalera.cl</t>
  </si>
  <si>
    <t xml:space="preserve">
I. Municipalidad de La Cisterna
</t>
  </si>
  <si>
    <t xml:space="preserve">Reginaldo Santiago Rebolledo Pizarro    </t>
  </si>
  <si>
    <t xml:space="preserve">Pedro Aguirre Cerda Nº0161, La Cisterna.
</t>
  </si>
  <si>
    <t>Fono 225407541- 225407586</t>
  </si>
  <si>
    <t>secmunicipal@cisterna.cl</t>
  </si>
  <si>
    <t xml:space="preserve">
I. Municipalidad de Lago Ranco
</t>
  </si>
  <si>
    <t xml:space="preserve">Miguel Meza Shwenke, </t>
  </si>
  <si>
    <t xml:space="preserve">Calle Viña del Mar Nº 345, Lago Ranco.
</t>
  </si>
  <si>
    <t>Lago Ranco</t>
  </si>
  <si>
    <t xml:space="preserve">
I. Municipalidad de Lampa
</t>
  </si>
  <si>
    <t xml:space="preserve">JONATHAN OPAZO CARRASCO </t>
  </si>
  <si>
    <t xml:space="preserve">Baquedano Nº 824, comuna de Lampa, Región Metropolitana.
</t>
  </si>
  <si>
    <t xml:space="preserve">Fonos: 2586100 – 2586115 /226568500/226568501
 Fax:  8422622 – 8422652
</t>
  </si>
  <si>
    <t xml:space="preserve">alcaldia@lampa.cl
www.lampa.cl
</t>
  </si>
  <si>
    <t xml:space="preserve">
Ilustre Municipalidad de Lanco
</t>
  </si>
  <si>
    <t xml:space="preserve">Rolando Peña Riquelme, </t>
  </si>
  <si>
    <t xml:space="preserve">Libertad N° 251, Comuna de Lanco.
</t>
  </si>
  <si>
    <t>Lanco</t>
  </si>
  <si>
    <t xml:space="preserve">Fonos: 63-670100 / 670101.
</t>
  </si>
  <si>
    <t>: alcaldia@munilanco.cl</t>
  </si>
  <si>
    <t xml:space="preserve">
I. Municipalidad de Las Condes
</t>
  </si>
  <si>
    <t>Daniela Peñaloza Ramos</t>
  </si>
  <si>
    <t xml:space="preserve">Avda. Apoquindo Nº 3400, comuna de Las Condes, Región Metropolitana.
</t>
  </si>
  <si>
    <t>Fonos: 9507008 – 9507009</t>
  </si>
  <si>
    <t>comunicaciones@lascondes.cl</t>
  </si>
  <si>
    <t xml:space="preserve">
I. Municipalidad de La Florida
</t>
  </si>
  <si>
    <t xml:space="preserve">Rodolfo Carter Fernández, </t>
  </si>
  <si>
    <t xml:space="preserve">Serafín Zamora Nº 6600, La Florida, Región Metropolitana. </t>
  </si>
  <si>
    <t>Teléfono: 6365000;</t>
  </si>
  <si>
    <t xml:space="preserve">
I. Municipalidad de La Granja
</t>
  </si>
  <si>
    <t xml:space="preserve">Luis Felipe Delpin Aguilar 
</t>
  </si>
  <si>
    <t xml:space="preserve">Avenida Américo Vespucio 002, paradero 25, comuna de La Granja, Región Metropolitana.
</t>
  </si>
  <si>
    <t>La Granja</t>
  </si>
  <si>
    <t>Fono 5503700</t>
  </si>
  <si>
    <t xml:space="preserve">
I. Municipalidad de La Higuera 
</t>
  </si>
  <si>
    <t>Constitución Política de la República, artículo 118 y siguientes.</t>
  </si>
  <si>
    <t xml:space="preserve">Yerko Hernaldo Galleguillos Ossandón, 
</t>
  </si>
  <si>
    <t xml:space="preserve">Avenida La Paz Nº 2, Comuna de La Higuera. Región de Coquimbo.
</t>
  </si>
  <si>
    <t>La Higuera</t>
  </si>
  <si>
    <t xml:space="preserve">Teléfono: 51-2-429902 </t>
  </si>
  <si>
    <t xml:space="preserve">
I. Municipalidad de La Ligua
</t>
  </si>
  <si>
    <t xml:space="preserve">Patricio Daniel Pallares Valenzuela, </t>
  </si>
  <si>
    <t>Portales Nº 555, La Ligua, Quinta Región.</t>
  </si>
  <si>
    <t>La Ligua</t>
  </si>
  <si>
    <t xml:space="preserve">
I. Municipalidad de La Pintana
</t>
  </si>
  <si>
    <t xml:space="preserve">Claudia Gerlene Pizarro Peña, </t>
  </si>
  <si>
    <t>Santa Rosa Nº 12.975, comuna de La Pintana, Región Metropolitana.</t>
  </si>
  <si>
    <t xml:space="preserve"> No se acompañan. Aplica Informe Jurídico Nº 09, de  fecha 14 de marzo de 2011 del Departamento Jurídico y Dictamen Nº 070791, de 2009, de la Contraloría General de la República.  
</t>
  </si>
  <si>
    <t xml:space="preserve">
I. Municipalidad de La Reina
</t>
  </si>
  <si>
    <t>José Manuel Palacios Parra ,</t>
  </si>
  <si>
    <t xml:space="preserve">Avenida Alcalde Fernando Castillo Velasco N° 9925, La Reina.
</t>
  </si>
  <si>
    <t xml:space="preserve">Fono: 25927211/ 225927277
</t>
  </si>
  <si>
    <t>Correo Electrónico: jpalacios@mlareina.cl</t>
  </si>
  <si>
    <t xml:space="preserve">
I. Municipalidad de La Serena.
</t>
  </si>
  <si>
    <t xml:space="preserve">La personería de don J Roberto Elías Jacob Jure, RUT: 6.356.671-3, para representar a la Municipalidad de La Serena, consta en Decreto Alcaldicio N°0695 de 28 de junio de 2021. </t>
  </si>
  <si>
    <t>Arturo Prat Nº 451, comuna de La Serena, Cuarta Región.</t>
  </si>
  <si>
    <t xml:space="preserve">Fono: 51-2-206501 y Fono: 51-2-427859 </t>
  </si>
  <si>
    <t xml:space="preserve">roberto.iacob@laserena.cl
margarita.riveros@laserena.cl 
Jefa Depto. de la Familia
</t>
  </si>
  <si>
    <t xml:space="preserve">
I. Municipalidad de La Unión 
</t>
  </si>
  <si>
    <t>Aldo Rodrigo Pinuer Solis      Alcaldesa(S): Loreto Cabezas Soto (desde 12-03-2021 al 12-04-2021)</t>
  </si>
  <si>
    <t xml:space="preserve">Arturo Prat  N° 680, comuna de La Unión, Décima Región.
</t>
  </si>
  <si>
    <t>La Unión</t>
  </si>
  <si>
    <t>Fonos (64) 322441- 322445</t>
  </si>
  <si>
    <t xml:space="preserve">
I. Municipalidad de Lago Verde
</t>
  </si>
  <si>
    <t xml:space="preserve">Nelson Fredy Opazo López, 
</t>
  </si>
  <si>
    <t xml:space="preserve">Calle Cacique Blanco Nº 131, Comuna de Lago Verde, Región de Aysén. 
</t>
  </si>
  <si>
    <t>Lago Verde</t>
  </si>
  <si>
    <t>Teléfono: 67-2 573180 / 67-2-573181</t>
  </si>
  <si>
    <t>http://lagoverdeaysen.cl   parteslagoverde@gmail.com</t>
  </si>
  <si>
    <t xml:space="preserve">
I. Municipalidad de Lautaro
</t>
  </si>
  <si>
    <t xml:space="preserve">Raúl Alberto Schifferli Díaz.  </t>
  </si>
  <si>
    <t xml:space="preserve">Bernardo O’Higgins 1032, c. IX Región de la Araucanía
</t>
  </si>
  <si>
    <t>Secretaria Alcaldía 452-591426
Secretaria Administración 452-519417
Jefa Programa Sociales 452-591562
OPD Cautín Norte 452-591580</t>
  </si>
  <si>
    <t>Alcalde alcalde@munilautaro.cl
Administrador Municipal mpoveda@munilautaro.cl
Jefa Programa Sociales vmora@munilautaro.cl
OPD Cautín Norte opdcautinnorte@gmail.com</t>
  </si>
  <si>
    <t xml:space="preserve">
I. Municipalidad de Lebu
</t>
  </si>
  <si>
    <t xml:space="preserve">Cristian Peña Morales   </t>
  </si>
  <si>
    <t xml:space="preserve">Andres Bello Nº 233, comuna de Lebu, Octava Región
</t>
  </si>
  <si>
    <t>Lebu</t>
  </si>
  <si>
    <t>Fonos (41)551221 / (41) 2866704/ (41) 2866705</t>
  </si>
  <si>
    <t>alcalde@lebu.cl</t>
  </si>
  <si>
    <t xml:space="preserve">
I. Municipalidad de Licantén
</t>
  </si>
  <si>
    <t xml:space="preserve">Oscar Marcelo Fernández Vilos 
</t>
  </si>
  <si>
    <t xml:space="preserve">Juan Esteban Montero N°25, comuna de Licantén,  provincia de Curicó, Séptima Región.
</t>
  </si>
  <si>
    <t>Licantén</t>
  </si>
  <si>
    <t xml:space="preserve">
I. Municipalidad de Limache
</t>
  </si>
  <si>
    <t xml:space="preserve">Daniel Morales Espíndola, </t>
  </si>
  <si>
    <t xml:space="preserve">Avenida Palmira Romano N° 340. Limache
</t>
  </si>
  <si>
    <t>Limache</t>
  </si>
  <si>
    <t xml:space="preserve">Fono: 03-297200
</t>
  </si>
  <si>
    <t xml:space="preserve">
I. Municipalidad de Linares
</t>
  </si>
  <si>
    <t xml:space="preserve">Mario Alejandro Meza Vásquez  </t>
  </si>
  <si>
    <t xml:space="preserve">Calle Kurt Moller Nº 391, comuna de Linares, Séptima Región.
</t>
  </si>
  <si>
    <t xml:space="preserve">Fono: (73) 634513 - </t>
  </si>
  <si>
    <t xml:space="preserve">
I. Municipalidad de Litueche
</t>
  </si>
  <si>
    <t xml:space="preserve">José Bernardo Cornejo Cerón        </t>
  </si>
  <si>
    <t xml:space="preserve">Cardenal Caro Nº796, comuna de Litueche, Sexta Región
</t>
  </si>
  <si>
    <t>Litueche</t>
  </si>
  <si>
    <t xml:space="preserve">Se acompaña Certificado Financiero de fecha 11 de junio del 2008, correspondiente al año 2007, aprobado por Unidad de Supervisión Financiera Nacional.
Patrimonio $ 1.401.922.949.-
</t>
  </si>
  <si>
    <t xml:space="preserve">
I. Municipalidad de Llanquihue
</t>
  </si>
  <si>
    <t xml:space="preserve">Pablo Andrés Flores Merino
</t>
  </si>
  <si>
    <t xml:space="preserve">Erardo Werner Nº 450, comuna de Llanquihue, Región de Los Lagos. 
</t>
  </si>
  <si>
    <t>Llanquihue</t>
  </si>
  <si>
    <t>Fono: 2244540- 2244500</t>
  </si>
  <si>
    <t>victorangulo_concejal@hotmail.com/secretariaalcalde@llanquihue.cl</t>
  </si>
  <si>
    <t xml:space="preserve">
I. Municipalidad de Lo Barnechea
</t>
  </si>
  <si>
    <t xml:space="preserve">Juan Cristóbal Lira Ibáñez
</t>
  </si>
  <si>
    <t xml:space="preserve">Avenida Las Condes Nº14.891, comuna de Lo Barnechea. Región Metropolitana.
</t>
  </si>
  <si>
    <t xml:space="preserve">Fono 7573100/ 223073230
Fax   2156629
</t>
  </si>
  <si>
    <t>pgamarra@lobarnechea.cl</t>
  </si>
  <si>
    <t>Acompaña antecedentes financieros correspondientes al año 2013, aprobados por el departamento de Administración y finanzas.</t>
  </si>
  <si>
    <t xml:space="preserve">
I. Municipalidad de Lo Espejo
</t>
  </si>
  <si>
    <t>Javiera Paz Reyes Jara,</t>
  </si>
  <si>
    <t xml:space="preserve">Avenida Central Raúl Silva Henríquez N° 8321, Lo Espejo, Región Metropolitana.
</t>
  </si>
  <si>
    <t>Lo Espejo</t>
  </si>
  <si>
    <t>2248560 00 - Central telefónica.
22485 60 11 – Alcaldía
22485 6329 – Recepción OPD</t>
  </si>
  <si>
    <t xml:space="preserve">alcaldía@loespejo.cl      
municipalidad@loespejo.cl
</t>
  </si>
  <si>
    <t xml:space="preserve">
I. Municipalidad de Longaví
</t>
  </si>
  <si>
    <t xml:space="preserve">Cristián Menchaca Pinochet
</t>
  </si>
  <si>
    <t xml:space="preserve">1 Oriente N°224, comuna de Longaví, provincia de Linares, Séptima Región.
</t>
  </si>
  <si>
    <t>Longaví</t>
  </si>
  <si>
    <t>I. Municipalidad de Lonquimay</t>
  </si>
  <si>
    <t>69181100K</t>
  </si>
  <si>
    <t xml:space="preserve">Nibaldo Alegría Alegría </t>
  </si>
  <si>
    <t>Ignacio Carrera Pinto 559, comuna de Lonquimay, Región de la Araucanía.</t>
  </si>
  <si>
    <t>Lonquimay</t>
  </si>
  <si>
    <t>452658736.</t>
  </si>
  <si>
    <t>sacuna@mlonquimay.cl</t>
  </si>
  <si>
    <t xml:space="preserve">
I. Municipalidad de Lo Prado
</t>
  </si>
  <si>
    <t xml:space="preserve">Maximiliano Ríos Galleguillos. </t>
  </si>
  <si>
    <t>Avenida San Pablo Nº5959, Lo Prado, Región Metropolitana.</t>
  </si>
  <si>
    <t>Lo Prado</t>
  </si>
  <si>
    <t>223887679-223887678</t>
  </si>
  <si>
    <t>alcaldiaq@loprado.cl</t>
  </si>
  <si>
    <t xml:space="preserve">
I. Municipalidad de Los Álamos.
</t>
  </si>
  <si>
    <t xml:space="preserve">Lautaro Huberto Melita Vinett </t>
  </si>
  <si>
    <t xml:space="preserve">Ignacio Carrera Pinto Nº555, Octava Región; </t>
  </si>
  <si>
    <t>Los Álamos</t>
  </si>
  <si>
    <t xml:space="preserve">Fono: 533261,  </t>
  </si>
  <si>
    <t>Acompaña Certificado de Patrimonio de fecha 17 de febrero de 2006 aprobado por la Unidad de Auditoria</t>
  </si>
  <si>
    <t xml:space="preserve">
I. Municipalidad de los Andes
</t>
  </si>
  <si>
    <t xml:space="preserve">Manuel Eduardo Rivera Martínez  </t>
  </si>
  <si>
    <t>Esmeralda Nº536, Los Andes, Quinta Región.</t>
  </si>
  <si>
    <t>34-250-7753</t>
  </si>
  <si>
    <t>nquero@munilosandes.cl</t>
  </si>
  <si>
    <t xml:space="preserve">
I. Municipalidad de Los Ángeles
</t>
  </si>
  <si>
    <t>69170100K</t>
  </si>
  <si>
    <t>Estéban Krause Salazar</t>
  </si>
  <si>
    <t xml:space="preserve">Caupolicán Nº 399, comuna de Los Ángeles, Octava Región.
</t>
  </si>
  <si>
    <t>Fonos (43) 409400- 409501- 409502</t>
  </si>
  <si>
    <t xml:space="preserve">No corresponde.
</t>
  </si>
  <si>
    <t>Ilustre Municipalidad de Los Lagos</t>
  </si>
  <si>
    <t xml:space="preserve">Alcalde Titular: Samuel Iván Torres Sepulveda, 
</t>
  </si>
  <si>
    <t>Calle San Martín N°1, comuna de Los Lagos, Región de Los Ríos.</t>
  </si>
  <si>
    <t>Los Lagos</t>
  </si>
  <si>
    <t xml:space="preserve">Teléfono: 632-460312/ 632-461271/632-462308
</t>
  </si>
  <si>
    <t xml:space="preserve">Correo electrónico: alcaldía@muniloslagos.cl
</t>
  </si>
  <si>
    <t xml:space="preserve">
I. Municipalidad de Los Vilos
</t>
  </si>
  <si>
    <t>Christián Frank Gross Hidalgo</t>
  </si>
  <si>
    <t xml:space="preserve">Lincoyan Nº255, Los Vilos
</t>
  </si>
  <si>
    <t xml:space="preserve">Fono: (056) 53 353084
</t>
  </si>
  <si>
    <t>Sergio.paladines@munilosvilos.cl</t>
  </si>
  <si>
    <t xml:space="preserve">
I. Municipalidad de Lota
</t>
  </si>
  <si>
    <t xml:space="preserve">Victor Patricio Marchant Ulloa </t>
  </si>
  <si>
    <t xml:space="preserve">Pedro Aguirre Cerda Nº302, Lota, Octava Región.
</t>
  </si>
  <si>
    <t>Lota</t>
  </si>
  <si>
    <t xml:space="preserve">Mesa Central: (41) 2405000 </t>
  </si>
  <si>
    <t xml:space="preserve"> comunicaciones@lota.cl </t>
  </si>
  <si>
    <t xml:space="preserve">
I. Municipalidad de Llay Llay.
</t>
  </si>
  <si>
    <t xml:space="preserve">Mario Regino Marillanca Ramírez, </t>
  </si>
  <si>
    <t xml:space="preserve">Balmaceda 174, comuna de Llay Llay, Quinta Región.
</t>
  </si>
  <si>
    <t>Llay Llay</t>
  </si>
  <si>
    <t>Fonos (34) 498600</t>
  </si>
  <si>
    <t xml:space="preserve">
I. Municipalidad de Machalí
</t>
  </si>
  <si>
    <t xml:space="preserve">Juan Carlos Abud Parra. </t>
  </si>
  <si>
    <t xml:space="preserve">Plaza de Armas Nº11, comuna de Machalí, Sexta Región.
</t>
  </si>
  <si>
    <t>Machalí</t>
  </si>
  <si>
    <t>Fono (72) 2411210, (72) 2746740, (72) 2330300</t>
  </si>
  <si>
    <t xml:space="preserve">
I. Municipalidad de Macul
</t>
  </si>
  <si>
    <t xml:space="preserve">692537009
</t>
  </si>
  <si>
    <t xml:space="preserve">Municipalidad
</t>
  </si>
  <si>
    <t xml:space="preserve">Indefinida.
</t>
  </si>
  <si>
    <t>Gonzalo Eugenio Montoya Riquelme  RUT: 13.698.753-4</t>
  </si>
  <si>
    <t xml:space="preserve">Avenida Los Plátanos Nº3130, Macul, Región Metropolitana.
</t>
  </si>
  <si>
    <t>Fono: 56) - (2) - 28100600</t>
  </si>
  <si>
    <t xml:space="preserve">gmontoya@munimacul.cl
acampos@munimacul.cl
evaldesm@munimacul.cl
</t>
  </si>
  <si>
    <t xml:space="preserve">
I. Municipalidad de Mafil
</t>
  </si>
  <si>
    <t>Claudio Sepúlveda Miranda,</t>
  </si>
  <si>
    <t xml:space="preserve">Bernardo O´Higgins S/N°, Mafil.
</t>
  </si>
  <si>
    <t xml:space="preserve">
I. Municipalidad de Maipú
</t>
  </si>
  <si>
    <t>Tomás Vodanovic Escudero,</t>
  </si>
  <si>
    <t xml:space="preserve">Avda. 5 de abril Nº 0260, comuna Maipú, Región Metropolitana.
</t>
  </si>
  <si>
    <t xml:space="preserve">Teléfonos: 677 6000 – 677 6092 – 677 6095. </t>
  </si>
  <si>
    <t>oficinadepartes@maipu.cl</t>
  </si>
  <si>
    <t xml:space="preserve">
I. Municipalidad de Malloa
</t>
  </si>
  <si>
    <t xml:space="preserve">Luis Manuel Barra Villanueva
RUN: 7.956.842-2  </t>
  </si>
  <si>
    <t xml:space="preserve">Avenida Bernardo O´Higgins N° 525, Malloa.
</t>
  </si>
  <si>
    <t>Malloa</t>
  </si>
  <si>
    <t xml:space="preserve">
Fono: 72 2 38 7078 
</t>
  </si>
  <si>
    <t>Correo electrónico: contacto@comunamalloa.cl</t>
  </si>
  <si>
    <t xml:space="preserve">
I. Municipalidad de María Pinto.
</t>
  </si>
  <si>
    <t xml:space="preserve">Jessica Paola del Carmen Mualim Fajuri.
</t>
  </si>
  <si>
    <t xml:space="preserve">Francisco Costabal Nº 78, comuna de María Pinto, Región Metropolitana. 
</t>
  </si>
  <si>
    <t>María Pinto</t>
  </si>
  <si>
    <t>Fonos: 8354252/8351936</t>
  </si>
  <si>
    <t>www.municipalidaddemariapinto.cl</t>
  </si>
  <si>
    <t xml:space="preserve">
I. Municipalidad de Mariquina
</t>
  </si>
  <si>
    <t xml:space="preserve">Erwin Pacheco Ayala, </t>
  </si>
  <si>
    <t xml:space="preserve">Mariquina N° 54. Comuna de Mariquina. XIV Región de los Ríos.
</t>
  </si>
  <si>
    <t>Mariquina</t>
  </si>
  <si>
    <t>Fono: 63-2453200, Fax 63-2453227.</t>
  </si>
  <si>
    <t xml:space="preserve"> alcaldia@munimariquina.cl</t>
  </si>
  <si>
    <t xml:space="preserve">
I. Municipalidad de Maule
</t>
  </si>
  <si>
    <t xml:space="preserve">Luis Gabriel Vásquez Gálvez 
</t>
  </si>
  <si>
    <t xml:space="preserve">Balmaceda Nº 350, comuna de Maule, Séptima Región.
</t>
  </si>
  <si>
    <t xml:space="preserve">Fonos: 71-715244 – 71-715278 </t>
  </si>
  <si>
    <t xml:space="preserve"> munmaule@mi.terra.cl
wwwmunicipalidaddemaule.cl</t>
  </si>
  <si>
    <t xml:space="preserve">
I. Municipalidad de Maullín
</t>
  </si>
  <si>
    <t xml:space="preserve">JORGE WESTERMEIER ESTRADA
     </t>
  </si>
  <si>
    <t>Gaspar del Río Nº 85, Maullín, Décima Región</t>
  </si>
  <si>
    <t>Maullín</t>
  </si>
  <si>
    <t xml:space="preserve">Teléfono: 652482501- 652482580
</t>
  </si>
  <si>
    <t xml:space="preserve">Correo electrónico:jorgewestermeier@gmail.com
                           Alejandra.navarro@munimaullin.cl
</t>
  </si>
  <si>
    <t>Se acompaña certificado de antecedentes financieros correspondiente al año 2009, aprobado por la Unidad de Supervisión Financiera Nacional.</t>
  </si>
  <si>
    <t xml:space="preserve">
I. Municipalidad de Mejillones
</t>
  </si>
  <si>
    <t xml:space="preserve">Alcalde Titular: Sergio Vega Venegas
</t>
  </si>
  <si>
    <t xml:space="preserve">Francisco Antonio Pinto Nº 200, comuna de Mejillones, Región de Antofagasta.
</t>
  </si>
  <si>
    <t>Mejillones</t>
  </si>
  <si>
    <t>Fonos: 55-557300 - 55-557390 - 55-557308</t>
  </si>
  <si>
    <t xml:space="preserve"> informaciones@mejillones.cl
alcaldia@mejillones.cl</t>
  </si>
  <si>
    <t xml:space="preserve">
I. Municipalidad de Melipilla
</t>
  </si>
  <si>
    <t xml:space="preserve"> Iván Campos Aravena</t>
  </si>
  <si>
    <t xml:space="preserve">Silva Chávez Nº 480, comuna de Melipilla, Región Metropolitana, </t>
  </si>
  <si>
    <t>22-9027002</t>
  </si>
  <si>
    <t>Correo electrónico: alcaldia@munimelipilla.cl</t>
  </si>
  <si>
    <t xml:space="preserve">
I. Municipalidad de Molina
</t>
  </si>
  <si>
    <t xml:space="preserve">Priscilla Castillo Gerli, </t>
  </si>
  <si>
    <t xml:space="preserve">Yerbas Buenas Nº1389, comuna de Molina, VII Región.
</t>
  </si>
  <si>
    <t>Molina</t>
  </si>
  <si>
    <t>Fonos (75) 491994</t>
  </si>
  <si>
    <t xml:space="preserve">
I. Municipalidad de Monte Patria
</t>
  </si>
  <si>
    <t xml:space="preserve">Cristián Daniel Herrera Peña
</t>
  </si>
  <si>
    <t xml:space="preserve">Diaguitas 31, comuna de Monte Patria, provincia de Limarí, Cuarta Región.
</t>
  </si>
  <si>
    <t>Monte Patria</t>
  </si>
  <si>
    <t xml:space="preserve">(532) 354400 anexo 211-214 </t>
  </si>
  <si>
    <t xml:space="preserve">Correo electrónico de representante legal: 
cristianherrera@mpatria.cl 
Correo electrónico de proyecto: ppfmontepatria@gmail.com
</t>
  </si>
  <si>
    <t xml:space="preserve">
I. Municipalidad de Mostazal
</t>
  </si>
  <si>
    <t xml:space="preserve">Sergio Hernán Medel Acosta
</t>
  </si>
  <si>
    <t xml:space="preserve">Plaza de Armas sin número, comuna de Mostazal, Provincia de Cachapoal, Sexta Región.
</t>
  </si>
  <si>
    <t>Mostazal</t>
  </si>
  <si>
    <t xml:space="preserve">Fono 072-350016
</t>
  </si>
  <si>
    <t>infanciayadolescencia@mostazal.cl</t>
  </si>
  <si>
    <t xml:space="preserve">
I. Municipalidad de Mulchén
</t>
  </si>
  <si>
    <t xml:space="preserve">Jorge Alberto Rivas Figueroa.
</t>
  </si>
  <si>
    <t xml:space="preserve">Avenida Pedro Lagos Nº 410, comuna de Mulchén, Región del Biobío.
</t>
  </si>
  <si>
    <t>Mulchén</t>
  </si>
  <si>
    <t>Fono: 43-2401400</t>
  </si>
  <si>
    <t xml:space="preserve">
I. Municipalidad de Nacimiento
</t>
  </si>
  <si>
    <t xml:space="preserve">Carlos Roberto Toloza Soto 
Alcalde
</t>
  </si>
  <si>
    <t xml:space="preserve">Freire Nº 614, comuna de Nacimiento, Octava  Región. 
</t>
  </si>
  <si>
    <t>Nacimiento</t>
  </si>
  <si>
    <t xml:space="preserve">Fonos  (56 43 2) 534267
</t>
  </si>
  <si>
    <t xml:space="preserve">OIRS@Nacimiento.cl </t>
  </si>
  <si>
    <t>Ilustre Municipalidad de Nogales</t>
  </si>
  <si>
    <t xml:space="preserve">Margarita De Las Mercedes Osorio Pizarro, 
</t>
  </si>
  <si>
    <t xml:space="preserve">Calle Pedro Félix Vicuña N° 199, comuna de Nogales. </t>
  </si>
  <si>
    <t>Nogales</t>
  </si>
  <si>
    <t xml:space="preserve">
I. Municipalidad de Nueva Imperial.
</t>
  </si>
  <si>
    <t>César Hipólito Sepúlveda Huerta,</t>
  </si>
  <si>
    <t xml:space="preserve">Arturo Prat Nº 65, comuna de Nueva Imperial, Novena Región, 
</t>
  </si>
  <si>
    <t>Nueva Imperial</t>
  </si>
  <si>
    <t>fono (45)611006 – 611054,</t>
  </si>
  <si>
    <t xml:space="preserve"> municipalidad@nuevaimperial.cl</t>
  </si>
  <si>
    <t xml:space="preserve">
I. Municipalidad de Ñuñoa
</t>
  </si>
  <si>
    <t xml:space="preserve">Cristina Emilia Rios Saavedra </t>
  </si>
  <si>
    <t>Avenida Irarrázaval Nº3550, Ñuñoa, Región Metropolitana.</t>
  </si>
  <si>
    <t>232407050/ 232407005</t>
  </si>
  <si>
    <t xml:space="preserve">Correo electrónico: alcalde@nunoa.cl
</t>
  </si>
  <si>
    <t xml:space="preserve">
I. Municipalidad de Ninhué
</t>
  </si>
  <si>
    <t>Luis Alberto Molina Melo,</t>
  </si>
  <si>
    <t xml:space="preserve">Arturo Prat Nº 405, Casilla 17
</t>
  </si>
  <si>
    <t>Ninhue</t>
  </si>
  <si>
    <t>Fono (42) 1972986- 1972988</t>
  </si>
  <si>
    <t>Casilla 17</t>
  </si>
  <si>
    <t xml:space="preserve">
I. Municipalidad de Ñiquén
</t>
  </si>
  <si>
    <t>Manuel Alejandro Pino Turra</t>
  </si>
  <si>
    <t xml:space="preserve">Freire Nº 188, comuna de Ñiquén.
</t>
  </si>
  <si>
    <t>Ñiquén</t>
  </si>
  <si>
    <t>correoniquen@yahoo.com</t>
  </si>
  <si>
    <t>I.Municipalidad de Olivar</t>
  </si>
  <si>
    <t>Municipalidad. Constitución Política de la República, artículo 107.</t>
  </si>
  <si>
    <t>Alcaldesa doña Praxedes Pérez Aránguiz</t>
  </si>
  <si>
    <t>Calle Plaza Esmeralda S/N, Olivar, Región de O’Higgins.</t>
  </si>
  <si>
    <t>Olivar</t>
  </si>
  <si>
    <t>72-2358300.</t>
  </si>
  <si>
    <t>alcaldia@muniolivar.cl</t>
  </si>
  <si>
    <t xml:space="preserve">
I. Municipalidad de Olmué
</t>
  </si>
  <si>
    <t>Jorge Jil Herrera</t>
  </si>
  <si>
    <t xml:space="preserve">Calle Prat N° 12, comuna de Olmué, Quinta Región.
</t>
  </si>
  <si>
    <t>Olmué</t>
  </si>
  <si>
    <t>Fono: (56-33) 44 24 48</t>
  </si>
  <si>
    <t xml:space="preserve"> dideco@olmue.cl
</t>
  </si>
  <si>
    <t xml:space="preserve">
I. Municipalidad de Osorno
</t>
  </si>
  <si>
    <t xml:space="preserve">Jaime Alberto Bertin Valenzuela   
</t>
  </si>
  <si>
    <t>Mackenna Nº 851, comuna de Osorno, Décima Región</t>
  </si>
  <si>
    <t xml:space="preserve">Fono: (64) 2264200/ (64) 2264201/ (64) 2264204
</t>
  </si>
  <si>
    <t>Correo electrónico: alcaldia@imo.cl
                             rocio.castro@imo.cl</t>
  </si>
  <si>
    <t xml:space="preserve">
I. Municipalidad de Ovalle
</t>
  </si>
  <si>
    <t xml:space="preserve">Claudio Fermín Rentería Larrondo, </t>
  </si>
  <si>
    <t>Vicuña Mackenna Nº441, comuna de Ovalle, provincia del Limari IV Región,</t>
  </si>
  <si>
    <t>Ovalle</t>
  </si>
  <si>
    <t xml:space="preserve"> Fono: 53-2-627361/ 53-2-661202/ 53-2-661209
</t>
  </si>
  <si>
    <t>Correo electrónico: gabineteovalle@gmail.com
                             opdmuniovaalle@gmail.com
                      hflores@municipalidaddeovallle.cl</t>
  </si>
  <si>
    <t xml:space="preserve">
No se acompañan. Aplica Informe Jurídico Nº 09, de  fecha 14 de marzo de 2011 del Departamento Jurídico y Dictamen Nº 070791, de 2009, de la Contraloría General de la República.  
</t>
  </si>
  <si>
    <t xml:space="preserve">
I. Municipalidad de Padre Hurtado
</t>
  </si>
  <si>
    <t xml:space="preserve">Felipe Muñoz Heredia 
</t>
  </si>
  <si>
    <t xml:space="preserve">Avenida San Alberto Hurtado Nº3295 (ex camino a Melipilla), comuna de Padre Hurtado, Región Metropolitana.
</t>
  </si>
  <si>
    <t>Padre Hurtado</t>
  </si>
  <si>
    <t>Fono: 430 6000</t>
  </si>
  <si>
    <t xml:space="preserve"> contacto@mph.cl
</t>
  </si>
  <si>
    <t xml:space="preserve">
I. Municipalidad de Padre Las Casas
</t>
  </si>
  <si>
    <t xml:space="preserve">Mario Hernán González Rebolledo
</t>
  </si>
  <si>
    <t xml:space="preserve">Maquehue Nº1441, comuna de Padre Las Casas, Región de La Araucanía.
</t>
  </si>
  <si>
    <t>Fono: 45-2- 590000</t>
  </si>
  <si>
    <t xml:space="preserve"> alcaldía@padrelascasas.cl</t>
  </si>
  <si>
    <t xml:space="preserve">
I. Municipalidad de Paihuano
</t>
  </si>
  <si>
    <t>Constitución Política de la República, artículo 118 y Siguientes.</t>
  </si>
  <si>
    <t xml:space="preserve">Hernán Andres Ahumada Ahumada
</t>
  </si>
  <si>
    <t xml:space="preserve">Balmaceda S/N, comuna de Paihuano, Región de Coquimbo.
</t>
  </si>
  <si>
    <t>Paihuano</t>
  </si>
  <si>
    <t xml:space="preserve">Teléfono: (56)(51)451015 </t>
  </si>
  <si>
    <t xml:space="preserve">alcalde@munipaihuani.cl 
jefe.gabinete@munipaihuano.cl
</t>
  </si>
  <si>
    <t xml:space="preserve">
Ilustre Municipalidad de Paillaco
</t>
  </si>
  <si>
    <t>Miguel Ángel Carrasco Garcia</t>
  </si>
  <si>
    <t xml:space="preserve">Vicuña Mackenna N° 340, Comuna de Paillaco.
</t>
  </si>
  <si>
    <t>Paillaco</t>
  </si>
  <si>
    <t xml:space="preserve">Fonos: 63-2426700 / 670101.
</t>
  </si>
  <si>
    <t>alcaldia@munipaillaco.cl</t>
  </si>
  <si>
    <t xml:space="preserve">
I. Municipalidad de Paine
</t>
  </si>
  <si>
    <t xml:space="preserve">Rodrigo Alexander Contreras Gutierrez 
</t>
  </si>
  <si>
    <t xml:space="preserve">Avenida General Baquedano Nº490, Paine.
</t>
  </si>
  <si>
    <t>Paine</t>
  </si>
  <si>
    <t xml:space="preserve">Fono Alcaldia: 228218615
Fono DIDECO: 226940214- 226940220-229640203 
</t>
  </si>
  <si>
    <t>Correo electrónico alcaldía: alcaldia@paine.cl
Correo electrónico DIDECO:dideco@paine.cl</t>
  </si>
  <si>
    <t xml:space="preserve">
I. Municipalidad de Palena
</t>
  </si>
  <si>
    <t>Ricardo Soto Said</t>
  </si>
  <si>
    <t xml:space="preserve">Bernardo O`Higgins Nº 740, comuna de Palena, Región de Los Lagos. </t>
  </si>
  <si>
    <t>Palena</t>
  </si>
  <si>
    <t xml:space="preserve">Fono: 652-741702
</t>
  </si>
  <si>
    <t>Correo electrónico: alcalde@municipalidadpalena.cl</t>
  </si>
  <si>
    <t xml:space="preserve">
I. Municipalidad de Palmilla
</t>
  </si>
  <si>
    <t xml:space="preserve">Gloria de las Mercedes Paredes Valdés, </t>
  </si>
  <si>
    <t xml:space="preserve">Juan Guillermo Day Nº 80, Palmilla. VI Región de O’Higgins.
</t>
  </si>
  <si>
    <t>Palmilla</t>
  </si>
  <si>
    <t>442928010 / 442928011</t>
  </si>
  <si>
    <t>gloria.paredes@munipalmilla.cl
 paola.toro@munipalmilla.cl</t>
  </si>
  <si>
    <t xml:space="preserve">
I. Municipalidad de Panguipulli
</t>
  </si>
  <si>
    <t xml:space="preserve">PEDRO JAVIER BURGOS VÁSQUEZ
</t>
  </si>
  <si>
    <t>Calle Bernardo O¨Higgins Nº 793, comuna de Valdivia, Región de Los Ríos.</t>
  </si>
  <si>
    <t>Teléfono: 2232251-2232252</t>
  </si>
  <si>
    <t xml:space="preserve">
I. Municipalidad de Panquehue. 
</t>
  </si>
  <si>
    <t xml:space="preserve">Luis Reinaldo Pradenas Moran 
</t>
  </si>
  <si>
    <t xml:space="preserve">Camino Troncal Nº 1166, Comuna de Panquehue. Región de Valparaíso.
</t>
  </si>
  <si>
    <t>Panquehue</t>
  </si>
  <si>
    <t xml:space="preserve">
I. Municipalidad de Parral
</t>
  </si>
  <si>
    <t>69130700K</t>
  </si>
  <si>
    <t xml:space="preserve">Paula del Carmen Retamal Urrutia, </t>
  </si>
  <si>
    <t xml:space="preserve">Dieciocho N°720, comuna de Parral, provincia de Linares, Séptima Región.
</t>
  </si>
  <si>
    <t>Parral</t>
  </si>
  <si>
    <t>Fono  (73) 637700</t>
  </si>
  <si>
    <t xml:space="preserve">
I. Municipalidad de Pedro Aguirre Cerda.
</t>
  </si>
  <si>
    <t xml:space="preserve">Luis Astudillo Peiretti
</t>
  </si>
  <si>
    <t xml:space="preserve">Avenida Salvador Allende N° 2929, comuna de Pedro Aguirre Cerda. Región Metropolitana.
</t>
  </si>
  <si>
    <t xml:space="preserve">22396503 
22396504 </t>
  </si>
  <si>
    <t>lastudillo@pedroaguirrecerda.cl
jguzman@pedroaguirrecerda.cl</t>
  </si>
  <si>
    <t>I. Municipalidad de Penco</t>
  </si>
  <si>
    <t>Según Ley Orgánica N° 18.695, artículos 1° al 4°</t>
  </si>
  <si>
    <t xml:space="preserve">Víctor Hugo Figueroa Rebolledo,
</t>
  </si>
  <si>
    <t xml:space="preserve">Bernardo O’Higgins N° 500, comuna de Penco, Octava Región
Casilla 2
</t>
  </si>
  <si>
    <t>Teléfono: (41) 2261453</t>
  </si>
  <si>
    <t>Correo electrónico: vh.figueroa@penco.cl</t>
  </si>
  <si>
    <t xml:space="preserve">
I. Municipalidad de Peñaflor
</t>
  </si>
  <si>
    <t>69071700K</t>
  </si>
  <si>
    <t xml:space="preserve">Nibaldo Favio Meza Garfia.  </t>
  </si>
  <si>
    <t xml:space="preserve">Calle Luis Araya Cereceda N°1215, comuna de Peñaflor, Región Metropolitana.
</t>
  </si>
  <si>
    <t>Teléfono: 56-24327700</t>
  </si>
  <si>
    <t>No corresponde.</t>
  </si>
  <si>
    <t>I. Municipalidad de Peñalolén</t>
  </si>
  <si>
    <t>69254000K</t>
  </si>
  <si>
    <t>Según ley Orgánica N° 18.695, artículos 1° al 4°</t>
  </si>
  <si>
    <t xml:space="preserve">Carolina Leitao Alvarez Salamanca, 
</t>
  </si>
  <si>
    <t xml:space="preserve">Avda. Grecia N° 8735, comuna de Peñalolén, Región Metropolitana.
</t>
  </si>
  <si>
    <t>22 486 8050 / +56 9 98888803</t>
  </si>
  <si>
    <t>alcaldesa@penalolen.cl
 nmaray@penalolen.cl
cleitao@penalolen.cl</t>
  </si>
  <si>
    <t xml:space="preserve">
I. Municipalidad de Peralillo
</t>
  </si>
  <si>
    <t xml:space="preserve">Carlos Alejandro Omar Utman Goldschmidt.
</t>
  </si>
  <si>
    <t>Bernardo O´Higgins Nº237, comuna de Peralillo, Provincia de Colchagua, Sexta Región.</t>
  </si>
  <si>
    <t>Peralillo</t>
  </si>
  <si>
    <t xml:space="preserve">
I. Municipalidad de Perquenco
</t>
  </si>
  <si>
    <t xml:space="preserve">Luis Alejandro Sepulveda Tapia
</t>
  </si>
  <si>
    <t xml:space="preserve">Calle Esmeralda Nº 470, comuna de Perquenco. Región de la Araucanía. 
</t>
  </si>
  <si>
    <t>Perquenco</t>
  </si>
  <si>
    <t xml:space="preserve">Teléfono: 45-2756201
45-2756218
</t>
  </si>
  <si>
    <t xml:space="preserve">alcalde@perquenco.cl
cmellado@perquenco.cl
</t>
  </si>
  <si>
    <t xml:space="preserve">
I. Municipalidad de Petorca
</t>
  </si>
  <si>
    <t xml:space="preserve">Ignacio Gamalier Villalobos Henriquez
</t>
  </si>
  <si>
    <t>Calle Cuartel  Nº225, comuna de Petorca, V Región.</t>
  </si>
  <si>
    <t>Petorca</t>
  </si>
  <si>
    <t xml:space="preserve">
I. Municipalidad de Pica
</t>
  </si>
  <si>
    <t xml:space="preserve">Iván Manuel Infante Chacón      </t>
  </si>
  <si>
    <t xml:space="preserve">Plaza de Armas Nº 20, comuna de Pica, Primera Región.
</t>
  </si>
  <si>
    <t>Pica</t>
  </si>
  <si>
    <t>Fonos: 57-741310 - 57-741340 – 57-741593</t>
  </si>
  <si>
    <t>www.pica.cl        alcaldía@pica.cl</t>
  </si>
  <si>
    <t>Se acompaña Balance General año 2004, aprobado por Unidad de Auditoría.</t>
  </si>
  <si>
    <t xml:space="preserve">
I. Municipalidad de Pichilemu
</t>
  </si>
  <si>
    <t xml:space="preserve">CRISTIÁN POZO PARRAGUEZ
</t>
  </si>
  <si>
    <t xml:space="preserve">Av. Costanera Nº170, comuna de Pichilemu, VI Región.
</t>
  </si>
  <si>
    <t xml:space="preserve">Fono: 72 - 976530 </t>
  </si>
  <si>
    <t>alcalde@pichilemu.cl</t>
  </si>
  <si>
    <t xml:space="preserve">
I. Municipalidad de Pichidegua
</t>
  </si>
  <si>
    <t>Marcos Aurelio Fuentes Ulloa</t>
  </si>
  <si>
    <t xml:space="preserve">Avda. Independencia Nº525
</t>
  </si>
  <si>
    <t>Fono: 722299601</t>
  </si>
  <si>
    <t xml:space="preserve"> marcosfuentesalcalde@pichidegua.cl
opd@pichidegua.cl
</t>
  </si>
  <si>
    <t xml:space="preserve">
I. Municipalidad de Pirque
</t>
  </si>
  <si>
    <t xml:space="preserve">Cristian Balmaceda Undurraga, 
</t>
  </si>
  <si>
    <t xml:space="preserve">
 Av. Concha y Toro 02548, Pirque
</t>
  </si>
  <si>
    <t>Pirque</t>
  </si>
  <si>
    <t xml:space="preserve">Mesa Central (56 02) 385 8500 </t>
  </si>
  <si>
    <t>Ilustre Municipalidad de Pitrufquén</t>
  </si>
  <si>
    <t xml:space="preserve">Jaqueline Romero Inzunza
</t>
  </si>
  <si>
    <t xml:space="preserve">Francisco Bilbao N°593, comuna de Pitrufquen, región de La Araucanía. </t>
  </si>
  <si>
    <t>Pitrufquen</t>
  </si>
  <si>
    <t>45275700-452757002</t>
  </si>
  <si>
    <t xml:space="preserve">jjaramillo@mpitrufquen.cl
                            ichesta@mpitrusfquen.cl
</t>
  </si>
  <si>
    <t xml:space="preserve">
I. Municipalidad de Placilla
</t>
  </si>
  <si>
    <t xml:space="preserve">Manuel Tulio Contreras Álvarez </t>
  </si>
  <si>
    <t xml:space="preserve">Oscar Gajardo N°2250, comuna de Placilla, Sexta Región.
</t>
  </si>
  <si>
    <t>Placilla</t>
  </si>
  <si>
    <t>Se acompaña Certificado Financiero de 11 de junio de 2008, aprobado por Unidad de Supervisión Financiera Nacional, correspondiente al año 2007.</t>
  </si>
  <si>
    <t xml:space="preserve">
I. Municipalidad de Porvenir
</t>
  </si>
  <si>
    <t xml:space="preserve">Marisol Andrade Cárdenas, </t>
  </si>
  <si>
    <t xml:space="preserve">Zavattaro Nº 434, Comuna de Porvenir, Provincia de Tierra del Fuego, XII Región de Magallanes y la Antártica Chilena.
</t>
  </si>
  <si>
    <t>Porvenir</t>
  </si>
  <si>
    <t>Fono: (61)2581404-(61)2581189.</t>
  </si>
  <si>
    <t>rrozas@muniporvenir.cl</t>
  </si>
  <si>
    <t xml:space="preserve">
I. Municipalidad de Pozo Almonte
</t>
  </si>
  <si>
    <t xml:space="preserve">José Fernando Muñoz Cáceres              </t>
  </si>
  <si>
    <t xml:space="preserve">Balmaceda Nº 276, comuna de Pozo Almonte, Primera Región.
</t>
  </si>
  <si>
    <t>Fonos: 57-751477  57-751220</t>
  </si>
  <si>
    <t xml:space="preserve">
I. Municipalidad de Primavera
</t>
  </si>
  <si>
    <t xml:space="preserve">Blagomir Alejandro Brztilo Avendaño, </t>
  </si>
  <si>
    <t xml:space="preserve">Arturo Prat Nº 191, Cerro Sombrero. Comuna de Primavera. Región de Magallanes.
</t>
  </si>
  <si>
    <t>Primavera</t>
  </si>
  <si>
    <t>Teléfono: 61-2345112</t>
  </si>
  <si>
    <t>Correo electrónico: alcaldia@muniprimavera.cl</t>
  </si>
  <si>
    <t xml:space="preserve">
I. Municipalidad de Providencia
</t>
  </si>
  <si>
    <t xml:space="preserve">Evelyn Rose Matthei Fornet, </t>
  </si>
  <si>
    <t xml:space="preserve">Avenida de Valdivia Nº 963, comuna de Providencia, Región Metropolitana
</t>
  </si>
  <si>
    <t>Fono: 226543435</t>
  </si>
  <si>
    <t>evelyn.matthei@providencia.cl
opd@providencia.cl</t>
  </si>
  <si>
    <t xml:space="preserve">
I. Municipalidad de Puchuncaví
</t>
  </si>
  <si>
    <t>Marcos Morales Ureta</t>
  </si>
  <si>
    <t xml:space="preserve">Avenida Bernardo O´Higgins Nº 70, comuna de Puchuncaví, Región de Valparaíso. 
</t>
  </si>
  <si>
    <t>Puchuncaví</t>
  </si>
  <si>
    <t>Fono: (32) 2139603</t>
  </si>
  <si>
    <t xml:space="preserve">
I. Municipalidad de Pucón
</t>
  </si>
  <si>
    <t xml:space="preserve">Carlos Reinaldo Barra Matamala </t>
  </si>
  <si>
    <t>O´Higgins 483, Pucón, Novena Región.</t>
  </si>
  <si>
    <t xml:space="preserve">No se acompañan. Aplica Informe Jurídico Nº 09, de  fecha 14 de marzo de 2011 del Departamento Jurídico y Dictamen Nº 070791, de 2009, de la Contraloría General de la República </t>
  </si>
  <si>
    <t xml:space="preserve">
I. Municipalidad de Pudahuel 
</t>
  </si>
  <si>
    <t xml:space="preserve">Ítalo Andrés Bravo Lizana
</t>
  </si>
  <si>
    <t>San Pablo Nº 8444, Pudahuel, Región Metropolitana.</t>
  </si>
  <si>
    <t xml:space="preserve">
I. Municipalidad de Puente Alto
</t>
  </si>
  <si>
    <t xml:space="preserve">Germán Codina Powers  </t>
  </si>
  <si>
    <t>José Manuel Balmaceda Nº 265, Edificio Consistorial, Puente Alto, Región Metropolitana.</t>
  </si>
  <si>
    <t>22-8101600
 22-8101602
 22-7315418
 22-7315332
 22-7315303
 22-7315333</t>
  </si>
  <si>
    <t>mailto:municipalidadpuentealto@mpuentealto.cl
mailto:Francisca.lincoleo@mpuentealto.cl
mailto:opdpuentealto@mpuentealto.cl
mailto:emilio.solis@mpuentealto.cl
mailto:maribel.torres@mpuentealto.cl
mailto:kattia.duran@mpuentealto.cl</t>
  </si>
  <si>
    <t xml:space="preserve">
I. Municipalidad de Punitaqui
</t>
  </si>
  <si>
    <t>Carlos Antonio Araya Bugueño</t>
  </si>
  <si>
    <t xml:space="preserve">Caupolicán Nº 1147, Comuna de Punitaqui, Provincia de Limarí, IV Región de Coquimbo.
</t>
  </si>
  <si>
    <t>Punitaqui</t>
  </si>
  <si>
    <t>Fono: (53)2731106-(53)2731006-(53)2731112</t>
  </si>
  <si>
    <t>secretaria@munipunitaqui.cl, oficinadeproyectos@munipunitaqui.cl</t>
  </si>
  <si>
    <t>I. Municipalidad de Puerto Montt</t>
  </si>
  <si>
    <t xml:space="preserve">Carlos Armando Soto Ojeda
</t>
  </si>
  <si>
    <t xml:space="preserve">San Felipe N° 80, tercer piso, comuna de Puerto Montt, Décima Región
Casilla 77
</t>
  </si>
  <si>
    <t>F. 261741</t>
  </si>
  <si>
    <t xml:space="preserve">Email: contamont.@puertomonttchile.cl
</t>
  </si>
  <si>
    <t xml:space="preserve">Se acompaña certificado de antecedentes financiero, aprobado por la Unidad de Supervisión Financiera Nacional.
Patrimonio: $23.672.771.000.-(no actualizado)
</t>
  </si>
  <si>
    <t xml:space="preserve">
I. Municipalidad de Puerto Octay
</t>
  </si>
  <si>
    <t xml:space="preserve">María Elena Ojeda Betancourt </t>
  </si>
  <si>
    <t>Esperanza Nº555</t>
  </si>
  <si>
    <t>Puerto Octay</t>
  </si>
  <si>
    <t>(64) 391756</t>
  </si>
  <si>
    <t xml:space="preserve">gabinetealcaldiaoctay@gmail.com </t>
  </si>
  <si>
    <t>I. Municipalidad de Puerto Varas</t>
  </si>
  <si>
    <t xml:space="preserve">Álvaro Gonzalo Berger Schmidt,
</t>
  </si>
  <si>
    <t xml:space="preserve">San Francisco N° 413, comuna de Puerto Varas, Décima Región
</t>
  </si>
  <si>
    <t>Fonos: (56-65) 2361100 – 2361336 - 2361218</t>
  </si>
  <si>
    <t>Página web: www.ptovaras.cl</t>
  </si>
  <si>
    <t>I. Municipalidad de Punta Arenas</t>
  </si>
  <si>
    <t>Constitución Política de la República, art.107</t>
  </si>
  <si>
    <t xml:space="preserve">Según Ley Orgánica N° 18.695, arts. 1 a 4.
</t>
  </si>
  <si>
    <t xml:space="preserve">Claudio Andres Radonich Jiménez,
</t>
  </si>
  <si>
    <t xml:space="preserve">Plaza Muñoz gomero N°745, comuna y ciudad de Punta Arenas, Duodécima Región.
</t>
  </si>
  <si>
    <t>61-200327-200331-200325 - 2200346</t>
  </si>
  <si>
    <t>alcalde@e-puntaarenas.cl</t>
  </si>
  <si>
    <t xml:space="preserve">
I. Municipalidad de Purén
</t>
  </si>
  <si>
    <t xml:space="preserve">Jorge Doliver Rivera Leal, </t>
  </si>
  <si>
    <t xml:space="preserve">Calle Doctor Barriga Nº 995, comuna de Purén, Región de La Araucanía.
</t>
  </si>
  <si>
    <t>Purén</t>
  </si>
  <si>
    <t xml:space="preserve">Fono: 45-2793013- 2793016
</t>
  </si>
  <si>
    <t xml:space="preserve"> munipurenalcaldia@gmail.com</t>
  </si>
  <si>
    <t xml:space="preserve">
I. Municipalidad de Purranque
</t>
  </si>
  <si>
    <t>César Iván Crot Vargas</t>
  </si>
  <si>
    <t xml:space="preserve">Pedro Montt Nº249, comuna de Purranque.
</t>
  </si>
  <si>
    <t>Purranque</t>
  </si>
  <si>
    <t xml:space="preserve">Fono: 642351133/ 642351129 
</t>
  </si>
  <si>
    <t xml:space="preserve">Correo electrónico: hector.barria@purranque.cl 
                              gabinete@purranque.cl
                              partes@purranque.cl
</t>
  </si>
  <si>
    <t xml:space="preserve">
I. Municipalidad de Putaendo
</t>
  </si>
  <si>
    <t>MAURICIO ANTONIO QUIROZ CHAMORRO</t>
  </si>
  <si>
    <t xml:space="preserve">Calle Prat Nº 1, Comuna de Putaendo, Región de Valparaíso.
</t>
  </si>
  <si>
    <t>Putaendo</t>
  </si>
  <si>
    <t>34-2-431510</t>
  </si>
  <si>
    <t>http://www.putaendo.cl/muni/</t>
  </si>
  <si>
    <t xml:space="preserve">
I. Municipalidad de Putre
</t>
  </si>
  <si>
    <t xml:space="preserve">Maricel Patricia Gutiérrez Castro, </t>
  </si>
  <si>
    <t xml:space="preserve">José Miguel Carrera N° 350. Putre. Comuna de Putre
</t>
  </si>
  <si>
    <t>Fono: 058-2594710, Fax 058-2594713.</t>
  </si>
  <si>
    <t>Correo electrónico: imputre@imputre.cl</t>
  </si>
  <si>
    <t xml:space="preserve">
I. Municipalidad de Quellón 
</t>
  </si>
  <si>
    <t>Cristian Felipe Ojeda Chiguay.    Consta en Decreto Alcaldicio Exento Nº 3303, de 26 de diciembre de 2019, que establece el orden de subrogancia del alcalde en el siguiente orden:
1.- Claudio Lemarie Grate, Administrador Municipal.
2.- Marcela Aguilar Díaz, Directora de Administración y Finanzas.
3.- Pablo Muñoz Barría</t>
  </si>
  <si>
    <t>22 de Mayo Nº 351, Quellón, Décima Región.</t>
  </si>
  <si>
    <t>652-686801</t>
  </si>
  <si>
    <t>info@muniquellon.cl</t>
  </si>
  <si>
    <t xml:space="preserve">
I. Municipalidad de Quilicura
</t>
  </si>
  <si>
    <t xml:space="preserve">Paulina Rebeca Bobadilla Navarrete
</t>
  </si>
  <si>
    <t xml:space="preserve">José Francisco Vergara Nº450, Quilicura, Región Metropolitana. </t>
  </si>
  <si>
    <t>Fono mesa central 3666700, Dideco 3666730.</t>
  </si>
  <si>
    <t xml:space="preserve">
I. Municipalidad de Quilpué.
</t>
  </si>
  <si>
    <t>69061300K</t>
  </si>
  <si>
    <t>Valeria Andrea Melipillan Figueroa</t>
  </si>
  <si>
    <t xml:space="preserve">Benjamín Vucña Mackenna Nº 684, comuna de Quilpué, Quinta Región
</t>
  </si>
  <si>
    <t>Fonos (32) 2910080</t>
  </si>
  <si>
    <t xml:space="preserve">
I. Municipalidad de Quillón 
</t>
  </si>
  <si>
    <t>Miguel Alfonso Peña Jara</t>
  </si>
  <si>
    <t>18 de Septiembre Nº250, comuna de Quillón</t>
  </si>
  <si>
    <t>Quillón</t>
  </si>
  <si>
    <t xml:space="preserve"> Fonos: (42) 2207132</t>
  </si>
  <si>
    <t xml:space="preserve">
I. Municipalidad de Quillota
</t>
  </si>
  <si>
    <t>Según Ley Orgánica N° 18.695, artículos 1°al 4°</t>
  </si>
  <si>
    <t xml:space="preserve">Oscar Rodolfo Calderón Sánchez
</t>
  </si>
  <si>
    <t xml:space="preserve">Maipú N°330, comuna de Quillota, Quinta Región.
</t>
  </si>
  <si>
    <t>332291134
332291138</t>
  </si>
  <si>
    <t>Oscar.calderon@quillota.cl
Luz.sepulveda@quillota.cl</t>
  </si>
  <si>
    <t xml:space="preserve">
I. Municipalidad de Quinchao
</t>
  </si>
  <si>
    <t xml:space="preserve">Rene Alfonso Garcés Álvarez.
</t>
  </si>
  <si>
    <t xml:space="preserve">Amunategui 018, comuna de Quinchao, Región de Los Lagos
</t>
  </si>
  <si>
    <t>Quinchao</t>
  </si>
  <si>
    <t>Teléfono: (65)2661150 - (65)2661211</t>
  </si>
  <si>
    <t>Alcaldia@municipalidadquinchao.cl
gabinete@municipalidadquinchao.cl</t>
  </si>
  <si>
    <t xml:space="preserve">
I. Municipalidad de Quinta de Tilcoco
</t>
  </si>
  <si>
    <t xml:space="preserve">Nelson  Patricio Barrios Oróstegui         </t>
  </si>
  <si>
    <t xml:space="preserve">Manuel Flores Nº50, comuna de Quinta de Tilcoco, Sexta Región
</t>
  </si>
  <si>
    <t>Fonos (72) 2541116, 2541128</t>
  </si>
  <si>
    <t>www.municipalidadquintadetilcoco.cl</t>
  </si>
  <si>
    <t xml:space="preserve">
I. Municipalidad de Quinta Normal
</t>
  </si>
  <si>
    <t xml:space="preserve">Karina Delfino Mussa RUT Nº17.149.818-8
</t>
  </si>
  <si>
    <t xml:space="preserve">Avenida Carrascal Nº 4447, Quinta Normal, Región Metropolitana. 
</t>
  </si>
  <si>
    <t xml:space="preserve">Fono: 22-8928802; 22-8928803; 22-8928808
</t>
  </si>
  <si>
    <t>alcaldesa@quintanormal.cl</t>
  </si>
  <si>
    <t xml:space="preserve">
I. Municipalidad de Quintero.
</t>
  </si>
  <si>
    <t>69060700K</t>
  </si>
  <si>
    <t xml:space="preserve">Isaac Mauricio Carrasco Pardo </t>
  </si>
  <si>
    <t xml:space="preserve">Normandie 1916, comuna de Quintero, Quinta Región.
</t>
  </si>
  <si>
    <t>Quintero</t>
  </si>
  <si>
    <t xml:space="preserve">Fono: 2379709710/ 2379615/ 2379655 
</t>
  </si>
  <si>
    <t>Correo electrónico: mcarrasco@muniquintero.cl
                             mvillarroel@muniquintero.cl
                             dideco@muniquintero.cl
                             plucarelli@muniquintero.cl</t>
  </si>
  <si>
    <t>I. Municipalidad de Quirihue</t>
  </si>
  <si>
    <t xml:space="preserve">Richard Patricio Irribarra Ramírez
</t>
  </si>
  <si>
    <t xml:space="preserve">Esmeralda N° 698, comuna de Quirihue
</t>
  </si>
  <si>
    <t>F. 042-531221</t>
  </si>
  <si>
    <t>dquirihue@yahoo.es</t>
  </si>
  <si>
    <t>I. Municipalidad de Rancagua</t>
  </si>
  <si>
    <t xml:space="preserve">Juan Ramón Godoy Muñoz
</t>
  </si>
  <si>
    <t xml:space="preserve">Plaza Los Héroes N° 445, comuna de Rancagua, Sexta Región.
</t>
  </si>
  <si>
    <t xml:space="preserve">Teléfono: 722-443529/ 722-443533
</t>
  </si>
  <si>
    <t>sec.alcalde@rancagua.cl
sec.juridica@rancagua.cl
rjara@rancagua.cl
juan.godoy@rancagua.cl</t>
  </si>
  <si>
    <t xml:space="preserve">
I. Municipalidad de Ránquil
</t>
  </si>
  <si>
    <t>Nicolás Alfonso Torres Ovalle
RUT: 16.446.232-3</t>
  </si>
  <si>
    <t xml:space="preserve">Nicolás León Nº521, Ñipas, comuna de Ranquil
</t>
  </si>
  <si>
    <t>Ranqui</t>
  </si>
  <si>
    <t>Fonos (42) 2833700</t>
  </si>
  <si>
    <t xml:space="preserve">
I. Municipalidad de Rauco
</t>
  </si>
  <si>
    <t>Enrique Francisco Ignacio Olivares Farías,</t>
  </si>
  <si>
    <t xml:space="preserve">Avenida Balmaceda Nº 35. Comuna de Rauco. Región del Maule. 
</t>
  </si>
  <si>
    <t>Rauco</t>
  </si>
  <si>
    <t>Fono: 075- 2 530430</t>
  </si>
  <si>
    <t>I. Municipalidad de Recoleta</t>
  </si>
  <si>
    <t xml:space="preserve">Oscar Daniel Jadue Jadue 
</t>
  </si>
  <si>
    <t xml:space="preserve">Avda. Recoleta N° 676, comuna de Recoleta, Región Metropolitana.
</t>
  </si>
  <si>
    <t xml:space="preserve">daniel.jadue@recoleta.cl </t>
  </si>
  <si>
    <t xml:space="preserve">
I. Municipalidad de Renaico. 
</t>
  </si>
  <si>
    <t xml:space="preserve">Juan Carlos Reinao Marilao. </t>
  </si>
  <si>
    <t xml:space="preserve">Calle Comercio Nº 206, comuna de Renaico. Región de La Araucanía.
</t>
  </si>
  <si>
    <t>Renaico</t>
  </si>
  <si>
    <t>Fono: (65) 202800</t>
  </si>
  <si>
    <t xml:space="preserve"> didecorenaico@yahoo.cl</t>
  </si>
  <si>
    <t xml:space="preserve">
I. Municipalidad de Renca
</t>
  </si>
  <si>
    <t xml:space="preserve">
690712008
</t>
  </si>
  <si>
    <t xml:space="preserve">
Municipalidad
</t>
  </si>
  <si>
    <t xml:space="preserve">
Constitución Política de la República, artículo 107
</t>
  </si>
  <si>
    <t xml:space="preserve">
Según ley Orgánica N° 18.695, artículos 1° al 4°
</t>
  </si>
  <si>
    <t xml:space="preserve">CLAUDIO NICOLAS CASTRO SALAS,   </t>
  </si>
  <si>
    <t xml:space="preserve">Avenida Blanco Encalada N°1335, comuna de Renca, Región Metropolitana.
</t>
  </si>
  <si>
    <t>Fonos:  685 66 00 / 800-202-836</t>
  </si>
  <si>
    <t>Página web: www.renca.cl</t>
  </si>
  <si>
    <t xml:space="preserve">No se acompañan. Aplica Informe Jurídico Nº 09, de fecha 14 de marzo de 2011 del Departamento Jurídico y Dictamen Nº 070791, de 2009, de la Contraloría General de la República.  </t>
  </si>
  <si>
    <t xml:space="preserve">
I. Municipalidad de Rengo
</t>
  </si>
  <si>
    <t>Andrés Maxim Roldan Grez</t>
  </si>
  <si>
    <t xml:space="preserve">Urriola Nº26, Rengo, Sexta Región. </t>
  </si>
  <si>
    <t>Teléfono (72) 512060</t>
  </si>
  <si>
    <t xml:space="preserve">
I. Municipalidad de Requinoa
</t>
  </si>
  <si>
    <t xml:space="preserve">Waldo Antonio Valdivia Montecinos
</t>
  </si>
  <si>
    <t xml:space="preserve">Calle Comercio N°121, comuna de Requinoa,  provincia de Cachapoal, Sexta Región.
</t>
  </si>
  <si>
    <t>Requinoa</t>
  </si>
  <si>
    <t>Teléfono Nº85958315</t>
  </si>
  <si>
    <t>I. Municipalidad de Retiro</t>
  </si>
  <si>
    <t>Rodrigo Alberto Ramírez Parra</t>
  </si>
  <si>
    <t>Errázuriz Nº 240, comuna de Retiro, VII Región.</t>
  </si>
  <si>
    <t>Retiro</t>
  </si>
  <si>
    <t xml:space="preserve">
I. Municipalidad de Rio Ibáñez
</t>
  </si>
  <si>
    <t xml:space="preserve">Marcelo Orlando Santana Vargas
</t>
  </si>
  <si>
    <t xml:space="preserve">Carlos Soza Nº161 Puerto Ibáñez, Comuna de rio Ibáñez, Región de Aysén, </t>
  </si>
  <si>
    <t>Rio Ibáñez</t>
  </si>
  <si>
    <t>672-423369                        56979590865</t>
  </si>
  <si>
    <t>alcaldía@rioibanez.cl           marcelo.santana@rioibanez.cl</t>
  </si>
  <si>
    <t>I.MUNICIPALIDAD DE RÍO HURTADO</t>
  </si>
  <si>
    <t>Constitución Política de la República, arts. 118 y siguientes</t>
  </si>
  <si>
    <t>Según Ley Orgánica N° 18.695, arts. 1° al 4°.</t>
  </si>
  <si>
    <t>Alcaldesa: Carmen Olivares de la Rivera</t>
  </si>
  <si>
    <t>Calle única s/n, Samo Alto, comuna de Río Hurtado, Región de Coquimbo.</t>
  </si>
  <si>
    <t>Río Hurtado</t>
  </si>
  <si>
    <t>No se acompañan. Aplica informe Juridico N°09 de 14 de marzo de 2011, del Departamento Juridico y Dictamen N° 07191, de 20009, de la Contraloría General de la República</t>
  </si>
  <si>
    <t xml:space="preserve">
I. Municipalidad de Río Bueno
</t>
  </si>
  <si>
    <t>Luis Roberto Reyes Álvarez,</t>
  </si>
  <si>
    <t xml:space="preserve">Calle Comercio Nº 603, Comuna de Río Bueno, XIV Región de los Ríos.
</t>
  </si>
  <si>
    <t>Río Bueno</t>
  </si>
  <si>
    <t>Fono: 64-2340400</t>
  </si>
  <si>
    <t>secretaria. alcaldia@muniriobueno.cl</t>
  </si>
  <si>
    <t xml:space="preserve"> Río Bueno</t>
  </si>
  <si>
    <t xml:space="preserve">
I. Municipalidad de Río Negro
</t>
  </si>
  <si>
    <t xml:space="preserve">Carlos Javier Schwalm Urzúa, </t>
  </si>
  <si>
    <t>Vicuña Mackenna Nº277, comuna de Río Negro, Décima Región.</t>
  </si>
  <si>
    <t>Río Negro</t>
  </si>
  <si>
    <t>64-2363200/64-2363229</t>
  </si>
  <si>
    <t xml:space="preserve">alcaldia@rionegrochile.cl / amadorojeda@rionegrochile.cl </t>
  </si>
  <si>
    <t xml:space="preserve">
I. Municipalidad de Rinconada
</t>
  </si>
  <si>
    <t>Juan Galdames Carmona
RUT 6.261.177-4</t>
  </si>
  <si>
    <t xml:space="preserve">Carretera San Martín Nº 607, comuna de Rinconada, Región de Valparaíso. 
</t>
  </si>
  <si>
    <t>Rinconada</t>
  </si>
  <si>
    <t>(34) 2509500 / 993286006</t>
  </si>
  <si>
    <t>jgaldames@munirinconada.cl</t>
  </si>
  <si>
    <t xml:space="preserve">
I. Municipalidad de Romeral
</t>
  </si>
  <si>
    <t xml:space="preserve">Carlos Vergara Zerega, </t>
  </si>
  <si>
    <t xml:space="preserve">Calle Ignacio Carrera Pinto Nº 1213, comuna de Romeral. Región del Maule.- 
</t>
  </si>
  <si>
    <t>Teléfono: 75-2576330</t>
  </si>
  <si>
    <t xml:space="preserve">alcaldia@muniromeral.cl </t>
  </si>
  <si>
    <t xml:space="preserve">
I. Municipalidad de Saavedra
</t>
  </si>
  <si>
    <t>Constitución Política de la República, artículo Nº 107.</t>
  </si>
  <si>
    <t xml:space="preserve">Juan de Dios Paillafil Calfulen,  </t>
  </si>
  <si>
    <t xml:space="preserve">Ejército Nº 1424, comuna de Saavedra, Novena Región.
</t>
  </si>
  <si>
    <t>Saavedra</t>
  </si>
  <si>
    <t>452655398-452655399
452655392</t>
  </si>
  <si>
    <t>alcalde@municipiodesaavedra.cl
oficinapartesaavedra@gmail.com</t>
  </si>
  <si>
    <t xml:space="preserve">
I. Municipalidad de Salamanca
</t>
  </si>
  <si>
    <t xml:space="preserve">Gerardo Andrés Rojas Escudero   </t>
  </si>
  <si>
    <t xml:space="preserve">Manuel Bulnes Nº599, comuna de Salamanca.
</t>
  </si>
  <si>
    <t>Fono (53) 2448600 – (53) 2448601 – (53)-2448539</t>
  </si>
  <si>
    <t xml:space="preserve">
oirs@salamanca.cl alcaldia@salamanca.cl ncruz@salamanca.cl</t>
  </si>
  <si>
    <t xml:space="preserve">
I. Municipalidad de San Antonio
</t>
  </si>
  <si>
    <t xml:space="preserve">Luis Omar Vera Castro    </t>
  </si>
  <si>
    <t>Avenida Ramón Barros Luco Nº1881, Barrancas, San Antonio, Quinta Región.</t>
  </si>
  <si>
    <t xml:space="preserve">
I. Municipalidad de San Bernardo
</t>
  </si>
  <si>
    <t xml:space="preserve">CHRISTOPHER ANTNIO WITHE BAHAMONDES
</t>
  </si>
  <si>
    <t xml:space="preserve">Eyzaguirre Nº 450, San Bernardo, Región Metropolitana.
</t>
  </si>
  <si>
    <t xml:space="preserve">Fono: 2927 0000 – 2927 0724
</t>
  </si>
  <si>
    <t>I. Municipalidad de San Carlos</t>
  </si>
  <si>
    <t>Constitución Política de la República, art. 107</t>
  </si>
  <si>
    <t xml:space="preserve">Según Ley Orgánica N° 18.695, art 1 a 4
</t>
  </si>
  <si>
    <t xml:space="preserve">Williams Gastón Suazo Soto
</t>
  </si>
  <si>
    <t xml:space="preserve">Vicuña Mackenna N° 436, comuna de San Carlos
</t>
  </si>
  <si>
    <t>41-201300</t>
  </si>
  <si>
    <t xml:space="preserve">
I. Municipalidad de San Clemente
</t>
  </si>
  <si>
    <t xml:space="preserve">Juan Raúl Rojas Vergara    </t>
  </si>
  <si>
    <t xml:space="preserve">Carlos Silva Renard Nº46, San Clemente , VII Región.
</t>
  </si>
  <si>
    <t>San Clemente</t>
  </si>
  <si>
    <t>Fonos (71) 621570</t>
  </si>
  <si>
    <t>Ilustre Municipalidad de San Fabián</t>
  </si>
  <si>
    <t xml:space="preserve">Alcalde Titular: Claudio de la Cruz Almuna Garrido, 
</t>
  </si>
  <si>
    <t xml:space="preserve">Calle 21 de mayo N° 312, comuna de San Fabián, Región del Biobío.  </t>
  </si>
  <si>
    <t>San Fabián</t>
  </si>
  <si>
    <t>422419025-422419034</t>
  </si>
  <si>
    <t>alcalde@sanfabian.cl; administrador@sanfabian.cl; dideco@sanfabian.cl</t>
  </si>
  <si>
    <t>I. Municipalidad de San Felipe</t>
  </si>
  <si>
    <t xml:space="preserve">Carmen Gisele Castillo Taucher
</t>
  </si>
  <si>
    <t xml:space="preserve">Salinas N° 1211, comuna y provincia de San Felipe, Quinta Región
</t>
  </si>
  <si>
    <t>Fonos: (34) -509000- 510077</t>
  </si>
  <si>
    <t>rrhh@sanfe.cl, secretaria@sanfe.cl              ccastillo@munisanfelipe.cl</t>
  </si>
  <si>
    <t xml:space="preserve">
I. Municipalidad de San Fernando 
</t>
  </si>
  <si>
    <t xml:space="preserve">Pablo Silva Pérez
</t>
  </si>
  <si>
    <t xml:space="preserve">Calle  Argomedo Nº 480, comuna de San Fernando, Región del Libertador Bernardo O`Higgins.
</t>
  </si>
  <si>
    <t>San Fernando</t>
  </si>
  <si>
    <t xml:space="preserve">
I. Municipalidad de San Ignacio
</t>
  </si>
  <si>
    <t xml:space="preserve">César Alberto Figueroa Betancourt.
</t>
  </si>
  <si>
    <t xml:space="preserve">Avenida Manuel Jesús Ortíz N° 599, San Ignacio, Provincia de Ñuble
</t>
  </si>
  <si>
    <t>San Ignacio</t>
  </si>
  <si>
    <t xml:space="preserve">Fono: (042) 651006/651032/651007/651014. </t>
  </si>
  <si>
    <t xml:space="preserve">alcaldia@munisanignacio.cl
 www.municipalidadsanignacio.cl
</t>
  </si>
  <si>
    <t xml:space="preserve">
I. Municipalidad de San Javier
</t>
  </si>
  <si>
    <t xml:space="preserve">Jorge Ignacio Silva Sepúlveda
</t>
  </si>
  <si>
    <t>Arturo Prat Nº 2490, San Javier, Séptima Región.</t>
  </si>
  <si>
    <t>San Javier</t>
  </si>
  <si>
    <t xml:space="preserve">
I. Municipalidad de San Joaquín. 
</t>
  </si>
  <si>
    <t xml:space="preserve">Sergio Rigoberto Echeverría García.
</t>
  </si>
  <si>
    <t xml:space="preserve">Av. Santa Rosa 2606, San Joaquín. Santiago
</t>
  </si>
  <si>
    <t xml:space="preserve">Teléfono: (562) 2 810 8409
Teléfono Oficina Alcaldía: (562) 28108359
</t>
  </si>
  <si>
    <t xml:space="preserve">alcalde@sanjoaquin.cl
Dirección Jurídica (Laura Quintanilla): lauraquintanilla@sanjoaquin.cl 
http://www.redsanjoaquin.cl/
</t>
  </si>
  <si>
    <t xml:space="preserve">
I. Municipalidad de San José de Maipo
</t>
  </si>
  <si>
    <t>69072300K</t>
  </si>
  <si>
    <t xml:space="preserve">Luis Hernán Pezoa Alvarez            </t>
  </si>
  <si>
    <t xml:space="preserve">Camino El Volcán Nº19775, San José de Maipo.
</t>
  </si>
  <si>
    <t>marteaga@sanjosedemaipo.cl</t>
  </si>
  <si>
    <t xml:space="preserve">
I. Municipalidad de San Juan de La Costa
</t>
  </si>
  <si>
    <t>Bernardo Candía Henríquez, Alcalde.
Luis Alberto Barría Obando, subrogará al Alcalde entre el 16 de abril y el 17 de mayo de 2021.</t>
  </si>
  <si>
    <t xml:space="preserve">Avenida Nueva Sur s/n, Puaucho, comuna de San Juan de La Costa, Región de Los Lagos
</t>
  </si>
  <si>
    <t>San Juan De La Costa</t>
  </si>
  <si>
    <t xml:space="preserve">Fono: 064-2261911
</t>
  </si>
  <si>
    <t xml:space="preserve"> alcaldía@sanjuandelacosta.cl</t>
  </si>
  <si>
    <t>I. Municipalidad de San Miguel</t>
  </si>
  <si>
    <t xml:space="preserve">Luis Humberto Sanhueza Bravo, 
</t>
  </si>
  <si>
    <t xml:space="preserve">Gran Avenida José Miguel Carrera N° 3418, comuna de San Miguel, Región Metropolitana.
</t>
  </si>
  <si>
    <t xml:space="preserve">Fono: 26789131-232419301
</t>
  </si>
  <si>
    <t xml:space="preserve">Correo electrónico: alcaldiasanmiguel@sanmiguel.cl </t>
  </si>
  <si>
    <t xml:space="preserve">
I. Municipalidad de San Nicolás
</t>
  </si>
  <si>
    <t>Municipalidad. Constitución Política de la República, art. 107.</t>
  </si>
  <si>
    <t>Víctor Hugo Rice Sánchez</t>
  </si>
  <si>
    <t xml:space="preserve">Arturo Prat N° 202,  comuna de San Nicolás
</t>
  </si>
  <si>
    <t>San Nicolás</t>
  </si>
  <si>
    <t xml:space="preserve">Fonos:42-2-561416 / 42-2561443 / Celular Alcalde 95728771
</t>
  </si>
  <si>
    <t xml:space="preserve"> Email: municipalidadsannicolas@hotmail.com
ALCALDERICESANNICOLAS@GMAIL.COM</t>
  </si>
  <si>
    <t>I. Municipalidad de San Pablo</t>
  </si>
  <si>
    <t>Institución eclesiástica</t>
  </si>
  <si>
    <t xml:space="preserve">Omar Alvarado Agüero </t>
  </si>
  <si>
    <t xml:space="preserve">Calle Bolivia N° 498, comuna de San Pablo,  Décima Región.
</t>
  </si>
  <si>
    <t>San Pablo</t>
  </si>
  <si>
    <t>Fonos (64) 381425-381429</t>
  </si>
  <si>
    <t xml:space="preserve">
I. Municipalidad de San Pedro
</t>
  </si>
  <si>
    <t xml:space="preserve">Emilio Cerda Sagurie
</t>
  </si>
  <si>
    <t xml:space="preserve">Av. Hermosilla N°11, comuna de San Pedro, provincia de Melipilla, Región Metropolitana.
</t>
  </si>
  <si>
    <t xml:space="preserve">Fonos: 228405961 Anexo 16
</t>
  </si>
  <si>
    <t>alcaldia@munisanpedro.cl 
oficinapartes@munisanpedro.cl</t>
  </si>
  <si>
    <t xml:space="preserve">
I. Municipalidad de San Pedro de Atacama
</t>
  </si>
  <si>
    <t xml:space="preserve">Sandra Berna Martínez     </t>
  </si>
  <si>
    <t xml:space="preserve">Gustavo Le Paige Nº 328, casco antiguo, comuna de San Pedro de Atacama, provincia El Loa, II Región de Antofagasta.
</t>
  </si>
  <si>
    <t>San Pedro De Atacama</t>
  </si>
  <si>
    <t>Teléfonos: (55) 851041 – 851019 – 851103 – 851316 – 851317.</t>
  </si>
  <si>
    <t xml:space="preserve"> alcaldiaspa@gmail.com </t>
  </si>
  <si>
    <t xml:space="preserve">No se acompañan. Aplica Informe Jurídico Nº 09, de  fecha 14 de marzo de 2011 del Departamento Jurídico y Dictamen Nº 070791, de 2009, de la Contraloría General de la República.  
. 
</t>
  </si>
  <si>
    <t xml:space="preserve">
I. Municipalidad de San Pedro de la Paz
</t>
  </si>
  <si>
    <t xml:space="preserve">Javier Enrique Guíñez Castro
</t>
  </si>
  <si>
    <t xml:space="preserve">Los Acacios Nº 43, Villa San Pedro, comuna de San Pedro de la Paz,  Octava Región.
</t>
  </si>
  <si>
    <t>Fono Municipalidad: 412505000
Fono OPD : 938860132</t>
  </si>
  <si>
    <t>e-mail  alcalde :  javier.guiñez@sanpedrodelapaz.cl
e-mail OPD:  opdsanpedrodelapaz@gmail.com</t>
  </si>
  <si>
    <t xml:space="preserve">
I. Municipalidad de San Rafael.
</t>
  </si>
  <si>
    <t xml:space="preserve">Claudia Alejandra Díaz Bravo, </t>
  </si>
  <si>
    <t xml:space="preserve">Avenida Oriente Nº 2625, Comuna de San Rafael. Provincia de Talca. VII Región del Maule. 
</t>
  </si>
  <si>
    <t>San Rafael</t>
  </si>
  <si>
    <t>(71) 2651012</t>
  </si>
  <si>
    <t>Secre_alcaldia@hotmail.es rrpp@munisanrafael.cl</t>
  </si>
  <si>
    <t xml:space="preserve">
I. Municipalidad de Santa Bárbara
</t>
  </si>
  <si>
    <t>Daniel Sebastián Salamanca Pérez</t>
  </si>
  <si>
    <t xml:space="preserve">Rosas Nº 160, comuna de Santa Bárbara,  Octava Región.
Casilla 216
</t>
  </si>
  <si>
    <t xml:space="preserve">
I. Municipalidad de Santa Cruz
</t>
  </si>
  <si>
    <t xml:space="preserve">Gustavo William Arévalo Cornejo
</t>
  </si>
  <si>
    <t xml:space="preserve">Avenida Diego Portales N° 625, comuna de Santa Cruz,  Sexta Región.
</t>
  </si>
  <si>
    <t>Santa Cruz</t>
  </si>
  <si>
    <t xml:space="preserve">Fonos (72) 821045 - 822318
</t>
  </si>
  <si>
    <t xml:space="preserve">
I. Municipalidad de Santa Juana
</t>
  </si>
  <si>
    <t xml:space="preserve">Ana Alejandra Albornoz Cuevas
</t>
  </si>
  <si>
    <t xml:space="preserve">Yungay Nº 125, comuna de Santa Juana, Región del Biobío.
</t>
  </si>
  <si>
    <t>Santa Juana</t>
  </si>
  <si>
    <t>Fono: (41) 2779242-(41) 2779152- (41)2779243- 41-2778113</t>
  </si>
  <si>
    <t>aalbornoz@santajuana.cl  santajuana@santajuana.cl</t>
  </si>
  <si>
    <t xml:space="preserve">
I. Municipalidad de Santa María
</t>
  </si>
  <si>
    <t xml:space="preserve">Manuel León Saa. 
</t>
  </si>
  <si>
    <t xml:space="preserve">Calle Bernardo O’Higgins Nº 843, comuna de Santa María, Región de Valparaíso
</t>
  </si>
  <si>
    <t>Santa María</t>
  </si>
  <si>
    <t>34) 2595300 (Central Telefónica I. Municipalidad de Santa María)
COORDINADORA OPD SANTA MARIA: (34) 2595367
ASISTENTE SOCIAL OPD SANTA MARIA: (34) 2595368
SECRETARIA OPD SANTA MARIA: (34) 2595319</t>
  </si>
  <si>
    <t>of.partes@imsantamaria.cl 
CORREO ELECTRONICO OPD SANTA MARIA: opdsantamaria@gmail.com
http://www.imsantamaria.cl</t>
  </si>
  <si>
    <t xml:space="preserve">
I. Municipalidad de Santiago
</t>
  </si>
  <si>
    <t xml:space="preserve">Iraci Luiza Hassler Jacob
</t>
  </si>
  <si>
    <t xml:space="preserve">Plaza de Armas s/n, Casilla 52/D, comuna de Santiago, Región Metropolitana.
</t>
  </si>
  <si>
    <t xml:space="preserve">Fono (02) 27136602-228271161
</t>
  </si>
  <si>
    <t>santiago@munstgo.cl, santiago@munistgo.cl</t>
  </si>
  <si>
    <t xml:space="preserve">
I. Municipalidad de San Ramón
</t>
  </si>
  <si>
    <t xml:space="preserve">Miguel Ángel Aguilera Sanhueza
</t>
  </si>
  <si>
    <t xml:space="preserve">Ossa Nº 1771, comuna de San Ramón, Región Metropolitana.
</t>
  </si>
  <si>
    <t>San Ramón</t>
  </si>
  <si>
    <t>Fonos 25161298 - 23909108 161298298298</t>
  </si>
  <si>
    <t xml:space="preserve">
I. Municipalidad de San Vicente de Tagua Tagua
</t>
  </si>
  <si>
    <t>69081000K</t>
  </si>
  <si>
    <t xml:space="preserve">Jaime Gonzalez Ramirez
</t>
  </si>
  <si>
    <t xml:space="preserve">Tagua Tagua N°222, comuna de San Vicente de Tagua Tagua, Sexta Región.
</t>
  </si>
  <si>
    <t>San Vicente De Tagua Tagua</t>
  </si>
  <si>
    <t xml:space="preserve">Se acompaña Certificado con antecedentes financieros del año 2007, de fecha 5 de enero de 2009, aprobado por la Unidad de Supervisión Financiera Nacional. </t>
  </si>
  <si>
    <t xml:space="preserve">
I. Municipalidad de Sierra Gorda.
</t>
  </si>
  <si>
    <t xml:space="preserve">José Agustín Guerrero Venegas            </t>
  </si>
  <si>
    <t xml:space="preserve">Avenida Salvador Allende N° 452, comuna de Sierra Gorda, Región de Antofagasta.
</t>
  </si>
  <si>
    <t>Sierra Gorda</t>
  </si>
  <si>
    <t xml:space="preserve"> joseguerrero@munisg.cl
           comunasierrag@gmail.com.</t>
  </si>
  <si>
    <t>Se acompaña Certificado de Antecedentes Financieros, correspondiente al año 2009, visado por Sub Departamento de Supervisión Financiera Nacional.</t>
  </si>
  <si>
    <t xml:space="preserve">
I. Municipalidad de Talagante
</t>
  </si>
  <si>
    <t xml:space="preserve">Carlos Daniel Álvarez Esteban 
</t>
  </si>
  <si>
    <t xml:space="preserve">21 de Mayo Nº 875, Talagante.
</t>
  </si>
  <si>
    <t xml:space="preserve">Fonos: 225989284
</t>
  </si>
  <si>
    <t xml:space="preserve">
Correo electrónico: alcaldia@talagante.cl
</t>
  </si>
  <si>
    <t xml:space="preserve">
I. Municipalidad de Talca
</t>
  </si>
  <si>
    <t xml:space="preserve">Juan Carlos Díaz Avendaño </t>
  </si>
  <si>
    <t>1 Norte Nº 797, comuna de Talca, Séptima Región.</t>
  </si>
  <si>
    <t>Teléfonos: (71) 2212344 / (71) 2203651</t>
  </si>
  <si>
    <t>Correo Electrónico: jdiaz@talca.cl / alcaldia@talca.cl</t>
  </si>
  <si>
    <t>I. Municipalidad de Talcahuano</t>
  </si>
  <si>
    <t xml:space="preserve">Henry Campos Coa,                 </t>
  </si>
  <si>
    <t>Sargento Aldea Nº250, Talcahuano, Octava Región.</t>
  </si>
  <si>
    <t xml:space="preserve">Teléfonos: 41-3835302- 98088293
</t>
  </si>
  <si>
    <t>alcaldia@talcahuano.cl
Ximena.pantoja@talcahuano.cl</t>
  </si>
  <si>
    <t xml:space="preserve">
I. Municipalidad de Tal Tal
</t>
  </si>
  <si>
    <t xml:space="preserve">Sergio Belmor Orellana Montejo. </t>
  </si>
  <si>
    <t xml:space="preserve">Arturo Prat 515, comuna de Tal Tal, Segunda Región
</t>
  </si>
  <si>
    <t>Tal Tal</t>
  </si>
  <si>
    <t xml:space="preserve">Mesa Central: (55) 2683000
DIDECO: (55) 2683010 (55) 2683057
</t>
  </si>
  <si>
    <t xml:space="preserve">Municipalidad: alcaldia@taltal.cl
Directora de DIDECO: ingrid.penaloza@gmail.com
</t>
  </si>
  <si>
    <t xml:space="preserve">
I. Municipalidad de Temuco
</t>
  </si>
  <si>
    <t xml:space="preserve">Roberto Francisco Neira Aburto
</t>
  </si>
  <si>
    <t xml:space="preserve">Arturo Prat Nº 650, Temuco, Novena Región.
</t>
  </si>
  <si>
    <t>Teléfono: 452973427- 453973437</t>
  </si>
  <si>
    <t>rneira@temuco.cl</t>
  </si>
  <si>
    <t xml:space="preserve">
I. Municipalidad de Teno
</t>
  </si>
  <si>
    <t xml:space="preserve">Sandra Améstica Gaete
</t>
  </si>
  <si>
    <t xml:space="preserve">Arturo Prat N°298, comuna de Teno,  provincia de Curicó, Séptima Región.
</t>
  </si>
  <si>
    <t>Teno</t>
  </si>
  <si>
    <t xml:space="preserve">Se acompaña Certificado de Antecedentes Financieros correspondientes al ejercicio del año 2005, aprobado por Unidad de Auditoría Interna.
Pendiente que USUFI solicite antecedentes financieros correspondientes al año 2008.
</t>
  </si>
  <si>
    <t xml:space="preserve">
I. Municipalidad de Teodoro Schmidt
</t>
  </si>
  <si>
    <t xml:space="preserve">Baldomero Santos Vidal
 </t>
  </si>
  <si>
    <t xml:space="preserve">Balmaceda Nº 410,ct, IX Región.
</t>
  </si>
  <si>
    <t>Teodoro Schmidt</t>
  </si>
  <si>
    <t>45-2-922714 - 45-2-922731   45-2-922713</t>
  </si>
  <si>
    <t>agendalacaldeteodoro@gmail.com
             adm.muniteodoro@gmail.com
             correspondencia.parte@gmail.com</t>
  </si>
  <si>
    <t xml:space="preserve">
I. Municipalidad de Tierra Amarilla
</t>
  </si>
  <si>
    <t>Mario Arturo Morales Carrasco</t>
  </si>
  <si>
    <t xml:space="preserve">Avenida Miguel Lemeur Nº 544, comuna de Tierra Amarilla, Región de Atacama. 
</t>
  </si>
  <si>
    <t xml:space="preserve">Fono: (52) 320017- 320054- 320277- 320936
</t>
  </si>
  <si>
    <t xml:space="preserve">: info@MuniTierraAmarilla.cl </t>
  </si>
  <si>
    <t xml:space="preserve">
I. Municipalidad de Til Til
</t>
  </si>
  <si>
    <t xml:space="preserve">Luis Valenzuela Cruzat
</t>
  </si>
  <si>
    <t xml:space="preserve">Arturo Prat Nº 200, comuna de Til Til, Región Metropolitana.
</t>
  </si>
  <si>
    <t>Til Til</t>
  </si>
  <si>
    <t xml:space="preserve">Fono: 976960915- 977903144             Fono: 228105821
</t>
  </si>
  <si>
    <t>opdtiltil@gmail.com
alcaldevalenzuela@tiltil.cl</t>
  </si>
  <si>
    <t xml:space="preserve">
I. Municipalidad de Tirúa
</t>
  </si>
  <si>
    <t xml:space="preserve">José Rolando Linco Garrido
</t>
  </si>
  <si>
    <t xml:space="preserve">Avda Costanera Nº 080, comuna de Tirúa, Octava Región.
</t>
  </si>
  <si>
    <t>Tirúa</t>
  </si>
  <si>
    <t>Fonos: 41-614040 – 41-614026 – 41-2445800</t>
  </si>
  <si>
    <t>irisperez@munitirua.com</t>
  </si>
  <si>
    <t xml:space="preserve">
Ilustre Municipalidad de Tocopilla
</t>
  </si>
  <si>
    <t xml:space="preserve">Ljubica Elena Kurtovic Cortés
</t>
  </si>
  <si>
    <t xml:space="preserve">Anibal Pinto Nº 1305, de la comuna de Tocopilla, Región de Antofagasta.  
</t>
  </si>
  <si>
    <t>Fono: (55) 2421347 – 2421355</t>
  </si>
  <si>
    <t xml:space="preserve"> lkurtovic@imtocopilla.cl; 
jramos@imtocopilla.cl</t>
  </si>
  <si>
    <t xml:space="preserve">
I. Municipalidad de Toltén
</t>
  </si>
  <si>
    <t xml:space="preserve">Rafael García Ferlice      </t>
  </si>
  <si>
    <t xml:space="preserve">Bernardo O’Higgins Nº410, Toltén, Novena Región
</t>
  </si>
  <si>
    <t>Toltén</t>
  </si>
  <si>
    <t xml:space="preserve">Fonos (45) 671001
</t>
  </si>
  <si>
    <t>Se acompaña Certificado Financiero, de fecha 13 de enero de 2006, aprobado por Unidad de Auditoría Interna.</t>
  </si>
  <si>
    <t xml:space="preserve">
I. Municipalidad de Tomé
</t>
  </si>
  <si>
    <t xml:space="preserve">
691501000
</t>
  </si>
  <si>
    <t xml:space="preserve">Ivonne Rivas Ortíz.
</t>
  </si>
  <si>
    <t xml:space="preserve">Ignacio Serrano N° 1185, , comuna de Tomé, Octava Región del Bío – Bío.
</t>
  </si>
  <si>
    <t>Tomé</t>
  </si>
  <si>
    <t>Fono: (41) 2406400 - (41) 2406410</t>
  </si>
  <si>
    <t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t>
  </si>
  <si>
    <t>No procede</t>
  </si>
  <si>
    <t xml:space="preserve">
I. Municipalidad de Trehuaco
</t>
  </si>
  <si>
    <t xml:space="preserve">Luis Alberto Cuevas Ibarra      </t>
  </si>
  <si>
    <t xml:space="preserve">Gonzalo Urrejola Nº460, Trehuaco
</t>
  </si>
  <si>
    <t>Trehuaco</t>
  </si>
  <si>
    <t>Fonos (42) 511351-511238</t>
  </si>
  <si>
    <t xml:space="preserve">
I. Municipalidad de Traiguén
</t>
  </si>
  <si>
    <t>Alcalde: Ricardo Sanhueza Pirce,</t>
  </si>
  <si>
    <t xml:space="preserve">Basilio Urrutia Nº914, Traiguén, Novena Región.
</t>
  </si>
  <si>
    <t>Traiguén</t>
  </si>
  <si>
    <t>4522886731
4522885517</t>
  </si>
  <si>
    <t xml:space="preserve">alcaldesanhuezap@mtraiguen.cl
municipalidad@traiguen.cl 
</t>
  </si>
  <si>
    <t>I. Municipalidad de Tucapel</t>
  </si>
  <si>
    <t xml:space="preserve">Jaime Sergio Veloso Jara; </t>
  </si>
  <si>
    <t>Diego Portales N°258, comuna de Tucapel, Región del Biobío.</t>
  </si>
  <si>
    <t>Tucapel</t>
  </si>
  <si>
    <t>oficinapartes@munitucapel.cl</t>
  </si>
  <si>
    <t xml:space="preserve">
I. Municipalidad de Valdivia
</t>
  </si>
  <si>
    <t xml:space="preserve">Carla Andrea Amtmann Fecci
</t>
  </si>
  <si>
    <t>Independencia Nº 455, Valdivia, Décima Cuarta Región</t>
  </si>
  <si>
    <t xml:space="preserve">
I. Municipalidad de Vallenar
</t>
  </si>
  <si>
    <t xml:space="preserve">Victor Manuel Isla Lutz
</t>
  </si>
  <si>
    <t xml:space="preserve">Plaza Nº 25, comuna de Vallenar, provincia de Huasco, Tercera Región.
</t>
  </si>
  <si>
    <t>Teléfono: (51) 611320</t>
  </si>
  <si>
    <t xml:space="preserve">contacto@vallenar.cl
</t>
  </si>
  <si>
    <t xml:space="preserve">
I. Municipalidad de Valparaíso
</t>
  </si>
  <si>
    <t>Constitución Política de la República, art. 118</t>
  </si>
  <si>
    <t>Jorge Sharp Fajardo</t>
  </si>
  <si>
    <t>Condell Nº 1490, Valparaíso, Quinta Región.</t>
  </si>
  <si>
    <t xml:space="preserve">
Ilustre Municipalidad de Vichuquén
</t>
  </si>
  <si>
    <t xml:space="preserve">Roberto Hernán Rivera Pino
</t>
  </si>
  <si>
    <t xml:space="preserve">Manuel Rodríguez Nº 315, de la comuna de Vichuquén, Región del Maule.  
</t>
  </si>
  <si>
    <t>Vichuquén</t>
  </si>
  <si>
    <t>Fono: (75) 2555516 – 2555501</t>
  </si>
  <si>
    <t>munivichuquen@gmail.com</t>
  </si>
  <si>
    <t xml:space="preserve">
I. Municipalidad de Vicuña
</t>
  </si>
  <si>
    <t xml:space="preserve">Rafael Enrique Vera Castillo.
</t>
  </si>
  <si>
    <t xml:space="preserve">San Martín N° 275, comuna de Vicuña, Cuarta Región.
</t>
  </si>
  <si>
    <t>512-670316
+56982599003</t>
  </si>
  <si>
    <t>alcaldia@munivicuna.cl; opd@munivicuna.cl</t>
  </si>
  <si>
    <t xml:space="preserve">
I. Municipalidad de Victoria
</t>
  </si>
  <si>
    <t xml:space="preserve">Hugo Monsalves Castillo, </t>
  </si>
  <si>
    <t xml:space="preserve">calle Lagos Nº680, Comuna de Victoria, Región de Araucania.
</t>
  </si>
  <si>
    <t>Victoria</t>
  </si>
  <si>
    <t>Mesa Central (56-45) 2 296 400</t>
  </si>
  <si>
    <t xml:space="preserve"> municipalidad@victoriachile.cl</t>
  </si>
  <si>
    <t xml:space="preserve">
I. Municipalidad de Villa Alegre
</t>
  </si>
  <si>
    <t xml:space="preserve">Pablo Fuentes Vallejos
</t>
  </si>
  <si>
    <t xml:space="preserve">Avenida España Nº 196, comuna de Villa Alegre, Provincia de Linares, Séptima Región.
</t>
  </si>
  <si>
    <t>Villa Alegre</t>
  </si>
  <si>
    <t>Teléfonos (73) 2381721, 23811563.</t>
  </si>
  <si>
    <t>alcaldia@villalegre.cl
nmora@villalegre.cl</t>
  </si>
  <si>
    <t xml:space="preserve">
I. Municipalidad de Vilcún
</t>
  </si>
  <si>
    <t xml:space="preserve">KATHERINNE MIGUELES MUÑOZ.
</t>
  </si>
  <si>
    <t xml:space="preserve">Lord Cochrane Nº 255, comuna de Vilcún, Novena Región.
</t>
  </si>
  <si>
    <t>Vilcún</t>
  </si>
  <si>
    <t>Fono: (45) 918360</t>
  </si>
  <si>
    <t>cwolff@vilcun.cl
              egalarce@vilcun.cl</t>
  </si>
  <si>
    <t xml:space="preserve">
I. Municipalidad de Villarrica
</t>
  </si>
  <si>
    <t>69191500K</t>
  </si>
  <si>
    <t xml:space="preserve">Pablo Santiago Astete Mermoud 
</t>
  </si>
  <si>
    <t xml:space="preserve">Pedro de Valdivia N°810, comuna de Villarrica, Novena Región.
</t>
  </si>
  <si>
    <t xml:space="preserve">
I. Municipalidad de Viña del Mar
</t>
  </si>
  <si>
    <t>Constitución Política de la República, Art. 107.</t>
  </si>
  <si>
    <t>Según Ley Orgánica Nº 18.695, Arts. 1º al 4º.</t>
  </si>
  <si>
    <t xml:space="preserve">Virginia María del Carmen Reginato Bozzo             
</t>
  </si>
  <si>
    <t>Arlegui N º 615, Viña del Mar.</t>
  </si>
  <si>
    <t xml:space="preserve">Teléfonos directos alcaldía: 32-2185002/32-2185003/32-2185005
Otros: 32-2185000/800377700
</t>
  </si>
  <si>
    <t xml:space="preserve">virginia.reginato@munvina.cl
julia.pincheira@munvina.cl
patricia.frias@munvina.cl
Jeannette.donoso@munvina.cl
</t>
  </si>
  <si>
    <t xml:space="preserve">
I. Municipalidad de Yungay
</t>
  </si>
  <si>
    <t xml:space="preserve">Alcalde Titular: Rafael Arcangel Cifuentes Rodríguez, 
</t>
  </si>
  <si>
    <t xml:space="preserve">Esmeralda Nº 380, comuna de Yungay
</t>
  </si>
  <si>
    <t>Yungay</t>
  </si>
  <si>
    <t>Fonos (42) 2205601 (42) 2205602</t>
  </si>
  <si>
    <t>Correo Electrónico: alcaldia@yungay.cl</t>
  </si>
  <si>
    <t xml:space="preserve">
I. Municipalidad de Zapallar
</t>
  </si>
  <si>
    <t xml:space="preserve">Gustavo Alessandri Bascuñán </t>
  </si>
  <si>
    <t xml:space="preserve">Germán Riesco Nº 399,  comuna de Zapallar, Región de Valparaíso.
</t>
  </si>
  <si>
    <t>Zapallar</t>
  </si>
  <si>
    <t xml:space="preserve">Fono +56 33 229 6800 / 2325600 </t>
  </si>
  <si>
    <t xml:space="preserve">contacto@munizapallar.cl
 dideco@munizapallar.cl
</t>
  </si>
  <si>
    <t>Intendencia II Región Antofagasta</t>
  </si>
  <si>
    <t xml:space="preserve">Constitución Política de la República, artículo 112.
Decreto N° 100, de 2005, que fija el texto refundido, coordinado y sistematizado de la Constitución Política de la República de Chile, artículos 115 bis, 116 y 117. </t>
  </si>
  <si>
    <t>D.F.L. Nº 1-19.175, de 2005, del Ministerio del Interior, que fija el texto refundido, coordinado, sistematizado y actualizado de la Ley N° 19.175, Orgánica Constitucional sobre Gobierno y Administración Regional.</t>
  </si>
  <si>
    <t>Rodrigo Felipe Andrés Saavedra Burgos,</t>
  </si>
  <si>
    <t>Arturo Prat N° 384, comuna de Antofagasta, Región de Antofagasta</t>
  </si>
  <si>
    <t>(055) 2461000</t>
  </si>
  <si>
    <t xml:space="preserve">
iantofagasta@interior.gov.cl
</t>
  </si>
  <si>
    <t>Corporación Iglesia Alianza Cristiana y Misionera</t>
  </si>
  <si>
    <t>Otorgado por Decreto Supremo Nº 2234, del 11 de noviembre de 1920, por el Ministerio de Justicia.</t>
  </si>
  <si>
    <t>Certificado de Vigencia, folio Nº 500447539192, de 04 de mayo de 2022, del Servicio de Registro Civil e Identificación.</t>
  </si>
  <si>
    <t>Crear y sostener Iglesias, bibliotecas y centro de reunión, escuelas, hogares de ancianos, infantiles y juveniles y, en general, centros que permitan la difusión del Evangelio, a la vez que hacer obra social en beneficio de la Comunidad.</t>
  </si>
  <si>
    <t>Presidente: Pastor Carlos Iván Flores Hernández RUT: 9.555.065-7.
Vicepresidente: Pastor Miguel Ángel Rivera Rodríguez, RUT Nº 11.964.639-1
Secretario: Pastor José Antonio Cárcamo Mardones, RUT Nº 10.697.653-8 
Tesorero: Hermano Sergio Andrés Olivares Matamala, RUT N°13.475.460-5
Primer Consejero: Pastor Luis Bautista Segovia Godoy, RUT N°8.862.347-9.
Segundo Consejero: Hermano Hernán Zapata Cuevas RUT N°5.406.016-5. 
Tercer Consejero: Hermana Zadia Regina Arriagada Betancourt, RUT Nº 4.111.496-7 
Consta en certificado de directorio de persona jurídica sin fines de lucro, folio Nº 500447538939, de 04 de mayo de 2022, del Servicio de Registro Civil e Identificación.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Consta en certificado de directorio de persona jurídica sin fines de lucro, folio Nº 500407984096, de 09 de septiembre de 2021, del Servicio de Registro Civil e Identificación.</t>
  </si>
  <si>
    <t>14 de marzo de 2020 al 14 de marzo de 2023.</t>
  </si>
  <si>
    <t xml:space="preserve">La personería de don Carlos Iván Flores Hernández consta en Acta de constitución de la Corporación Iglesia Alianza Cristiana y Misionera, de fecha 14 de marzo de 2020, reducida a escritura pública el 3 de abril de 2020, ante la Notario Público Titular de la agrupación de las comunas de Temuco, Padre Las Casas, Melipeuco, Cunco, Vilcún y Freire, doña Esmirna Vidal Moraga.
La personería de doña VIVIANA NAVARRO RIVEROS, para representar a la Institución, específicamente para el Hogar Residencia La Granja consta en mandato general de administración, reducido a escritura pública con fecha 23 de junio de 2020, ante doña María Ignacia Vásquez Arango, Notario Público de las comunas de Temuco, Padre Las Casas, Vilcún, Cunco, Melipeuco y Freire, Suplente de la Notario Público de la Titular, doña Esmirna Vidal Moraga
</t>
  </si>
  <si>
    <t xml:space="preserve">Dinamarca Nº 711, Temuco, Novena Región. 
Bustamante N° 56, Providencia, RM
</t>
  </si>
  <si>
    <t xml:space="preserve">(45) 465726
+56977590129
</t>
  </si>
  <si>
    <t>secretaria@acym.cl</t>
  </si>
  <si>
    <t>Se acompañan antecedentes Financieros correspondientes al año 2021, aprobados por el Subdepartamento de  Supervisión Financiera Nacional.</t>
  </si>
  <si>
    <t xml:space="preserve">
Iglesia de Dios 
</t>
  </si>
  <si>
    <t>Persona Jurídica de derecho público</t>
  </si>
  <si>
    <t>Ley Nº 19.638, de 1999, Capítulo III “Personalidad Jurídica y estatutos”, arts. 8 a 13.</t>
  </si>
  <si>
    <t>Consta en publicación en el Diario Oficial de un extracto del acta de constitución de fecha 19 de octubre de 2004, Registro del Ministerio de Justicia Nº 809, de fecha 10 de noviembre de 2004.</t>
  </si>
  <si>
    <t>Según Ley Nº 19.638 que establece “Normas sobre constitución jurídica de las iglesias y organizaciones religiosas”.</t>
  </si>
  <si>
    <t xml:space="preserve">Presidente: Rvdo. Ricardo Ramírez Lohaus 
Vicepresidente: Rvdo. Nilson Villegas Santana 
Secretario: Rvdo. Osvaldo Gómez Mora 
Prosecretario: Rvdo. Patricio Ramírez Abarzúa 
Tesorero: Rvdo. Enrique Carmona Quiñones 
Pro tesorero: Rvdo. Moisés Escobar Venegas 
Director: Rvdo.  Osvaldo Gómez Martínez 
</t>
  </si>
  <si>
    <t>20 de septiembre de 2005 a 20 de septiembre de 2008</t>
  </si>
  <si>
    <t xml:space="preserve">Presidente: Rvdo. Ricardo Ramírez Lohaus
</t>
  </si>
  <si>
    <t xml:space="preserve">Alcalde Eduardo Castillo Velasco Nº 520, comuna de Ñuñoa, Región Metropolitana.
Casilla 10367- Correo Central- Santiago
</t>
  </si>
  <si>
    <t>Se adjunta certificado de los antecedentes financieros, año 2005, autorizado ante Notario Público, aprobado por la Unidad de Auditoria.</t>
  </si>
  <si>
    <t>Iglesia Evangélica Asamblea de Dios Osorno.</t>
  </si>
  <si>
    <t>Otorgado por Decreto Supremo Nº 4.088, de fecha 6 de agosto de 1958, por el Ministerio de Justicia.</t>
  </si>
  <si>
    <t>Certificado de Vigencia de fecha 08 de septiembre de 2021, emitido por el Servicio de Registro Civil e Identificación. Folio Nº 500407782874</t>
  </si>
  <si>
    <t xml:space="preserve">Difundir todas las obras de predicación de acuerdo a los preceptos de la Iglesia.
El auxilio moral, espiritual y material a huérfanos, viudas y desamparados, dentro del límite de su posibilidad económica.
</t>
  </si>
  <si>
    <t xml:space="preserve">Presidente: Jenaro Bahamondes Urrutia, 
Secretario: Pablo Maquehue Martínez, 
Vice presidente: Ricardo Ojeda Cea,
Tesorero General: Claudio Andrade Agüero,
Directores:
José Luis Arcos Castillo, 
Javier Gallegos Arteaga, 
Marcelo Soto González, </t>
  </si>
  <si>
    <t>23 enero 2021 al 23 enero 2022</t>
  </si>
  <si>
    <t>Jenaro Segundo Bahamondes Urrutia      Poder especial: Claudio Bhamondes Sobarzo, RUT N 13.322.314-2 (Director Hogar El Alba)</t>
  </si>
  <si>
    <t xml:space="preserve">Los Carrera Nº 429, comuna y ciudad de Osorno,  
</t>
  </si>
  <si>
    <t>Teléfonos: (064) 234867 – 233314</t>
  </si>
  <si>
    <t>albahogar@yahoo.es</t>
  </si>
  <si>
    <t xml:space="preserve">93401: Instituciones de Asistencia Social.
</t>
  </si>
  <si>
    <t>Se acompaña antecedentes Financieros correspondiente al año 2020, aprobados por USUFI</t>
  </si>
  <si>
    <t xml:space="preserve">Iglesia Evangélica Luterana de Valdivia. 
</t>
  </si>
  <si>
    <t xml:space="preserve">Otorgado por Decreto Supremo Nº 803, del 14 de abril de 1890, del Ministerio de Justicia. </t>
  </si>
  <si>
    <t>Certificado de vigencia Nº 2096 emitido por el Ministerio de Justicia de fecha 29 de junio de 2005.</t>
  </si>
  <si>
    <t>Actividad religiosa.</t>
  </si>
  <si>
    <t xml:space="preserve">Presidente: Federico Dünner Reich                      
Vicepresidente: Ricardo Hohf Thiel                         
Tesorero: Norberto Petersen Meissner                 
Secretario: Peter Schauenburg Geisse               
Directores:
Bianka Boettcher Oñate                  
Pedro Fehlandt Stindt                     
Rolf Hager Weiss                             
</t>
  </si>
  <si>
    <t xml:space="preserve">Consejo Parroquial) durarán 4 años en el cargo, debiéndose renovar parcialmente cada 2 años.
</t>
  </si>
  <si>
    <t>5 de mayo de 2005 al 5 de mayo de 2009.</t>
  </si>
  <si>
    <t xml:space="preserve">Federico Dünner Reich                         </t>
  </si>
  <si>
    <t>Arauco 380 Valdivia, Décima Región.</t>
  </si>
  <si>
    <t>Acompaña Certificado Financiero correspondiente al año 2008, de fecha 22 de septiembre de 2009, aprobado por el Subdepartamento de Supervisión Financiera Nacional.</t>
  </si>
  <si>
    <t xml:space="preserve">
Iglesia Movilización Cristiana para América Latina
</t>
  </si>
  <si>
    <t xml:space="preserve">654526001
</t>
  </si>
  <si>
    <t>Persona Jurídica de Derecho público</t>
  </si>
  <si>
    <t>Ley nº 19638, de 1999, Capítulo III “Personalidad Jurídica y estatutos”, arts. 8 a 13.</t>
  </si>
  <si>
    <t>Consta en publicación en el Diario Oficial de un extracto del acta de constitución de fecha 21 de octubre de 2004, Registro del Ministerio de Justicia Nº 7.174, de fecha 17 de agosto de 2004.</t>
  </si>
  <si>
    <t>Realizar actividades de ayuda, asistencia social y rehabilitación, tales como Hogares de Ancianos, Hogares de Menores, Comedores Abiertos y Hospederías, de acuerdo a los planes y programas que puedan desarrollarse para tal efecto.</t>
  </si>
  <si>
    <t xml:space="preserve">Presidente:
Iván Zamorano Valenzuela ,
Vicepresidente:
Lucía Paz Zamorano Fernández,
Secretario: Luis A. Vargas Andrade,  
Prosecretario: Sofía Reyes Aliaga 
Tesorero: María Escobar Herrera 
Pro tesorero: Juan Mejías Catil, 
Revisor de cuentas:
 Marcela Henríquez Sanhueza, 
Director:
Nicolás Sebastián Tobar Carrillo, 
Director: Sandra Ramírez Álvarez
Director: Luis Acevedo Orellana, 
Director: Ricardo González Duarte, 
</t>
  </si>
  <si>
    <t>1 de marzo de 2010.</t>
  </si>
  <si>
    <t xml:space="preserve">   Iván Zamorano Valenzuela
</t>
  </si>
  <si>
    <t xml:space="preserve">Avenida Ecuador  Nº 5079, comuna de Estación Central, Región Metropolitana.
</t>
  </si>
  <si>
    <t>Fono 3232376- 3162359</t>
  </si>
  <si>
    <t xml:space="preserve">Se acompaña certificado financiero correspondiente al año 2011, aprobado por el Subdepartamento de Supervisión Financiera Nacional. </t>
  </si>
  <si>
    <t xml:space="preserve">
Iglesia Renacimiento por el Camino de la Gracia
</t>
  </si>
  <si>
    <t xml:space="preserve">65571720K
</t>
  </si>
  <si>
    <t>Persona Jurídica de Derecho Público</t>
  </si>
  <si>
    <t>Ley Nº 19638, que establece normas sobre la constitución jurídica de las Iglesias y Organizaciones Religiosas.</t>
  </si>
  <si>
    <t>no aparee</t>
  </si>
  <si>
    <t xml:space="preserve">Actividad Religiosa </t>
  </si>
  <si>
    <t xml:space="preserve">Presidente: Francis Azorín Nadeau        
Secretario: Luis Paredes Ferragú             
Tesorero: Ricardo Córdova Arredondo  
Directores: 
Roberto Andrade Alvarez                         
Boris Goitiandía Molina                          
Priscilla Paredes Stecher                        
Marco Fernández Garrido                         
</t>
  </si>
  <si>
    <t>De acuerdo al Acta de Asamblea General Ordinaria de fecha 3 de octubre de 2007, reducida a escritura pública, con fecha 19 de octubre de 2007, ante don Antonio Barra Rojas, Notario Suplente de la Trigésima Quinta Notaría de Santiago, el directorio constituido ejercerá sus funciones por el período 2007-2008.</t>
  </si>
  <si>
    <t xml:space="preserve">Presidente: Francis Azorín Nadeau        
</t>
  </si>
  <si>
    <t xml:space="preserve">Capernaum Nº 3521, comuna de la Florida, Región Metropolitana. </t>
  </si>
  <si>
    <t>Se acompaña Certificado Financiero año 2006 firmado ante notario público, de 30 de abril del 2007,  aprobado por la Unidad de Auditoria.</t>
  </si>
  <si>
    <t xml:space="preserve">
Instituto Chileno de Terapia Familiar. 
</t>
  </si>
  <si>
    <t>71593700K</t>
  </si>
  <si>
    <t>Otorgado por Decreto Supremo Nº 369, de fecha 13 de abril de 1989, del Ministerio de Justicia.</t>
  </si>
  <si>
    <t xml:space="preserve">Certificado de Vigencia emitido por el Servicio de Registro Civil e Identificación, Folio 500237417851, de fecha 5 de julio de 2019.
</t>
  </si>
  <si>
    <t xml:space="preserve">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t>
  </si>
  <si>
    <t xml:space="preserve">Presidenta:   María Cecilia Grez Jordan                           
Vicepresidenta: Teresita Boetsch Vicuña                            
Secretario:Claudia Ferreira Da Cunha                       
Tesorera:   Loreto Céspedes Paredes                       
Directora: Constanza Raurich Valencia, 
Claudia Ivonne Cáceres Pérez                  
La actual composición del Directorio consta del Acta de Directorio del Instituto Chileno de Terapia Familiar, de fecha 9 de enero de 2018, reducido a escritura pública el 10 de mayo de 2018, ante doña Muriel Tapia Uribe, Notario Suplente del Titular de la Sesenta y Siete Notaría de Santiago, don Sergio Jara Catalán.
No obstante en carta de fecha 19 de julio de 2019, e señala otra integración, pero no se acompañó el Acta de sesión respectiva, reducida a escritura pública, por lo que se solicitará aclaración.  
</t>
  </si>
  <si>
    <t>Dos Años</t>
  </si>
  <si>
    <t>9 de enero de 2018 al 9 de enero de 2020.</t>
  </si>
  <si>
    <t xml:space="preserve">María Cecilia Grez Jordan                                    
Teresita Boetsch Vicuña                            
Claudia Ivonne Caceres Perez                  
Magdalena Schele Velasco                       
Podrán actuar conjuntamente dos cualquiera de ellas. 
</t>
  </si>
  <si>
    <t xml:space="preserve">Avenida Alcalde Eduardo Castillo Velasco Nº 6925, comuna de La Reina, Región Metropolitana.
</t>
  </si>
  <si>
    <t>Fono: 2773518, 2263768 y 2267827.</t>
  </si>
  <si>
    <t>Se acompañan antecedentes Financieros correspondiente al año 2018, aprobados por el Subdepartamento de Supervisión Financiera Nacional</t>
  </si>
  <si>
    <t xml:space="preserve">
Instituto de Educación y Desarrollo Carlos Casanueva.
</t>
  </si>
  <si>
    <t xml:space="preserve">Otorgado por Decreto Supremo Nº 1118 de 24 de junio de 1968, del Ministerio de Justicia.
</t>
  </si>
  <si>
    <t xml:space="preserve">Certificado de Vigencia Folio Nº 500399826033, de 23 de julio de 2021, emitido por el Servicio de Registro Civil e Identificación..
</t>
  </si>
  <si>
    <t xml:space="preserve">Promover el desarrollo educacional, social, cultural y comunitario de todos sus asociados y de todos los habitantes del país.
</t>
  </si>
  <si>
    <t xml:space="preserve">Presidente: 
Carlos Espinoza Villanueva 
Vice Presidenta: 
Patricia Caselli de la Carrera. 
Secretario:
Francisco Gallegos Vivanco.
Tesorero:
Jaime Hueraleo Vega.
Director: 
Juan Carlos Figueroa Huenumilla. </t>
  </si>
  <si>
    <t>Directorio dura dos años</t>
  </si>
  <si>
    <t>De 7 de junio de 2021 a 7 de junio de 2023.</t>
  </si>
  <si>
    <t xml:space="preserve">Presidente: Carlos Espinoza Villanueva 
</t>
  </si>
  <si>
    <t xml:space="preserve">José Miguel Carrera Nº 027, Quilicura, Región Metropolitana.
</t>
  </si>
  <si>
    <t>Teléfonos: Patricia Caselli de la carrera: Representante legal –  973042713
Carlos Espinoza Villanueva: Vicepresidente
95776114
Oficina: 232541305 Central
PIE JOVEN EN RED MAIPU: 22 9208838
PIE ENACCION JOVEN QUILICURA: 22 8130821
TELÉFONO:  22 681 6762
ANEXO 605</t>
  </si>
  <si>
    <t xml:space="preserve">
corporacion.carloscasanueva@gmail.com acentral.ccc@gmail.com</t>
  </si>
  <si>
    <t>Certificado correspondiente al año 2020, aprobado por el Sub Departamento de Supervisión Financiera.</t>
  </si>
  <si>
    <t>Instituto de la Bienaventurada Virgen María</t>
  </si>
  <si>
    <t>Otorgada por derecho canónico</t>
  </si>
  <si>
    <t xml:space="preserve">Organizaciones religiosas.
</t>
  </si>
  <si>
    <t xml:space="preserve">Hna. María Teresa Aedo Mardones. </t>
  </si>
  <si>
    <t>Avenida  José Pedro Alessandri Nº 294, comuna de Ñuñoa.</t>
  </si>
  <si>
    <t xml:space="preserve">Se acompaña Certificado de los antecedentes financieros del año 2011, aprobado por el Subdepartamento de Supervisión Financiera Nacional, para su aprobación. </t>
  </si>
  <si>
    <t xml:space="preserve">Instituto de la Sordera de Valparaíso. 
</t>
  </si>
  <si>
    <t xml:space="preserve">Otorgado por Decreto Supremo Nº 2351, del 29 de septiembre de 1966, del Ministerio de Justicia. </t>
  </si>
  <si>
    <t>Certificado Nº 5907 emitido por el Ministerio de Justicia, de fecha 16 de junio de 2009.</t>
  </si>
  <si>
    <t>1. Propender a proporcionar becas a personas idóneas para estudiar en Institutos del país o del extranjero y especializarse como profesores de sordos, fonoaudiólogos, audiólogos y foniatras, sin distinción de clases, credos o doctrinas.</t>
  </si>
  <si>
    <t xml:space="preserve">Presidente: Mario Navia Salinas                             
Vicepresidente: Fernando Lathrop Donoso             
Secretario: Rodrigo Olivares Álvarez                   
 Tesorera: Katia Toro Baesler                                 
1° Director: Gilda Soya González                            
2° Director: Luis Morgado Faúndez                        
</t>
  </si>
  <si>
    <t>: De 31 de octubre de 2008 a 31 de octubre de 2010</t>
  </si>
  <si>
    <t xml:space="preserve">Mario Navia Salinas                         </t>
  </si>
  <si>
    <t>Índico 4641, Gómez Carreño, Viña del Mar, Quinta Región.</t>
  </si>
  <si>
    <t>Se acompaña Certificado Financiero, correspondiente a los antecedentes financieros del año 2010,  aprobados por el Subdepartamento de Supervisión Financiera Nacional. Se envía memo a U. de Transferencias.</t>
  </si>
  <si>
    <t xml:space="preserve">Instituto para el Desarrollo Comunitario IDECO Miguel de Pujadas Vergara. 
</t>
  </si>
  <si>
    <t>71877800K</t>
  </si>
  <si>
    <t xml:space="preserve">Otorgado por Decreto Supremo Nº 81, del 24 de enero de 1991, del Ministerio de Justicia. </t>
  </si>
  <si>
    <t xml:space="preserve">Certificado de Vigencia, folio N°500399852901, de 23 de julio de 2021, del Servicio de Registro Civil e Identificación.
</t>
  </si>
  <si>
    <t xml:space="preserve">Promover y recuperar las líneas de formación, organización y producción entre los pobladores del sector urbano.  </t>
  </si>
  <si>
    <t>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t>
  </si>
  <si>
    <t>Durarán dos años en los cargos</t>
  </si>
  <si>
    <t>9 de septiembre de 2020 al 9 de septiembre del 2022.</t>
  </si>
  <si>
    <t xml:space="preserve">Presidente: Manuel Alejandro Vega Alarcón, RUT: 15.671.215-9
</t>
  </si>
  <si>
    <t>Avenida Primera Transversal Nº 2630, Maipú.</t>
  </si>
  <si>
    <t>02-24196882</t>
  </si>
  <si>
    <t>ideco@corporacionideco.cl</t>
  </si>
  <si>
    <t>Se acompañan antecedentes Financieros correspondientes al año 2020, aprobados por el Subdepartamento de  Supervisión Financiera Nacional</t>
  </si>
  <si>
    <t>Instituto de Promoción Social</t>
  </si>
  <si>
    <t>Otorgado por Decreto Supremo Nº1017, 23 de marzo de 1966, por el Ministerio de Justicia.</t>
  </si>
  <si>
    <t xml:space="preserve">Certificado de Vigencia Nº5530, 21 de Julio de 2005, del Ministerio de Justicia.
</t>
  </si>
  <si>
    <t xml:space="preserve">Colaborar al desarrollo social del país, particularmente en el nivel del sub proletariado de las poblaciones marginales, utilizando para ello de todos los medios de que dispone.
</t>
  </si>
  <si>
    <t xml:space="preserve">Presidente: María Isabel Troncoso Escobar   
Vicepresidente: Jean  Schlosser Burgos      
Consejeros:     
Yohanna Schlosser Burgos                         
María Victoria Sandoval Conejeros         
 Ercilda San Martín Mora                            
Angélica Quiñilen Mendoza              
</t>
  </si>
  <si>
    <t>De 27 de septiembre de 2005 a 22 de septiembre de 2007, con respecto a la presidenta doña María Isabel Troncoso y los directores Jean Paul Schlosser Burgos y doña Yohanna Schlosser Burgos, durarán en el cargo hasta el 27 de diciembre de 2008.</t>
  </si>
  <si>
    <t xml:space="preserve">Presidente: María Isabel Troncoso Escobar  
</t>
  </si>
  <si>
    <t xml:space="preserve">Trinitaria Nº 155, comuna y ciudad de Concepción, Octava Región, </t>
  </si>
  <si>
    <t>Se acompaña certificado financiero año 2004, aprobado por la Unidad de Auditoria.</t>
  </si>
  <si>
    <t xml:space="preserve">Instituto Chileno de Estudios Humanísticos ICHE 
</t>
  </si>
  <si>
    <t xml:space="preserve">Otorgado por Decreto Supremo Nº 405, del 15 de abril de 1974, del Ministerio de Justicia. </t>
  </si>
  <si>
    <t xml:space="preserve">Certificado de vigencia Nº 19117 emitido por Ministerio de Justicia con fecha 15 de junio de 2005.
</t>
  </si>
  <si>
    <t xml:space="preserve">Promoción del pensamiento humanista cristiano en Chile y América.  </t>
  </si>
  <si>
    <t xml:space="preserve">Presidente:  Otto Boye  Soto                                      
Primer vicepresidente:Ernesto Moreno Beauchemin   
Segundo vicepresidente: Juan Orellana Peralta     
Secretario: Augusto Quintana Benavides                   
Tesorero: Luis Oyarzún Leiva                                     
Directores:
Marcela Piñeiro Fuenzalida                                      
Gonzalo Cowley Palacios                                           
Juan Rabah Cahbar                                            
</t>
  </si>
  <si>
    <t>Durarán dos años en los cargos.</t>
  </si>
  <si>
    <t>: De  17 de abril de 2006 a 17de abril de 2008.</t>
  </si>
  <si>
    <t xml:space="preserve">Presidente: Otto Boye  Soto                                     </t>
  </si>
  <si>
    <t>Villavicencio 361, oficina 119, Santiago; o Coronel Santiago Bueras Nº182, Santiago.</t>
  </si>
  <si>
    <t>Se acompañan Balance General y Certificado Financiero de los antecedentes financieros del año 2008, aprobado por la Unidad de Supervisión Financiera Nacional.</t>
  </si>
  <si>
    <t>Ministerio de Educación</t>
  </si>
  <si>
    <t>Ministerio de Educación.</t>
  </si>
  <si>
    <t>Ley Nº18.956, Reestructura el Ministerio de Educación Pública.</t>
  </si>
  <si>
    <t>Artículo 1° de la Ley 18.956, señala que el Ministerio de Educación es la Secretaría de Estado responsable de fomentar el desarrollo de la educación en todos los niveles y modalidades, propendiendo a asegurar la calidad y la equidad del sistema educativo; promover la educación parvularia y garantizar el acceso gratuito y el financiamiento fiscal al primer y segundo nivel de transición de la educación parvularia; financiar un sistema gratuito destinado a garantizar el acceso de toda la población a la educación básica y media, generando las condiciones para la permanencia en las mismas de conformidad a la ley; promover el estudio y conocimiento de los derechos esenciales que emanan de la naturaleza humana; fomentar una cultura de la paz, y de estimular la investigación científica y tecnológica, la creación artística, la práctica del deporte y la protección y conservación del patrimonio cultural.</t>
  </si>
  <si>
    <t xml:space="preserve">Nicolás Cataldo Astorga  
(Subsecretario de Educación)
</t>
  </si>
  <si>
    <t xml:space="preserve">Avenida Libertador Bernardo O’Higgins 1371, comuna de Santiago, Región Metropolitana.
</t>
  </si>
  <si>
    <t>Teléfono: +562 24066000</t>
  </si>
  <si>
    <t>Se acompaña Certificado de antecedentes financieros del año 2008, aprobado por la Sub Unidad de Supervisión Financiera Nacional.</t>
  </si>
  <si>
    <t xml:space="preserve">Misión Evangélica San Pablo de Chile
</t>
  </si>
  <si>
    <t>Corporación de Derecho Público</t>
  </si>
  <si>
    <t>Otorgado por Decreto Supremo Nº 1965, del  17 de marzo de 1960, del Ministerio de Justicia.</t>
  </si>
  <si>
    <t>indefinida</t>
  </si>
  <si>
    <t>No aplica</t>
  </si>
  <si>
    <t>Actividad Religiosa</t>
  </si>
  <si>
    <t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t>
  </si>
  <si>
    <t xml:space="preserve">Durarán tres años en sus cargos, pudiendo ser reelegidos de forma indefinida.
</t>
  </si>
  <si>
    <t>Directorio prorrogado por 3 años, a contar del 27 de febrero de 2022 hasta el 27 de febrero de 2025.</t>
  </si>
  <si>
    <t>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t>
  </si>
  <si>
    <t xml:space="preserve">Cousiño N°137, comuna de Coronel, Región del Biobío
</t>
  </si>
  <si>
    <t>Teléfonos:  41 2876235 – 41 2871238</t>
  </si>
  <si>
    <t>director.mesp@gmail.com</t>
  </si>
  <si>
    <t xml:space="preserve">ANTECEDENTES CORRESPONDIENTES AL AÑO 2023, aprobado por el SUB DEPARTAMENTO DE SUPERVISIÓN FINANCIERA </t>
  </si>
  <si>
    <t xml:space="preserve">
Organización Comunitaria Funcional “Agrupación de Ayuda Comunitaria Sur de Esperanza”
</t>
  </si>
  <si>
    <t>Organización Comunitaria Funcional</t>
  </si>
  <si>
    <t>Inscrita en el Registro Público de Organizaciones Comunitarias de la I. Municipalidad de Puerto Montt, certificado Nº 1115, perteneciente a la Unidad Vecinal Nº 10, a fojas 3236, Nº 3235, de fecha 25 de mayo del 2010, de conformidad a lo dispuesto en la Ley N° 19.806, que fija el texto refundido, coordinado y sistematizado de la Ley N° 19.418, sobre Juntas de Vecinos y demás Organizaciones Comunitarias.</t>
  </si>
  <si>
    <t xml:space="preserve">Certificado de fecha 17 de agosto de 2010, emitido por doña Daniela Soto Pastene, Secretaria Municipal de la Ilustre Municipalidad de Puerto Montt.
</t>
  </si>
  <si>
    <t xml:space="preserve">a) Promover  la ayuda comunitaria a todos los segmentos etáreos en riesgo social dentro del ámbito comunal. Sin embargo, especial énfasis se dará a la atención de la niñez desvalida y/o en riesgo social. b) Interpretar y expresar los intereses y aspiraciones de sus beneficiarios, en acciones tendientes a la formación y superación personal de ellos, en los aspectos físicos, intelectuales, culturales, artísticos, sociales y técnicos, entre otros. Adicionalmente se incorporarán aspectos de reforzamiento de valores para aportar en la formación de personas integrales. c) Preparar los beneficiarios entregándoles las herramientas necesarias que faciliten su posterior integración a la sociedad como persona de bien.  </t>
  </si>
  <si>
    <t xml:space="preserve">Presidente: María Pilar Recondo Lavanderos     
Vicepresidente: Rodolfo Pedro Infante Espiñeira 
Secretario: Daniela Soto Pastene                         
Tesorero: María Carolina Velásquez Vivar           
Director: Carolina Adriana Serpell Dubott            
                Ángela Lorena Elgueda Salas               
</t>
  </si>
  <si>
    <t xml:space="preserve">De acuerdo al artículo 28 de sus Estatutos, el Directorio durará dos años en sus funciones, pudiendo sus integrantes ser reelegidos.
</t>
  </si>
  <si>
    <t>24 de julio de 2010.</t>
  </si>
  <si>
    <t xml:space="preserve">María Pilar Recondo Lavanderos                 
</t>
  </si>
  <si>
    <t>Calle Urmeneta Nº 581, oficina 31, Comuna de Puerto Montt, Décima Región de Los Lagos.</t>
  </si>
  <si>
    <t xml:space="preserve">Se acompaña Certificado de Antecedentes Financieros, correspondientes al año 2010, firmado ante Notario Público, y autorizado por la Unidad de Supervisión Financiera Nacional.
</t>
  </si>
  <si>
    <t>Organización Comunitaria Funcional Agrupación de Monitores de Prevención de Drogas y Alcohol. (AMPAD VALDIVIA)</t>
  </si>
  <si>
    <t>Organización Comunitaria  Funcional</t>
  </si>
  <si>
    <t>Inscrita con Personalidad Jurídica N° 374, con fecha 30 de Septiembre de 1999, en el Registro Público de Organizaciones Comunitarias de la Municipalidad de Valdivia.</t>
  </si>
  <si>
    <t xml:space="preserve">Certificado de Vigencia Folio N°542, de la Ilustre Municipalidad de Valdivia, de fecha 13 de febrero de 2018.
</t>
  </si>
  <si>
    <t xml:space="preserve">Promover la prevención de las drogas y el alcohol en los diferentes sectores de la ciudad.
En particular le corresponderá:
a) Realizar Talleres  y actividades de prevención de drogas y alcohol  para alumnos y apoderados de establecimientos educacionales e instituciones sociales de la comunidad 
b) Integrar a niños, jóvenes y adultos en actividades deportivas, artísticas, culturales y sociales a fin de proporcionarles un medio de vida sano  y ambiente de formación personal, fundamentado en valores.
c) Realizar cursos de capacitación de monitores de prevención de drogas y alcohol.
</t>
  </si>
  <si>
    <t xml:space="preserve">Presidenta: Elba Rosa Barrientos Contreras, 
Secretaria: Madelaine Irene Andrade Sánchez, 
Tesorero: Samuel Humberto Silva Díaz, 
Directores Suplentes:
Marcelo Javier Silva Villarroel, 
Marcial Esteban Jiménez Vivanco, 
Victoria Silva Barrientos
</t>
  </si>
  <si>
    <t>De acuerdo al artículo 19 de sus Estatutos, el Directorio durará tres años en sus funciones, pudiendo sus integrantes ser reelegidos para el período siguiente</t>
  </si>
  <si>
    <t>21 de diciembre de 2017 al 21 de diciembre de 2020</t>
  </si>
  <si>
    <t>Elba Rosa Barrientos Contreras, ; según consta en Certificado de Vigencia Folio N°542, de la Ilustre Municipalidad de Valdivia, de fecha 13 de febrero de 2018.</t>
  </si>
  <si>
    <t xml:space="preserve">Domicilio Legal: Pedro Aguirre Cerda N°180, Las Animas, Valdivia, Región de Ríos
</t>
  </si>
  <si>
    <t>Las Animas</t>
  </si>
  <si>
    <t>Fono: 063-2207226, 063-2343754</t>
  </si>
  <si>
    <t>ampadevaldivia@gmail.com</t>
  </si>
  <si>
    <t>Se acompaña Certificado de la Institución correspondiente a antecedentes financieros del año 2017, pendiente aprobación por el Subdepartamento de Supervisión Financiera.</t>
  </si>
  <si>
    <t>Organización Comunitaria Funcional “Agrupación Deportiva de Atletas Especiales ADAES CHILE”</t>
  </si>
  <si>
    <t>Inscrita en el Registro Público de antecedentes de las Organizaciones Comunitarias bajo el N° 715, de fecha 13 de junio de 2001, de conformidad a lo dispuesto en la Ley N° 19.806, que fija el texto refundido, coordinado y sistematizado de la Ley N° 19.418, sobre Juntas de Vecinos y demás Organizaciones Comunitarias.</t>
  </si>
  <si>
    <t xml:space="preserve">Certificado de fecha 11 de mayo de 2011, emitido por don Patricio Orellana Ferrada, Secretario Municipal de la Ilustre Municipalidad de La Cisterna.
</t>
  </si>
  <si>
    <t>Promover la participación social, educativa, Cultural y Deportiva, como también la integración, participación y desarrollo de personas con discapacidad intelectual en su contexto familiar, educativo, comunal y social. En particular le corresponderá: Representar las aspiraciones e inquietudes de personas con discapacidad intelectual, sirviendo de medio de expresión y realización de la vida particular de este tipo de personas. Formar íntegramente a sus miembros en los aspectos físico, intelectual, cultural y social, vinculándose con la comunidad local. Desarrollar la práctica y fomento del deporte regular y especial y de la cultura física en general, en beneficio de las personas intelectualmente limitadas. Promover el sentido de comunidad y solidaridad entre sus miembros, a través de la convivencia y de la realización de acciones comunes. Promover la integración de la familia de la persona con discapacidad, a las actividades en conjunto con su comunidad. Promover espacios deportivos, educativos, laborales y culturales con contextos normalizadores, Escuelas básicas, Clubes y Asociaciones deportivas, Pequeña y Mediana Empresas. Promover el paradigma de la cooperación y competencias de las personas discapacitadas, a través de la Formación y Capacitación de las diversas redes de apoyo a la integración.</t>
  </si>
  <si>
    <t xml:space="preserve">Presidente: Miguel Ángel Ruiz Pastene, 
Secretario: Julio Vargas Rojas, 
Tesorero: Eduardo Araneda Valdés, 
</t>
  </si>
  <si>
    <t xml:space="preserve">De acuerdo al artículo 19 de sus Estatutos, el Directorio durará dos años en sus funciones, pudiendo sus integrantes ser reelegidos para el período siguiente.
</t>
  </si>
  <si>
    <t xml:space="preserve">: 15 de mayo de 2008.
</t>
  </si>
  <si>
    <t xml:space="preserve">Miguel Ángel Ruiz Pastene     
</t>
  </si>
  <si>
    <t xml:space="preserve">Avenida El Parrón N° 0939, Comuna de La Cisterna, Región Metropolitana.
</t>
  </si>
  <si>
    <t xml:space="preserve">Fono: 02-5481951
</t>
  </si>
  <si>
    <t xml:space="preserve"> adaeschile@gmail.com</t>
  </si>
  <si>
    <t xml:space="preserve">Se acompaña Certificado de Antecedentes Financieros, correspondientes al año 2007, firmado ante Notario Público, y autorizado por la Unidad de Supervisión Financiera Nacional.
</t>
  </si>
  <si>
    <t>Organización Comunitaria Funcional “Agrupación Nehuenche”</t>
  </si>
  <si>
    <t xml:space="preserve">Organización Comunitaria de carácter funcional. </t>
  </si>
  <si>
    <t xml:space="preserve">Esta registrada con personalidad jurídica en el folio Nº 602, en el Registro Público de la Municipalidad de Los Andes. 
</t>
  </si>
  <si>
    <t xml:space="preserve">Certificado de Vigencia de 09 de mayo de 2007, del Secretario Municipal de la Municipalidad de Los Andes.
</t>
  </si>
  <si>
    <t xml:space="preserve">Los objetivos son colaborar con el funcionamiento, implementación y desarrollo de las actividades de la Agrupación de Los Andes, a través de la realización de diversas acciones sociales y de voluntariado. 
</t>
  </si>
  <si>
    <t xml:space="preserve">Presidente: 
 Sara Muñoz Urrutia ,              
Vicepresidente:     
Aldo Silva Jorquera                 
Secretario:
Claudia Moya Nilo,               
Tesorero:
Flor Muñoz Urrutia ,              
 Directores: 
Cecilia Zamora Zamora,          
Iris Morales Recabal              
</t>
  </si>
  <si>
    <t>05-05-2007 hasta el 05-05-2009</t>
  </si>
  <si>
    <t xml:space="preserve">Presidente: 
Sara Muñoz Urrutia ,              
</t>
  </si>
  <si>
    <t xml:space="preserve">Santa Rosa Nº 151, comuna de Los Andes, Quinta Región. 
</t>
  </si>
  <si>
    <t xml:space="preserve">Fono: (34) 343186- (34) 343187.
</t>
  </si>
  <si>
    <t>Certificado financiero autorizado ante Notario Público de fecha 17 de agosto de 2007, aprobado por la Sub Unidad de Control de Supervisión Financiera.</t>
  </si>
  <si>
    <t>Agrupación Religiosa Marie Poussepin</t>
  </si>
  <si>
    <t>Organización Comunitaria Funcional.</t>
  </si>
  <si>
    <t xml:space="preserve">Otorgado por Decreto S/Nº, de fecha 4 de octubre de 2006, de la Secretaría de la Ilustre Municipalidad de Queilén. </t>
  </si>
  <si>
    <t xml:space="preserve">Certificado Nº 062/2013, de fecha 8 de julio de 2013, emitido por don  Oscar Chang Delgado, Secretario Municipal de la Ilustre Municipalidad de Queilén.
</t>
  </si>
  <si>
    <t xml:space="preserve">Promover la integración, participación y el desarrollo integral de los grupos más vulnerables y en riesgo social de la comuna de Queilén. </t>
  </si>
  <si>
    <t xml:space="preserve">Presidente: María Bórquez Andrade                
Vicepresidente: Wilma Cárdenas Mansilla    
Secretaria: Luz Gonzalez Vera                  
Tesorero: Katya Piñeiro Mella                          
Director: Nelly Andrade Pinto                          
</t>
  </si>
  <si>
    <t>: Durarán 2 años en sus cargos, pudiendo ser reelegidos</t>
  </si>
  <si>
    <t>28 de noviembre de 2012</t>
  </si>
  <si>
    <t xml:space="preserve">Presidente: María Bórquez Andrade             </t>
  </si>
  <si>
    <t xml:space="preserve">Calle Pedro Aguirre Cerda Nº 259, comuna de Queilén, Décima Región de Los Lagos.
</t>
  </si>
  <si>
    <t>Queilén</t>
  </si>
  <si>
    <t xml:space="preserve">Teléfonos:  (065) 611250
</t>
  </si>
  <si>
    <t xml:space="preserve">
Se acompaña Certificado Financiero de los antecedentes financieros del año 2012, aprobado por el Subdepartamento de Supervisión Financiera.
</t>
  </si>
  <si>
    <t>Organización Comunitaria Funcional “Renacer Atacama”</t>
  </si>
  <si>
    <t>Inscrita en el Registro Público de antecedentes de las Organizaciones Comunitarias bajo el N° 1291, de fecha 19 de julio de 2008, de conformidad a lo dispuesto en la Ley N° 19.806, que fija el texto refundido, coordinado y sistematizado de la Ley N° 19.418, sobre Juntas de Vecinos y demás Organizaciones Comunitarias.</t>
  </si>
  <si>
    <t xml:space="preserve">Certificado Nº 547, de fecha 28 de Julio de 2014, emitido por doña Emma Gaete Castillo, Secretaria Municipal  de la Ilustre Municipalidad de Copiapó.
</t>
  </si>
  <si>
    <t>Practicar, organizar y desarrollar actividades sociales y de capacitación, relacionadas con la organización en mención u otras de carácter similar y en general, toda actividad que será encaminada a lo siguiente: promover la participación de la comunidad en actividades sociales, culturales, recreativas y de promoción de derechos, especialmente aquellas que incentiven el conocimiento y respeto por la región, el patrimonio cultural, la infancia, la adolescencia y la familia. Participar en la inserción y reinserción social, promoviendo y creando espacios para la capacitación y aprendizaje ciudadano. Promover el conocimiento y aprendizaje, de derechos y deberes en la infancia y adolescencia, tanto a nivel comunal como regional. Promover el sentido de comunidad y solidaridad entre los jóvenes, a través de la convivencia y de la realización de acciones comunes.</t>
  </si>
  <si>
    <t xml:space="preserve">Según certificado de vigencia Nº547, de fecha 28 de julio de 2014, emitido por la Ilustre Municipalidad de Copiapó.
Presidente: Arlen  Contreras Tapia      
Secretaria: Natalia Donoso Pérez         
Tesorera: Isabel García Farías             
</t>
  </si>
  <si>
    <t>10 de abril de 2012 al 10 de abril de 2015.</t>
  </si>
  <si>
    <t xml:space="preserve">Arlen Edgardo Contreras Tapia    
</t>
  </si>
  <si>
    <t>Pasaje Monteverdi N° 2631, Alto Palomar, Copiapó.</t>
  </si>
  <si>
    <t xml:space="preserve">Se acompaña Certificado de Antecedentes Financieros, correspondientes al año 2013, aprobado por la Unidad de Supervisión Financiera Nacional.
</t>
  </si>
  <si>
    <t>Organización Comunitaria Funcional de Ayuda y Protección a la Infancia de San Carlos.</t>
  </si>
  <si>
    <t>Inscrita  con Personalidad Jurídica N°897 en el Registro de Público de Organizaciones Comunitarias con carácter Funcional.</t>
  </si>
  <si>
    <t>Certificado de Vigencia Nº991 de 15 de diciembre de 2011, emitido por Don  Hernán Millán Illanes, Secretario Municipal de La I. Municipalidad de San Carlos.</t>
  </si>
  <si>
    <t xml:space="preserve">1. Promover la defensa de los derechos constitucionales de las personas, en especial las menores de 18 años, tanto derechos humanos, y el desarrollo del espiritual 2. Promover la integración de las personas menores de 18 años de edad. 3. Mantener la Organización  Comunitaria Funcional activa, promoviendo la incorporación de nuevos socios, difundiendo sus ideales y propósitos. 4. Integrar activamente a sus socios.
</t>
  </si>
  <si>
    <t xml:space="preserve">Presidente:  Carlos Uribe Vásquez, 
Vicepresidente: Raúl Romero Godoy  
Secretario: Oscar Moya Ramírez, 
Tesorero: José Muñoz Lagos  
Director: Héctor Maldonado Inzunza 
</t>
  </si>
  <si>
    <t>Dos años a contar del 09.02.2011</t>
  </si>
  <si>
    <t xml:space="preserve">CARLOS URIBE VÁSQUEZ, 
</t>
  </si>
  <si>
    <t xml:space="preserve">Domicilio Legal : Bilbao N° 324, comuna de San Carlos
</t>
  </si>
  <si>
    <t>Se acompaña Certificado de la Institución correspondiente a antecedentes financieros del año 2010, aprobado por el Subdepartamento de Supervisión Financiera.</t>
  </si>
  <si>
    <t>Organización Comunitaria Funcional Para El Desarrollo Social Aporta</t>
  </si>
  <si>
    <t xml:space="preserve">Otorgado por Decreto Alcaldicio Nº 3329, de fecha 15 de septiembre de 2006, de la Ilustre Municipalidad de Temuco. </t>
  </si>
  <si>
    <t xml:space="preserve">Certificado emitido por don Juan Araneda Navarro, Secretario Municipal de la Ilustre Municipalidad de Temuco, legalizado ante el Notario Público Titular de Temuco, don Carlos Ramdohr Janssen, de fecha 16 de marzo de 2007.
</t>
  </si>
  <si>
    <t>Generar un grupo humano altamente capacitado que a través de las competencias específicas de sus miembros, desarrolle iniciativas de bien público en la lógica del tercer sector y diseñar, implementar y ejecutar planes y programas para el desarrollo social, en áreas atingentes a las problemáticas sociales.</t>
  </si>
  <si>
    <t xml:space="preserve">Presidenta: Marcia Herrera Pereira                 
Vicepresidente: Rodrigo Gómez Andereya      
Secretaria: Elizabeth Muñoz Vasquez              
Tesorera: Oriana bañares San Martín              
Director: Cristian Ulloa Sepulveda                   
</t>
  </si>
  <si>
    <t xml:space="preserve">11 de diciembre de 2006 –  11 de diciembre de 2008
</t>
  </si>
  <si>
    <t xml:space="preserve">Presidenta: Marcia Herrera Pereira                  
</t>
  </si>
  <si>
    <t xml:space="preserve">Antonio Varas Nº 974, Oficina E, comuna de Temuco, Provincia de Cautín, Novena Región .
</t>
  </si>
  <si>
    <t>Teléfono:  09-4433232.</t>
  </si>
  <si>
    <t xml:space="preserve"> fundacion.aporta@gmail.com
</t>
  </si>
  <si>
    <t xml:space="preserve">Se acompañan los siguientes antecedentes financieros, aprobados por la Unidad de Auditoria Interna del Servicio:
1.- Certificado de Antecedentes Financieros Año 2006, autorizado ante notario público, de 25 de mayo de 2007.
</t>
  </si>
  <si>
    <t>Organización Comunitaria Funcional “Asociación Chilena para la Defensa de la Familia”- ACHIDEF.</t>
  </si>
  <si>
    <t xml:space="preserve">Esta registrada con personalidad jurídica en el folio Nº 980, en el Registro Público de la Municipalidad de Santiago. 
</t>
  </si>
  <si>
    <t xml:space="preserve">Certificado de Vigencia de 12 de marzo de 2007, del Secretario Municipal de la Municipalidad de Santiago.
</t>
  </si>
  <si>
    <t xml:space="preserve">Los objetivos son promover la integración, participación y desarrollo de sus asociados. 
</t>
  </si>
  <si>
    <t xml:space="preserve">Presidente: 
 Cristián Gonzalo Guzmán Zumarán ,                                       
Secretario:
Juvenal Marcelo Urizar Alfaro,                     
Tesorero:
Ernesto Germán Luis Charpentier Figueroa ,
 Directores Suplentes: 
Patricio Antonio Charpentier Luci,                  
Jorge Alejandro Marín Alfaro                     
Sebastián Hernán Bustamante Jara,                
</t>
  </si>
  <si>
    <t xml:space="preserve">: 23-03-2007 hasta el 23-03-2009. 
</t>
  </si>
  <si>
    <t xml:space="preserve">Presidente: 
 Cristián Gonzalo Guzmán Zumarán ,                                    
Tesorero:
Ernesto Germán Luis Charpentier Figueroa ,  
Quienes podrán actuar conjunta o separadamente en representación de ACHIDEF.
</t>
  </si>
  <si>
    <t xml:space="preserve">Huérfanos Nº 1555, oficina 2009, ciudad de Santiago, Región Metropolitana.
</t>
  </si>
  <si>
    <t xml:space="preserve">Fono: 6884609-6884919
</t>
  </si>
  <si>
    <t xml:space="preserve"> achidef@gmail.com</t>
  </si>
  <si>
    <t>Certificado autorizado ante Notario Público de fecha 02 de abril de 2007, aprobado por la Unidad de Auditoría Interna.</t>
  </si>
  <si>
    <t xml:space="preserve">Organización Comunitaria Funcional Carmen Droguett de Poblete. 
</t>
  </si>
  <si>
    <t>Regida por la Ley 19.418, e inscrita bajo el Nº 653 con fecha 6 de mayo de 2003, en el Registro de la Secretaría Municipal de la I. Municipalidad de Rengo.</t>
  </si>
  <si>
    <t xml:space="preserve">Certificado Nº 271 emitido por América Lizama Jimenez, Secretario Municipal de la I. Municipalidad de Rengo con fecha 8 de junio de 2005.
</t>
  </si>
  <si>
    <t>Crear instancias de desarrollo social, orientadas a la promoción prevención y protección de derechos de los niños.</t>
  </si>
  <si>
    <t xml:space="preserve">Presidenta: Elena Emparanza Gardiazabal                  
Secretaria: Marcela Pinto Román               
Tesorera: María Elena Gatica Emparanza          
Directores:
1º : Ana Morales Donoso                                     
2º :  Bonny Quintanilla Sandoval                        
</t>
  </si>
  <si>
    <t>De 27 de mayo de 2005 a 27 de mayo de 2007</t>
  </si>
  <si>
    <t xml:space="preserve">Presidenta: Elena Emparanza Gardiazabal           </t>
  </si>
  <si>
    <t xml:space="preserve">Urriola 319, Rengo, </t>
  </si>
  <si>
    <t>Se acompaña Certificado de Patrimonio año 2005, aprobado por la Unidad de Auditoria.</t>
  </si>
  <si>
    <t xml:space="preserve">Organización Comunitaria Funcional Casa de la Juventud 
</t>
  </si>
  <si>
    <t>Regida por la Ley 19.418, y concedida por Decreto Municipal Nº 1761 de 14 de octubre de 1997, e inscrita bajo el Nº 84, en el Registro Público de la I. Municipalidad de Hijuelas.</t>
  </si>
  <si>
    <t xml:space="preserve">Certificado Nº 124 emitido por Carlos Campos Vicencio, Secretario Municipal de la I. Municipalidad de Hijuelas con fecha 5 de julio de 2005.
</t>
  </si>
  <si>
    <t>Promover el desarrollo, especialmente, de las familias, grupos y comunidades que viven en pobreza y/o marginalidad.</t>
  </si>
  <si>
    <t xml:space="preserve">Presidente: Delfina Ibacache Estay                  
2º Titular Sergio Navarrete Estay                
3º Titular Franco Orellana Ibacache           
4º Titular Joselina Estay Ibacache               
5º Titular H. Elena Ibacache Romero           
</t>
  </si>
  <si>
    <t>De 20 de mayo de 2004 a 20 de mayo de 2006.</t>
  </si>
  <si>
    <t xml:space="preserve">Delfina Ibacache Estay                    </t>
  </si>
  <si>
    <t>Calle Cuartel 65 ó Manuel Rodríguez 1798, Hijuelas, V Región.</t>
  </si>
  <si>
    <t>Hijuelas</t>
  </si>
  <si>
    <t>Se acompaña Certificado Patrimonial, año año 2005, aprobado por la Unidad de Auditoria.</t>
  </si>
  <si>
    <t xml:space="preserve">Organización Comunitaria Funcional Casa Taller La Covacha. 
</t>
  </si>
  <si>
    <t xml:space="preserve">Regida por la Ley 19.418, personalidad jurídica Nº 122 otorgada por la  I. Municipalidad de El Quisco con fecha 27 de diciembre de 2001. </t>
  </si>
  <si>
    <t xml:space="preserve">Certificado de vigencia Folio N° 32439913, de fecha 17 de mayo de 2017, emitido por el Servicio de Registro Civil e identificación.
</t>
  </si>
  <si>
    <t>Colaborar al mejoramiento de la calidad de vida de los residentes habituales de El Quisco.  Privilegiando la atención de aquellos sectores más vulnerables, especialmente los niños y jóvenes de la comuna, bajo un prisma de promoción y organización social.</t>
  </si>
  <si>
    <t xml:space="preserve">Certificado de directorio inscripción Nº 70852, con fecha 23 de Mayo de 2013, folio 32439925, emitido con fecha 17 de mayo de 2017, por el Servicio de Registro civil e identificación, el directorio actual fue elegido con fecha 25/10/2016, con 3 años de vigencia. 
Presidente:
 Pedro Tapia Cerda                         
Secretaria: 
Marlyn Cortes Barraza                
Tesorera: 
Loreto Espinoza Aguirre                  
</t>
  </si>
  <si>
    <t>25/10/2016 al 25/10/2019</t>
  </si>
  <si>
    <t xml:space="preserve">Pedro Tapia  Cerda                        </t>
  </si>
  <si>
    <t>Pasaje Pacifico 094, Población Los Aromos, El Quisco, Quinta Región.</t>
  </si>
  <si>
    <t>Se acompaña Certificado Financiero, correspondiente a los antecedentes financieros del año 2016, aprobado por el Sub departamento de Supervisión Financiera Nacional.</t>
  </si>
  <si>
    <t xml:space="preserve">Organización Comunitaria Funcional Centro Comunitario de Educación y Cultura TAF. 
</t>
  </si>
  <si>
    <t xml:space="preserve">Regida por la Ley 19.418, inscrita el 12 de diciembre de 2003 con el Nº 8 folio 78 del Libro de Registro Público de la  I. Municipalidad de Viña del Mar. </t>
  </si>
  <si>
    <t xml:space="preserve">Certificado Nº 1860, de fecha 12 de julio de 2012, emitido por doña María Rayo Sanhueza, Secretario Municipal de la I. Municipalidad de Viña del Mar.
</t>
  </si>
  <si>
    <t>Desarrollar trabajo social comunitario orientado a la educación, organización y asesoría en sectores populares.</t>
  </si>
  <si>
    <t xml:space="preserve">Presidente: Marcos Arenas Oliva                            
Secretario: Eduardo Ubilla Peña                             
Tesorero: Diego Saa Sobrado                               
Directores suplentes.
 Pablo Méndez Bahamondez                                   
Carlos Carvajal                                                       
Víctor Melillan González                                       
</t>
  </si>
  <si>
    <t>03 de enero de 2012</t>
  </si>
  <si>
    <t xml:space="preserve">Marcos Arenas Oliva                            </t>
  </si>
  <si>
    <t>Avenida El Sol 150, Población Monte Verde Forestal, Viña del Mar, Quinta Región.</t>
  </si>
  <si>
    <t>Se acompaña certificado financiero  del año 2011, aprobado por  el Subdepartamento de Supervisión Financiera Nacional.</t>
  </si>
  <si>
    <t xml:space="preserve">Organización Comunitaria Funcional Centro Cultural y Educacional Arcadia. 
</t>
  </si>
  <si>
    <t>Regida por la Ley 19.418, registrada en el Folio 180 Libro 02 del Registro O.C.F.T. de la I. Municipalidad de San Antonio, con fecha 16  de marzo de 1995.</t>
  </si>
  <si>
    <t xml:space="preserve">1. La elevación y perfeccionamiento intelectual de sus asociados.
2. La satisfacción y realización artística, cultural y educacional en sus distintas manifestaciones.
</t>
  </si>
  <si>
    <t>09-09-22 al 09-09-25</t>
  </si>
  <si>
    <t xml:space="preserve">Miguel Huerta Ortiz                                             
</t>
  </si>
  <si>
    <t xml:space="preserve">Calle Sanfuentes Nº 2271, San Antonio. Región de Valparaíso
</t>
  </si>
  <si>
    <t xml:space="preserve">F: 35-2285651
</t>
  </si>
  <si>
    <t>centralizado.arcadia@gmail.com</t>
  </si>
  <si>
    <t>Organización Comunitaria Funcional “Centro Cultural y Social Centro de Apoyo al Niño y la Familia”</t>
  </si>
  <si>
    <t xml:space="preserve">Decreto Alcaldicio Nº 3546, de fecha 12 de agosto de 2005, que le otorga el beneficio de gozar de personalidad jurídica, quedando registrado en el folio Nº 103, Libro 06, del registro O.C.F.T. con esa misma fecha. 
</t>
  </si>
  <si>
    <t>Certificado de Vigencia, folio Nº 500448888042, de 12 de mayo de 2022, del Servicio de Registro Civil e Identificación.</t>
  </si>
  <si>
    <t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t>
  </si>
  <si>
    <t xml:space="preserve">Presidenta:   Bernarda de las Mercedes Malgüe Pavez, RUT: 4.202.171-7                                
Secretaria: Juan Agustín Valenzuela Sarmiento, RUT 6.737.351-0. 
Tesorero: Esteban Andrés Díaz Flores, RUT N° 15.558.784-9.       
Cargos suplentes: 
Primer Director:  Juan Sigfredo Acevedo Morales, RUT: 6-390.371-K
Segundo Director: Olga Cárcamo Solís de Ovando, RUT: 3.142.187-k
Tercer Director Suplente: Martín Andrade Terrisse Vidal, RUT: 21.008.543-2
Poderes:
Vanessa Evelyn Vidal Malgüe, RUT: 8.771.229-K
</t>
  </si>
  <si>
    <t xml:space="preserve"> 3 años, pudiendo ser reelegidos las veces que la asamblea estime conveniente (artículo 27 del estatuto de la OCF)</t>
  </si>
  <si>
    <t xml:space="preserve">27 de junio de 2021 al 27 de junio de 2024.
</t>
  </si>
  <si>
    <t xml:space="preserve">Bernarda Malgüe Pavez, RUT: 4.202.171-7.
Vanessa Evelyn Vidal Malgüe, RUT: 8.771.229-K 
</t>
  </si>
  <si>
    <t xml:space="preserve">Avda. El Molo Nº 171, Barrancas, comuna de San Antonio, Quinta Región.
</t>
  </si>
  <si>
    <t>322) 231184-231134-216552-977640343</t>
  </si>
  <si>
    <t xml:space="preserve"> centroapoyoninoyfamilia@gmail.com</t>
  </si>
  <si>
    <t>Certificado correspondiente al año 2021, aprobados por el Sub Departamento de Supervisión Financiera.</t>
  </si>
  <si>
    <t>Centro de Desarrollo Para La Acción Social CEDPAS</t>
  </si>
  <si>
    <t>Inscrita  con Personalidad Jurídica N°629  en el Registro de Público de Organizaciones Comunitarias con carácter Funcional.</t>
  </si>
  <si>
    <t>Certificado de Vigencia Nº088/2011, de 31 de marzo de 2011,emitido por Don Dionisio Manzo Barboza  Secretario Municipal de La I. Municipalidad de Quillota.</t>
  </si>
  <si>
    <t>a.-) Promover el   desarrollo social de las personas y comunidades, b.) Promover la participación social y comunitaria a través de la acción social c.-) Promover el respeto a los derechos fundamentales de los hombres y las mujeres sin distinción de edad, sexo, creencia religiosa, política u/o cualquier otra que signifique el menoscabo de una persona, d.-) Promover el respeto de los niños, niñas  y adolescentes, su integración familiar, escolar y comunitaria y potenciar su participación social.</t>
  </si>
  <si>
    <t xml:space="preserve">Presidenta: Liliana Herrrera González , 
Vicepresidente: Christían  Corvalán Rivera  
Secretaria: Patricia Alejandra Romero Díaz, 
Tesorero: Alonso Cárdenas Bórquez  
Director: 1.-) Valeria  Romero Díaz, 
                 2.-) Katherine Paulsen Rivera, 
                 3.-) Lorena  Morán Villanueva ,  
                 4.-) Cristisn Pérez Vergara,   
                 5.-) José Antonio Abarca Marzán 
                 6.-) Hugo Véliz Castillo 
</t>
  </si>
  <si>
    <t>25 de julio de 2010.</t>
  </si>
  <si>
    <t xml:space="preserve">LILIANA HERRRERA GONZÁLEZ , 
</t>
  </si>
  <si>
    <t xml:space="preserve">Domicilio Legal : El Faldeo N° 580, comuna de Quillota, 
Dirección Oficina Técnica y Administrativa: Rancagua N°611, Limache.
</t>
  </si>
  <si>
    <t xml:space="preserve">Organización Comunitaria Funcional Centro de Ayuda al Niño Bernardita Serrano. 
</t>
  </si>
  <si>
    <t>Regida por la Ley 19.418, e inscrita bajo el Nº 338 con fecha 29 de abril de 2003, en los Registros de la Secretaría de la I. Municipalidad de San Pedro de la Paz.</t>
  </si>
  <si>
    <t xml:space="preserve">Certificado Nº 417 emitido por Renzo Riffo Lillo, Secretario Municipal de la I. Municipalidad de San Pedro de la Paz, de fecha 18 de noviembre de 2019. </t>
  </si>
  <si>
    <t xml:space="preserve">a) Brindar atención integral a los niños en riesgo social.
b) Lograr la reinserción del niño en su familia de origen.
c) Favorecer la toma de conciencia de la realidad familiar.
</t>
  </si>
  <si>
    <t xml:space="preserve">
Presidente: Giovanni Pastorini Riquelme,
Secretaria: Rossana Tapia Paredes, 
Tesorera: Valentina Paz Sandoval Díaz, 
Suplente: Verónica Pastorini Riquelme, 
Suplente: Sergio Bermedo Pérez, 
Suplente: Gisela Sanhueza Tapia, 
</t>
  </si>
  <si>
    <t>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t>
  </si>
  <si>
    <t xml:space="preserve">Giovanni Pastorini Riquelme                
</t>
  </si>
  <si>
    <t>Enrique Soro 1998, San Pedro de la Paz, Octava Región.</t>
  </si>
  <si>
    <t>041-2947165</t>
  </si>
  <si>
    <t xml:space="preserve">Se acompaña Certificado correspondiente a los antecedentes financieros del año 2019, aprobados por el Subdepartamento de Supervisión Financiera Nacional. </t>
  </si>
  <si>
    <t>Organización Comunitaria Funcional “Centro de Desarrollo Social y Cultural Chile Futuro”</t>
  </si>
  <si>
    <t>Regida por Ley 19.418. La personalidad Jurídica se acredita mediante la inscripción en el Registro Público de la Ilustre Municipalidad de Santiago,  F/OS-Nº 32.</t>
  </si>
  <si>
    <t xml:space="preserve">Certificado de fecha 16 de abril de 2009, emitido por el Secretario Municipal (S) de la Ilustre Municipalidad de Santiago, don Luis Martínez Díaz.
</t>
  </si>
  <si>
    <t xml:space="preserve">Desarrollar actividades, programas y proyectos de prevención, rehabilitación y libertad vigilada de conductas desadaptativas y educacionales a menores, adolescentes y jóvenes en situación irregular. Elaborar, desarrollar, ejecutar y administrar proyectos y programas en apoyo a niños, jóvenes, adultos, adultos mayores, discapacitados, mujeres y de desarrollo Indígena.
</t>
  </si>
  <si>
    <t xml:space="preserve">Presidente:
Luis Alarcón Barriga                       
Secretario:
Guillermo Misael Aqueveque Fuentealba  
Tesorera:
Gladys Aída Fuentealba Fuentes       
Primer Director:
Enrique Julio Valenzuela Gómez     
Segunda Directora:
Paula Andrea Caro Espinoza             
</t>
  </si>
  <si>
    <t>Durarán en el cargo dos años.</t>
  </si>
  <si>
    <t xml:space="preserve">31 de enero de 2005 hasta el 31 de enero de 2007.
</t>
  </si>
  <si>
    <t xml:space="preserve">Luis Alarcón Barriga                         </t>
  </si>
  <si>
    <t xml:space="preserve">Huérfanos Nº 779, departamento  606, Santiago Centro, Región Metropolitana.
</t>
  </si>
  <si>
    <t>celular: 09-3249770</t>
  </si>
  <si>
    <t>chilefuturo@hotmail.com</t>
  </si>
  <si>
    <t>Se acompañan Certificado Financiero y balance general de los antecedentes financieros del año 2008, aprobados por la Unidad de Supervisión Financiera Nacional para su respectivo análisis.</t>
  </si>
  <si>
    <t>Organización Comunitaria Funcional “Centro de Diagnóstico, Investigación y Desarrollo Social Comunitario- CEDIS”</t>
  </si>
  <si>
    <t xml:space="preserve">Esta registrada con personalidad jurídica en el folio Nº 244, página 988, del Libro de Registro de las Organizaciones Comunitarias Nº III. 
</t>
  </si>
  <si>
    <t xml:space="preserve">Certificado de Vigencia Nº 643, de 18 de octubre de 2006, del Secretario Municipal de la Municipalidad de Concón.
</t>
  </si>
  <si>
    <t xml:space="preserve">Los objetivos son entre otros, los siguientes: A) Investigar e intervenir profesionalmente la realidad social, propendiendo a mejorar la calidad de vida a nivel individual y grupal, mediante el desarrollote diversas técnicas e instancias de participación hacia la comunidad, fomentando la autogestión e incentivando a las personas a convertirse en agentes de su propio desarrollo; B) Promover y fomentar la organización y la participación ciudadana en sus diversas formas y niveles, comprometiendo la participación de todos los involucrados. A su vez, crear y desarrollar nuevos canales y espacios de información y comunicación que permita el fortalecimiento de las organizaciones locales, fomentando el vínculo entre las redes sociales. Convirtiéndonos en un  aporte al desarrollo local, a través de planes de fomento y apoyo a la organización; C) Crear y administrar un centro de documentación (biblioteca y base de datos) fundado en el levantamiento de información profesional y técnica de la realidad local; D) Asociarse en forma transitoria o permanente con otras instituciones u organizaciones locales, regionales, nacionales, internacionales o extranjeras, que persigan fines análogos, así como también colaborar con instituciones públicas, privadas y especialmente municipales, en toda y cada una de las materias que le sean comunes.
</t>
  </si>
  <si>
    <t xml:space="preserve">Presidente: 
 Javier Álamos Manríquez ,                           
Vicepresidente:
Oscar Patricio Rojas Masso , 
Secretaria:
Alejandra de Lourdes Quezada Cortés, 
Tesorera:
María José Gutiérrez Valencia, 
 Director Asesor: 
Carlos Enrique Quiñones Ortega, 
Suplentes: 
1º María José Gutiérrez Valencia, 
2º Andrés  Armando Lastra Aguirre, 
3º Fiona Lily Saldívar Borquéz, 
4º Carmen Gloria Severin Fuster,
</t>
  </si>
  <si>
    <t>:  Dos años.</t>
  </si>
  <si>
    <t xml:space="preserve">25-07-2007 hasta el 25-07-2009. </t>
  </si>
  <si>
    <t xml:space="preserve">Presidente: 
 Javier Álamos Manríquez ,                              
</t>
  </si>
  <si>
    <t xml:space="preserve">Pasaje Claudio Arrau S/N Block D Nº 404, comuna de Concón, Quinta Región
</t>
  </si>
  <si>
    <t>Fono: (322) 2369125- 09-6793690- 09-5400726</t>
  </si>
  <si>
    <t xml:space="preserve">Correo electrónico: cedis@portalciudadano.cl 
</t>
  </si>
  <si>
    <t>Certificado autorizado ante Notario Público de fecha 01 de marzo de 2007, aprobado por la Unidad de Auditoría Interna.</t>
  </si>
  <si>
    <t>O.C.F. Centro de Participación Comunitaria para el Desarrollo Social y Cultural</t>
  </si>
  <si>
    <t>Regida por Ley 19.418, y registrada en el folio 279, libro 02 del Registro O.C.F.T. con fecha 21 de junio de 1996, según consta en Decreto Alcaldicio Nº 1535, de 24 de junio de 1996.</t>
  </si>
  <si>
    <t>Certificado Nº 658-2005, emitido por la I. Municipalidad de San Antonio, con fecha 5 de Octubre 2005.</t>
  </si>
  <si>
    <t>El estudio, la elaboración, la ejecución y la administración de proyectos y programas en el área social y cultural. El desarrollo de actividades de prevención, protección y rehabilitación de conductas desadaptativas dirigidas a menores, adolescentes, jóvenes y adultos de ambos sexos domiciliados en la comuna.</t>
  </si>
  <si>
    <t xml:space="preserve">Presidente: Sonia Henríquez Ramírez                        
Secretario: Cecilia Cartagena Arias                           
Tesorero: Roberto Tobar Castro                               
</t>
  </si>
  <si>
    <t xml:space="preserve">De 25 de agosto de 2005 a 25 de agosto de 2007.
</t>
  </si>
  <si>
    <t xml:space="preserve">Sonia Henríquez Ramírez                     </t>
  </si>
  <si>
    <t xml:space="preserve">Luis Emilio Recabarren Nº 2024 de Barrancas San Antonio y/0 Casilla Postal Nº 17, Correo Barrancas San Antonio, Quinta Región </t>
  </si>
  <si>
    <t>Se acompaña certificado de patrimonio año 2005, aprobado por la Unidad de Auditoria Interna.</t>
  </si>
  <si>
    <t>Organización Comunitaria Funcional “Centro de Profesionales para la Acción y Promoción Social CEPAS”</t>
  </si>
  <si>
    <t>Inscrita en el Registro Público de Organizaciones Comunitarias de la I. Municipalidad de Huasco, bajo el folio N° 209, de fecha 07 de julio de 2008, de conformidad a lo dispuesto en la Ley N° 19.806, que fija el texto refundido, coordinado y sistematizado de la Ley N° 19.418, sobre Juntas de Vecinos y demás Organizaciones Comunitarias.</t>
  </si>
  <si>
    <t>Certificado folio nº 141707253, de fecha 3 de octubre de 2014, emitido por el SRCeI.</t>
  </si>
  <si>
    <t>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los individuos de la Sociedad sin Exclusión, Familias, Grupos u Organizaciones Sociales. 2.- Colaborar en la prevención de vulneración de derechos de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t>
  </si>
  <si>
    <t xml:space="preserve">Presidente: Gustavo Rodríguez Castro                  
Vicepresidente: Jorge Cepeda Zuleta                    
Secretario: Sergio Trujillo Araya                         
Tesorero: Luis Rivera Álvarez                               
Director: Hilda Campusano   Altamirano               
</t>
  </si>
  <si>
    <t>21 de noviembre de 2012. Hasta el 21 de Noviembre de 2014</t>
  </si>
  <si>
    <t xml:space="preserve">Gustavo Rodríguez Castro                  
</t>
  </si>
  <si>
    <t>Pasaje Venezuela Nº 2330, Población Baquedano. Vallenar.</t>
  </si>
  <si>
    <t xml:space="preserve">Se acompaña Certificado de Antecedentes Financieros, correspondientes al año 2013, enviado a la Unidad de Supervisión Financiera para su aprobación.
</t>
  </si>
  <si>
    <t>Organización Comunitaria Funcional Centro de Promoción Comunitaria Galerna.</t>
  </si>
  <si>
    <t xml:space="preserve">Organización Comunitaria Funcional. </t>
  </si>
  <si>
    <t xml:space="preserve">Inscripción en Registro Público de Organizaciones Comunitarias de la Municipalidad de Villa Alemana, a fojas N°585, de fecha 29 de julio de 2005.
</t>
  </si>
  <si>
    <t xml:space="preserve">Certificado de Vigencia Nº 151, de fecha 17 de marzo de 2010, del Secretario Municipal (S) de la Municipalidad de Villa Alemana.
</t>
  </si>
  <si>
    <t xml:space="preserve">Rescatar y difundir los valores culturales, intelectuales y sociales; cooperar con las autoridades comunales y educacionales en la enseñanza y proyección de la cultura nacional; incentivar la creación juvenil e infantil a través de concursos, proyectos de llegada masiva, e intercambiar experiencias, vivencias e investigaciones con grupos afines.
</t>
  </si>
  <si>
    <t xml:space="preserve">Presidente:
 Ricardo Marcelo Goiri Borie                                                                     
Vicepresidenta: 
Carla Elena Meyer Arancibia                         
Secretaria:
Paula Bravo Paredes                                       
Tesorero:
Javier Andrés Rodríguez Morales              
Directores: 
1.- Frida Elizabeth Reyes Niemann  (Titular)  
2.- Angélica Roxana Alarcón Díaz  (suplente) 
3.- Marcela Ubilla Carmona  (suplente)           
4.- Eugenia Peña Rodríguez  (suplente)           
5.- Juan Patricio Aguilera Manzor (suplente)   
6.- Paulina Lorena Guzmán Soto (suplente)   
</t>
  </si>
  <si>
    <t xml:space="preserve">De 27-07-2007 hasta el 27-07-2009. </t>
  </si>
  <si>
    <t xml:space="preserve">Ricardo Marcelo Goiri Borie                                    RUT: 7.603.377-3                                                            </t>
  </si>
  <si>
    <t xml:space="preserve">Independencia Nº 2686, Piso 2, Valparaíso
</t>
  </si>
  <si>
    <t>Teléfono 32 -2228380</t>
  </si>
  <si>
    <t xml:space="preserve">Se acompaña Certificado Financiero correspondiente a los antecedentes financieros del año 2008, autorizado ante Notario Público, aprobado por la Unidad de Supervisión Financiera Nacional
</t>
  </si>
  <si>
    <t>Organización Comunitaria Funcional Centro de Promoción y Desarrollo Local de La Florida</t>
  </si>
  <si>
    <t xml:space="preserve">Regida por Ley Nº 19.418. Personalidad Jurídica Nº 1178 e inscrita en el Registro de la Ilustre Municipalidad de La Florida, de fecha 20 de Agosto de 2001.  </t>
  </si>
  <si>
    <t xml:space="preserve">Certificado Nº 597, de 24 de agosto de 2005, emitido por la Secretaria Municipal (S) de la Ilustre Municipalidad de La Florida.
</t>
  </si>
  <si>
    <t>Acoger, difundir y desarrollar iniciativas de desarrollo social, cultural, educacional y recreativo. Estas iniciativas tendientes a mejorar las condiciones de vida de sus socios y de la comunidad en general.</t>
  </si>
  <si>
    <t xml:space="preserve">Presidente:
Roberto Osvaldo Valenzuela Romero       
Vicepresidente:
Estrella Sepúlveda Arques                       
Secretario: 
Juvenal Hernández Covarrubias              
Tesorero:
Raúl Berrios Ramirez                         
Director:
Jorge Antonio Maldonado Roldán              
</t>
  </si>
  <si>
    <t>Durarán en los cargos 02 años.</t>
  </si>
  <si>
    <t>09 de enero de 2012 hasta el 09 de enero de 2014.</t>
  </si>
  <si>
    <t xml:space="preserve">Roberto Osvaldo Valenzuela Romero      </t>
  </si>
  <si>
    <t xml:space="preserve">Pasaje Los Mayas Nº 1175, comuna de La Florida, Santiago, Región Metropolitana.
</t>
  </si>
  <si>
    <t>Fono: 2872374  celular: 08-3618301</t>
  </si>
  <si>
    <t>Se acompaña Certificado Financiero del año 2012, sin embargo este no viene autorizado ante notario. Se remite carta a colaborador para su envío de acuerdo a lo requerido.</t>
  </si>
  <si>
    <t xml:space="preserve">
O.C.F. Centro de Desarrollo Social y Educacional Valle Maipo.
</t>
  </si>
  <si>
    <t>Otorgado por Decreto Alcaldicio Exento Nº 11.809, de fecha 19 de Diciembre de 2007,  de la I. Municipalidad de San Bernardo.</t>
  </si>
  <si>
    <t xml:space="preserve">Certificado de Vigencia Nº 436, de fecha 06 de Mayo de 2008, de la I. Municipalidad de San Bernardo.
</t>
  </si>
  <si>
    <t xml:space="preserve">Centro de Desarrollo Social y Educacional Valle Maipo, tiene por objeto:
1.- Desarrollar acciones de promoción del desarrollo comunitario.
2.- Promover orientación familiar integral.
3.- Desarrollar proyectos y Programas de reinserción social, apoyo psicosocial y rehabilitación de niños y jóvenes en conflicto con la justicia y/o dependientes de la ley de responsabilidad Juvenil.
4.- Desarrollar proyectos y Programas de apoyo psicosocial y reinserción social de acuerdo a los requerimientos de colaboración del Servicio Nacional de Menores.
5.- Desarrollar Proyectos y Programas de reinserción social apoyo psicosocial y rehabilitación conductual de adultos en conflicto con la justicia de acuerdo a los requerimientos de la reforma procesal penal.
6.- Promover la participación de sus asociados y la comunidad en programas de prevención de flagelos sociales.
7.- Promover la participación de sus asociados y la comunidad en programas culturales, recreativos, de salud deportivos y de bienestar.
Para el Cumplimento de sus objetivos la organización comunitaria funcional podrá:
a) Prestar programas y proyectos a instituciones que permitan actuar como colaborador de sus objetivos.
b) Promover y realizar charlas, eventos culturales, recreativos, deportivos, recreativos que difundan el grave daño psíquica, moral y social que produce las problemáticas sociales.
c) Colaborar con instituciones sociales, públicas y privadas en materia de prevención y tratamiento del delito.
d) Realizar acciones de beneficencia para su autofinanciamiento.
e) Crear y tomar a su cargo centros abiertos, centros de rehabilitación u otros similares, establecimientos educacionales, tanto para niños, jóvenes y adultos.
f) Implementar un espacio físico adecuado.
g) Crear y administrar centros que permitan desarrollar la mediación familiar de acuerdo a las necesidades de tribunales de familia u otras instituciones afines.
h)  Promover, auspiciar y realizar capacitación laboral, del Servicio Nacional de Capacitación y Empleo.
i) Desarrollar y promover acciones que permitan el aumento de la calidad de vida de la comunidad.
</t>
  </si>
  <si>
    <t xml:space="preserve">Presidente: 
Sonia Cádiz Soto                                                          
Vicepresidente: 
Robinson Recabarren Altarriba                  
Secretario: 
Heroica Cádiz Soto                                      
Tesorero:
Lorena Altarriba Martín                               
Primer Director:
Jorge Cádiz Soto                                          
Director Suplente: 
Karina Bustamante Leiva                            
Director Suplente: 
Erika Bustamante Leiva                              
Director Suplente:
Clara Oroz Flores                                       
Director Suplente 
Danilo Prado Aránguiz                               
 Director Suplente
Jennifer Carmona Hueche                           
</t>
  </si>
  <si>
    <t>Indefinido.</t>
  </si>
  <si>
    <t xml:space="preserve">             
El Presidente de la Fundación tendrá la representación judicial y extrajudicial de la institución.
Sonia Cádiz Soto</t>
  </si>
  <si>
    <t xml:space="preserve">Domicilio: Macario Ossa N° 907, comuna de San Bernardo.
</t>
  </si>
  <si>
    <t>Fono: 8587873-82286439</t>
  </si>
  <si>
    <t xml:space="preserve"> aucadiz@gmail.com  robinsonrecabarren@vtr.net</t>
  </si>
  <si>
    <t>Se Certificado de Antecedentes Financieros del año 2007, aprobado por la Unidad de Supervisión Nacional.</t>
  </si>
  <si>
    <t>OCF Centro de Formación, Capacitación y Servicios Comunitarios Casa de la Mujer Pobladora de Huamachuco</t>
  </si>
  <si>
    <t>Nº 31, otorgada el 02 de enero de 1991 por la Ilustre Municipalidad de Renca.</t>
  </si>
  <si>
    <t>Certificado de Vigencia Nº 120, de 28 de abril de 2015, emitido por Don Alejandro Niño De Zepeda, Secretario Municipal de La I. Municipalidad de Renca.</t>
  </si>
  <si>
    <t xml:space="preserve">1.- Promover la organización de las mujeres que habitan en la comuna para una mejor promoción, defensa y satisfacción de sus intereses y necesidades comunes; 2.- Impulsar y realizar programas de formación, educación capacitación dirigidos a las mujeres de la comuna, que ayuden a ellas y a sus familias a prepararse para el campo laboral y a mejorar su formación personal, para el cumplimiento de este objetivo, el centro podrá realizar eventos pedagógicos de diverso tipo, haciendo uso de las metodologías de educación extra-escolar, informal y otras, proponiéndose en particular, la realización de cursos talleres en diversas áreas, tales como peluquería, modas, huertos familiar, salud comunitaria, teatro, folklore y otras formas de expresión artístico-cultural, etc.; 3.- Desarrollar iniciativas de servicios a la comunidad, que vayan en beneficio del espíritu de participación, cooperación y solidaridad entre los habitantes de la comuna, en esta materia, el centro podrá emprender tareas en áreas tales como la alfabetización, orientación familiar, salud comunitaria y ambiental, uso de los recursos naturales y de tecnologías tradicionales y apropiadas, promoción de los derechos de la mujer, orientación jurídica y otros. Además el centro prestara colaboración en iniciativas tales como colonias urbanas, escuelas de verano, campañas de solidaridad y emergencia, eventos sociales, artísticos y culturales que organicen patrocinen otras entidades y, en general, en todas aquellas tendientes al bien común de la comunidad; 4.- Impulsar y cooperar con las demás organizaciones comunitarias en la promoción de la participación de las mujeres en los asuntos comunitarios y vecinales, en particular para la elaboración y puesta en práctica de programas  e iniciativas de desarrollo social y cultural; 5.- Vincularse y coordinarse con otras organizaciones e instituciones públicas o privadas, que por su acción, fines, cumplan objetivos similares a los de este centro; 6.- Procurar los Servicios, asesorías, equipamientos y demás medios que se requieran para el desarrollo de sus actividades y el cumplimiento de sus fines. 
Por otra parte, en el acta de solicitud de reconocimiento de personas jurídicas sin fines de lucro como Colaborador del Servicio, se da cuenta que la entidad solicitante ha definido como meta generar oportunidades de desarrollo fomentando el bienestar de la niñez y fortaleciendo competencias personales, interpersonales y familiares que contribuyan a mejorar la calidad de vida, de esta manera se refiere que se trabajara prioritariamente en asegurar el bienestar de la niñez.
</t>
  </si>
  <si>
    <t>Presidenta: Aida Moreno Reyes ,
Secretaria:  Teresa Echeverría Quinteros, 
Tesorera: Berta Roca Díaz Directora: 1.- Aida Dolores Barrera Moreno,
2.-Valentina Verónica Soto Iturriaga,</t>
  </si>
  <si>
    <t>Dos años, el que puede ser reelecto indefinidamente.</t>
  </si>
  <si>
    <t>Desde el 05-03-2020 al 05-03-2023, de acuerdo a certificado de directorio se indica una duración de tres años.</t>
  </si>
  <si>
    <t xml:space="preserve">Aida Moreno Reyes ,
</t>
  </si>
  <si>
    <t xml:space="preserve">Domicilio Legal: Calle Montevideo Nº 2550, Población Huamachuco II, Comuna de Renca, Región Metropolitana.
</t>
  </si>
  <si>
    <t>Teléfono: 02. 6464808 – 02. 6414136</t>
  </si>
  <si>
    <t>aidalourdesm@hotmail.com</t>
  </si>
  <si>
    <t>Se acompaña Certificado de la Institución correspondiente a antecedentes financieros del año 2014, aprobado por el  Subdepartamento de Supervisión Financiera Nacional.</t>
  </si>
  <si>
    <t>Organización Comunitaria Funcional Centro de Rehabilitación Esperanza Juvenil.</t>
  </si>
  <si>
    <t>Inscrita con Personalidad Jurídica N° 603, con fecha 06 de Marzo de 2007, en el Registro Público de Organizaciones Comunitarias de la Municipalidad de Los Andes.</t>
  </si>
  <si>
    <t>Certificado de Vigencia Nº 867, de 28 de Noviembre de 2012, emitido por Luis Rojas Jelvez, Secretario Municipal de la I. Municipalidad de Los Andes.</t>
  </si>
  <si>
    <t xml:space="preserve">Colaborar con el funcionamiento, implementación y desarrollo de las actividades del Centro, a través de la realización de diversas acciones sociales y de voluntariado.
Sus objetivos específicos son:
1. Promover acciones permanentes de apoyo económico, alimenticio, profesional y de mejoramiento de la infraestructura del Centro.
2. Propiciar una activa difusión de las actividades del Centro a nivel de la comunidad local, provincial y nacional, a fin de dar a conocer y sensibilizar a la comunidad en pro de sus objetivos.
3. Entregar una atención personalizada a los integrantes del Centro, gestionando la asistencia social y orientación familiar que sea necesaria, procurando condiciones de salud y sanitarios adecuados para los menores.
4. Integrar al Centro en los roles y programas de apoyo y asistencia estatal y Municipal a favor de la comunidad.
5. Gestionar proyectos de infraestructura física para mejorar las condiciones de funcionamiento del Centro.
6. Contribuir a la integración social de los integrantes del Centro, gestionando la obtención de becas y de intercambio.
7. Realizar todo tipo de campañas e iniciativas públicas y privadas, destinadas al logro de los objetivos del centro y el bienestar de los beneficiarios de sus programas.
</t>
  </si>
  <si>
    <t xml:space="preserve">Presidente: Christian Patricio Bravo Leiva, 
Vicepresidente: Ricardo Manuel Derza Quintana, 
Secretaria: Marcia Alejandra Zaldívar Muñoz, 
Tesorera: María Alejandra Farías Cabrera, 
1º Director: Enrique Eduardo Silva Turner, 
</t>
  </si>
  <si>
    <t xml:space="preserve">Presidente: Christian Patricio Bravo Leiva, RUT Nº 12.276.625-K.   
Vicepresidente: Ricardo Manuel Derza Quintana, RUT Nº 11.843.704-7.
Secretaria: Marcia Alejandra Zaldívar Muñoz, RUT Nº 12.949.846-3.
Tesorera: María Alejandra Farías Cabrera, RUT Nº 15.091.745-K
1º Director: Enrique Eduardo Silva Turner, RUT Nº 12.579.223-5. 
</t>
  </si>
  <si>
    <t>30 de Septiembre de 2011 al 30 de Septiembre  de 2013</t>
  </si>
  <si>
    <t xml:space="preserve">Christian Patricio Bravo Leiva, 
</t>
  </si>
  <si>
    <t xml:space="preserve">Domicilio Legal: Las Heras Nº 359, Comuna de Los Andes, Región de Valparaíso.
</t>
  </si>
  <si>
    <t>Teléfono: (034) 463350/481367.</t>
  </si>
  <si>
    <t>Organización Comunitaria Funcional Centro Infanto Juvenil Padre Damián</t>
  </si>
  <si>
    <t xml:space="preserve">Regida por la Ley N° 19.418 e inscrita en el Libro de Registro Público N° 10, Folio 383, de fecha 20 de enero de 2004. </t>
  </si>
  <si>
    <t xml:space="preserve">Certificado Nº596, de fecha 27 de marzo de 2007, emitido por la Secretaria Municipal de la I. Municipalidad de Viña del Mar.
</t>
  </si>
  <si>
    <t xml:space="preserve">Fomentar y difundir los derechos infanto-juveniles; promover, apoyar, implementar y difundir iniciativas en los ámbitos de educación, cultura, medio ambiente y recreación que vayan en mejoramiento de la calidad de vida de los niños y jóvenes de la comuna, entre otros.
</t>
  </si>
  <si>
    <t xml:space="preserve">Presidente: Fernando Calderón Véliz,  
Vicepresidente: Myriam Díaz Erbetta,  
Secretario: Cristian Johnson Araneda  ,  
Tesorero: Juan Francisco Báez Serey,
Director: Pablo Soto Rojas, 
Directores Suplentes: 
Alejandra Collao Berríos,
Elisa Carrillo Aguayo,
Héctor Morales Escobar, 
Gladys Véliz Herrera, 
Herminio Cabrera Rocco, 
</t>
  </si>
  <si>
    <t>Durarán 2 años en sus funciones.</t>
  </si>
  <si>
    <t>31 de marzo de 2006 –  31 de marzo de 2008</t>
  </si>
  <si>
    <t xml:space="preserve">Fernando Calderón Véliz,
</t>
  </si>
  <si>
    <t xml:space="preserve">Avda. Mar de Chile, S/ N°, Glorias Navales,Quinta Región. r, Quinta Región. </t>
  </si>
  <si>
    <t>Se acompaña Certificado de Antecedentes Financieros  año 2007 aprobado por la Unidad de Supervisión Nacional</t>
  </si>
  <si>
    <t xml:space="preserve">Organización Comunitaria Funcional Centro Integral de Apoyo Psicosocial. 
</t>
  </si>
  <si>
    <t xml:space="preserve">Regida por la Ley 19.418, personalidad jurídica Nº 324 otorgada por la  I. Municipalidad de Los Andes con fecha 3 de septiembre de 1998. </t>
  </si>
  <si>
    <t xml:space="preserve">Certificado Nº 048 emitido por Luis Rojas Jelvez, Secretario Municipal de la I. Municipalidad de Los Andes, con fecha 12 de abril de 2005.
</t>
  </si>
  <si>
    <t>Contribuir a asistir o proteger a los menores que carezcan de tuición o que teniéndola su ejercicio constituya un peligro para su desarrollo normal integral, a los que presenten desajustes conductuales y a los que estén en conflicto con la justicia.</t>
  </si>
  <si>
    <t xml:space="preserve">Presidente: Mario Méndez Allendes                          
Secretario: José Oyarce Muñoz                         
Tesorero: Sergio Barahona Barahona                    
Directores:
Gina Quiroz Chamorro                    
María Angélica Céspedes Salinas                    
</t>
  </si>
  <si>
    <t xml:space="preserve">De 03 de septiembre de 2004 a 03 de septiembre de 2006.
</t>
  </si>
  <si>
    <t xml:space="preserve">Mario Méndez Allendes                       </t>
  </si>
  <si>
    <t>Avenida Santa Teresa 160, Los Andes, Quinta Región.</t>
  </si>
  <si>
    <t>Acompaña Balance Tributario a Diciembre 2004, aprobado por la Unidad de Auditoria.</t>
  </si>
  <si>
    <t xml:space="preserve">Organización Comunitaria Funcional Centro Integral Infancia y Familia. 
</t>
  </si>
  <si>
    <t>Regida por la Ley 19.418, inscrita en la Resolución Nº 626 fojas 689 de 22 de febrero de 2005 del Registro Municipal de la I. Municipalidad de Vallenar.</t>
  </si>
  <si>
    <t xml:space="preserve">Certificado Nº 533 de doña Nancy Farfán Riveros, Secretaria Municipal de la I. Municipalidad de Vallenar con fecha 20 de agosto de 2013.
</t>
  </si>
  <si>
    <t xml:space="preserve">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t>
  </si>
  <si>
    <t xml:space="preserve">
Presidente: Patricio Adbulio Fritis Salinas 
Vicepresidente: Edwin Patricio González Bordones.
Secretaria: Rebeca Celia Zarricueta Escudero.
Tesorero: Miguel Alberto Caimanque Encina.
Primer Director: Carlos Hugo Rivera Grangey.
</t>
  </si>
  <si>
    <t xml:space="preserve">Durarán dos años en los cargos, según sus Estatutos.
</t>
  </si>
  <si>
    <t>Del 30 de julio de 2012 al 30 de julio del 2014, sin embargo,  se hace presente que en el Acta de la Primera Asamblea General de Socios, de fecha 30 de julio del 2012, se indica en la Clausula Quinta, que el Directorio comprenderá el periodo 2012-2015</t>
  </si>
  <si>
    <t xml:space="preserve">Patricio Adbulio Fritis Salinas              </t>
  </si>
  <si>
    <t>Chinchilla 445, Villa Las Terrazas, Vallenar.</t>
  </si>
  <si>
    <t xml:space="preserve">Se acompañó Certificado financiero del año 2012,  revisado por el Departamento de Administración y Finanzas del SENAME, quién elaboró la Ficha de Transferencia de la Institución.
</t>
  </si>
  <si>
    <t>Organización Comunitaria Funcional Centro Juvenil, Cultural y Social La Casona de Los Jóvenes.</t>
  </si>
  <si>
    <t xml:space="preserve">Regida por Ley Nº 19.418, e inscrita en los Registros de Organizaciones Comunitarias, Territoriales y Funcionales en poder de la Secretaria Municipal de la I. Municipalidad de La Florida, correspondiéndole el Nº 863, a contar del 13 de septiembre de 1999. 
</t>
  </si>
  <si>
    <t xml:space="preserve">Certificado de Vigencia, emitido por doña Viviana Rojas Fernández, Secretaria Municipal (S) de la I. Municipalidad de La Florida, de fecha 25 de agosto.
</t>
  </si>
  <si>
    <t>Promover el desarrollo tanto de sus miembros como de la comunidad, en torno a actividades culturales y recreativas. Además de promover instancias culturales en la comuna de La Florida.</t>
  </si>
  <si>
    <t xml:space="preserve">Presidente: Miguel Angel Fonseca Carrillo 
Secretario: Washington Lizana Ormazábal 
Tesorera: Marcela Osorio Cárdenas 
Directores:
1º Mirta Adriana Rozas Poblete 
2º Rosa Aurora Carrillo Salas 
</t>
  </si>
  <si>
    <t>De 10 de junio de 2005 a 10 de junio de 2007</t>
  </si>
  <si>
    <t>Miguel Angel Fonseca Carrillo</t>
  </si>
  <si>
    <t>Pasaje Bartolomé Vivar Nº1250, ex pasaje Angamos Nº9360, comuna de La Florida.</t>
  </si>
  <si>
    <t>Se acompaña certificado año 2005, aprobado por la Unidad de Auditoria.</t>
  </si>
  <si>
    <t xml:space="preserve">
Organización Comunitaria Funcional Centro Juvenil El Puerto. 
</t>
  </si>
  <si>
    <t>Regida por la Ley 19.418, e inscrita a fojas 777, tomo 4 de fecha 17 de mayo de 1995, en los Registros de la Secretaría Municipal de la I. Municipalidad de Valparaíso.</t>
  </si>
  <si>
    <t>Certificado de Vigencia emitido por don Carlos Soto Reyes, Secretario Municipal (s) de la I. Municipalidad de Valparaíso con fecha 27 de mayo de 2015.</t>
  </si>
  <si>
    <t xml:space="preserve">Desarrollar entre sus asociados el fomento de la participación de adolescentes de ambos sexos en un Centro de Atención Juvenil, que brinde las instancias educativas, recreativos, culturales, familiares y sociales que permitan un crecimiento personal, una mejor relación familiar y una positiva reinserción social, que les otorgue protagonismo activo en su comunidad.
</t>
  </si>
  <si>
    <t xml:space="preserve">Actualizada, según Certificado de Directorio de fecha 27 de mayo de 2015, cuya vigencia se extiende al 18 de junio de 2016, emitido por don Carlos Soto Reyes, Secretario Municipal (s) de Valparaíso. 
Presidente: Sandra Oyarzun C. 
Vice-Presidente: No Existe Información
Secretario: Pablo Díaz Meeks      
Tesorero: Luis Moscoso Osorio   
</t>
  </si>
  <si>
    <t>18 de junio de 2013, según certificado de directorio del 27 de mayo de 2015, emitido por don Carlos Soto Reyes, Secretario Municipal (s) de Valparaíso.</t>
  </si>
  <si>
    <t xml:space="preserve">Sandra Oyarzún Cabrera       </t>
  </si>
  <si>
    <t>Almirante Goñi Nº 255, comuna de Valparaíso, Quinta Región.</t>
  </si>
  <si>
    <t xml:space="preserve">Se acompaña Certificado de Antecedentes Financieros correspondiente al año 2014,  aprobado por el  Departamento de Administración y Finanzas.
</t>
  </si>
  <si>
    <t xml:space="preserve">Organización Comunitaria Funcional Colectivo La Isla.
</t>
  </si>
  <si>
    <t>Regida por la Ley 19.418 e inscrita en el Registro de Organizaciones Comunitarias de la comuna de Valparaíso a fojas 1159 de fecha 12 de julio de 1999.</t>
  </si>
  <si>
    <t xml:space="preserve">Certificado de Vigencia emitido por Mariella Valdés Ávila, Secretario Municipal de la I. Municipalidad de Valparaíso con fecha 4 de julio de 2005.
</t>
  </si>
  <si>
    <t>Promoción del desarrollo especialmente de las personas, familias grupos y comunidades que vivan en condiciones de pobreza y/o marginalidad.</t>
  </si>
  <si>
    <t xml:space="preserve">Presidente: Roberto Muñoz Portilla                          
Vice- presidente: Patricio Acevedo Muñoz              
Secretario: José Pérez Lara                                        
Tesorera: Marlene Orrego Moraga                           
Directora: Andrea Muñoz Orrego                              
Directores Suplentes:
Patricia Zúñiga Gómez  
Rodrigo Bermúdez Marambio 
Christian March Araya 
Patricio Castañeda Vargas 
</t>
  </si>
  <si>
    <t xml:space="preserve">Durarán en los cargos  dos años.
</t>
  </si>
  <si>
    <t>De 29 de junio de 2005 a 29 de junio de 2007.</t>
  </si>
  <si>
    <t xml:space="preserve"> Roberto Muñoz Portilla                         
</t>
  </si>
  <si>
    <t>Avenida La Isla 224 Cerro San Roque, Valparaíso, Quinta Región.</t>
  </si>
  <si>
    <t>Organización Comunitaria Funcional “Centro Preventivo de Diagnóstico y Tratamiento PRONINF”</t>
  </si>
  <si>
    <t xml:space="preserve">Inscripción a fs. 1522, de 12 de octubre de 2005, en el Registro de Organizaciones Comunitarias de la Municipalidad de Maipú, conforme lo dispuesto en el artículo 7 de la ley N°19.418. </t>
  </si>
  <si>
    <t>Certificado de Vigencia Nº 1271, de 18 de mayo de 2006, de la Secretaria Municipal (S) de la Municipalidad de Maipú.</t>
  </si>
  <si>
    <t xml:space="preserve">Los objetivos son: a) conocer la situación que afecta a niños (as) y jóvenes y familias en riesgo social, diagnosticando y rehabilitando a dicho sector; b) prevenir y asesorar al grupo mencionado; c) combatir la vulneración de los derechos de los niños; d) promover el buen desarrollo de la población infanto-juvenil; e) Incorporar programas jurídico-psicosocial de protección y tratamiento de: maltrato infantil, madres adolescentes y consumo de drogas. </t>
  </si>
  <si>
    <t xml:space="preserve">Presidente:
 Fernando Silva Cabello                                                      
Secretario:
Samuel Sandoval Sepúlveda                            
Tesorera:
Paola Silva Mondaca                                       
</t>
  </si>
  <si>
    <t xml:space="preserve">28-02-2006 hasta el 28-02-2008. </t>
  </si>
  <si>
    <t xml:space="preserve">Fernando Silva Cabello                                                       
</t>
  </si>
  <si>
    <t xml:space="preserve">Los Cancilleres N°1646, Departamento K-35, comuna de Maipú, Región Metropolitana.
</t>
  </si>
  <si>
    <t>Certificado autorizado ante Notario Público sin fecha, que contiene la cuenta “Patrimonio” (81996) año 2005, revisado por la Unidad de Auditoría.</t>
  </si>
  <si>
    <t>Centro Social de Apoyo Integral Micaeliano</t>
  </si>
  <si>
    <t xml:space="preserve">Otorgado por Certificado Municipal Nº 1123, de fecha 13 de mayo de 2004, de la Secretaría de la Ilustre Municipalidad de Talca. </t>
  </si>
  <si>
    <t xml:space="preserve">Certificado Nº 910, de fecha 02 de septiembre de 2009, emitido por don Yamil Allende Yaber, Secretario Municipal de la Ilustre Municipalidad de Talca.
</t>
  </si>
  <si>
    <t xml:space="preserve">Coayudar a nivel comunal y local en la promoción de actividades culturales, medio ambientales, de capacitación, deportivas, recreativas y en general toda iniciativa que ayude al mejoramiento de las condiciones de vida de las familias de escasos recursos de la comuna de Talca. </t>
  </si>
  <si>
    <t xml:space="preserve">Presidenta: Elba Acevedo Carreño                   
Vicepresidente: Antonio Bascuñan Pinto          
Secretaria: Marcia Moreira Delgada                  
Tesorera: Magdalena Vidal Vidal                      
Directora: Juanita Rodríguez Herrera                
</t>
  </si>
  <si>
    <t>Durarán 2 años en sus cargos, pudiendo ser reelegidos indefinidamente.</t>
  </si>
  <si>
    <t>30 de marzo de 2009 – 30 de marzo de 2011.(De acuerdo a certificado de vigencia su vigencia comenzó el 09 de agosto de 2009 al 09 de agosto de 2011)</t>
  </si>
  <si>
    <t xml:space="preserve">Presidenta: Elba Acevedo Carreño              
</t>
  </si>
  <si>
    <t xml:space="preserve">Calle 10 Oriente Nº 741, comuna de Talca, Séptima Región del Maule.
</t>
  </si>
  <si>
    <t>Teléfono:  (71) 215375</t>
  </si>
  <si>
    <t xml:space="preserve"> micaeliano@live.cl</t>
  </si>
  <si>
    <t xml:space="preserve">Se acompaña el siguiente antecedente financiero, aprobado por Supervisión Financiera Nacional del SENAME:
- Certificado Financiero de los antecedentes financieros institucionales del año 2008 suscrito por la representante legal ante Notario Público, de fecha 29 de mayo 2009.
</t>
  </si>
  <si>
    <t>Organización Comunitaria Funcional Colectivo Sin Fronteras.</t>
  </si>
  <si>
    <t xml:space="preserve">Regida por Ley Nº 19.418, e inscrita en los Registros de Organizaciones Comunitarias, Territoriales y Funcionales en poder de la Secretaria Municipal de la I. Municipalidad de Independencia, correspondiéndole el Nº 372, fojas 272, Estamento Funcional. 
</t>
  </si>
  <si>
    <t xml:space="preserve">Certificado de Vigencia, emitido por doña María Nuñez Sepúlveda, Secretaria Municipal de la I. Municipalidad de Independencia, de fecha 12 de junio de 2013.
</t>
  </si>
  <si>
    <t xml:space="preserve">Según certificado de vigencia de fecha 12-06-2013:
Presidente: Carlos Roberto Muñoz Reyes   
Secretario: Ana María Cortéz Salas             
Tesorero: María Elena Vásquez Rodríguez:
Directores:
1º Patricia Laredo Chupan                          
2°  María Luisa Rodríguez Atilano             
</t>
  </si>
  <si>
    <t xml:space="preserve">Carlos Roberto Muñoz Reyes                    </t>
  </si>
  <si>
    <t xml:space="preserve">Barnechea N º 320, Comuna de Independencia. 
</t>
  </si>
  <si>
    <t>Se acompaña certificado financiero año 2012, el cual se remitió al Subdepartamento de  Supervisión Financiera del SENAME, para su revisión.</t>
  </si>
  <si>
    <t xml:space="preserve">Organización Comunitaria Funcional Comunidad de Trabajo en Tecnologías Apropiadas - COTRA.
</t>
  </si>
  <si>
    <t>Regida por la Ley N° 19.418 e inscrita en el Libro de Registro Público Nº 8, folio 240 de 18 de junio de 1998, de la I. Municipalidad de Viña del Mar.</t>
  </si>
  <si>
    <t xml:space="preserve">Certificado de Vigencia de Persona Jurídica sin fines de lucro, Folio N° 500071319641, de 05 de junio de 2015, del Servicio de Registro Civil e Identificación.
</t>
  </si>
  <si>
    <t>Promover el desarrollo especialmente de las personas, familias grupos y comunidades que vivan en condiciones de pobreza y/o marginalidad social.</t>
  </si>
  <si>
    <t xml:space="preserve">Presidente: Rodrigo Ayala Ruiloba, 
Vicepdte: Margarita Ruiloba, 
Secretario: Cristián Meneses Lopez, 
Tesorero: Clementina Avalos Salinas, 
Director: Paola Mateluna Ortega, 
Director suplente: Yesenia Alegre Valencia, 
Director suplente: Marcela Diaz Lagos, 
Director suplente: Marcus Vinicius Marchioro, 
Director suplente: Marcela Hugo Gonzalez, 
Director suplente: Veronica Fredes Monsalves, 
Obs: Se acompañaron todas las cédulas de identidad, y declaraciones juradas, actualizadas al 2017
</t>
  </si>
  <si>
    <t>Directorio dura dos años en su cargo. Actual desde 30 de septiembre de 2015 a 30 de septiembre de 2017.</t>
  </si>
  <si>
    <t xml:space="preserve">Rodrigo Ayala Ruiloba, </t>
  </si>
  <si>
    <t xml:space="preserve">Calle 5 32-D, paradero 2 Reñaca Alto, Viña del Mar. 
</t>
  </si>
  <si>
    <t>32-287 23 74 // 32- 287 48 03</t>
  </si>
  <si>
    <t xml:space="preserve">cotra@123mail.cl
</t>
  </si>
  <si>
    <t xml:space="preserve">
Antecedentes financieros del año 2016, aprobados por Supervisión Financiera.
</t>
  </si>
  <si>
    <t xml:space="preserve">Organización Comunitaria Funcional Comunidad Niños Entre Calles. 
</t>
  </si>
  <si>
    <t>65266900K</t>
  </si>
  <si>
    <t>Regida por la Ley 19.418, e inscrita en los Registros de  Organizaciones Comunitarias Funcionales bajo el Nº 301 de la I. Municipalidad de Ñuñoa.</t>
  </si>
  <si>
    <t>Certificado emitido por don Miguel Ángel Ponce de León González, Secretario Municipal de la I. Municipalidad de Ñuñoa con fecha 4 de febrero de 2004.</t>
  </si>
  <si>
    <t xml:space="preserve">1.- La rehabilitación y tratamiento de personas con problemas asociados a su adicción de drogas, alcohol y fármacos.
2.- La reinserción psicosocial y laboral de las personas con problemas de adicción a drogas, alcohol y fármacos.
</t>
  </si>
  <si>
    <t xml:space="preserve">Presidenta: María Isabel Guajardo Sainz              
Secretario: Diego Lanis Borizon                         
Tesorera: Alba Gebauer Carballo                        
Directora: Carmen Gloria Guajardo Sainz            
Directora: Diana Kushner Lanis                           
</t>
  </si>
  <si>
    <t xml:space="preserve">Concluye el 19 de octubre de 2007, según certificación municipal.
</t>
  </si>
  <si>
    <t xml:space="preserve">Presidenta: María Isabel Guajardo Sainz             
</t>
  </si>
  <si>
    <t>Avenida  Las Amapolas 2095, Providencia, Región Metropolitana.</t>
  </si>
  <si>
    <t>Se acompaña Certificado de Patrimonio año 2006, aprobado por la Unidad de Auditoria.</t>
  </si>
  <si>
    <t xml:space="preserve">
Organización Comunitaria Funcional “El Umbral, Centro de Apoyo Juvenil”
</t>
  </si>
  <si>
    <t xml:space="preserve">Inscrita en el Registro Público de Organizaciones Comunitarias de la Ilustre Municipalidad de Maipú, , a fojas 722, de fecha 12 de abril de 1999, de conformidad a lo dispuesto en la Ley N° 19.806, que fija el texto refundido, coordinado y sistematizado de la Ley N° 19.418, sobre Juntas de Vecinos y demás Organizaciones Comunitarias. </t>
  </si>
  <si>
    <t xml:space="preserve">Certificado de Vigencia y Directorio Nº 1297, de fecha 28 de abril de 20163, emitido por don José Gustavo Ojeda Espinoza, Secretario Municipal de la Ilustre Municipalidad de Maipú.
</t>
  </si>
  <si>
    <t xml:space="preserve">a) Atender a los jóvenes de 11 a 18 años, de Villa san Luis y alrededores de modo de revertir el daño psicosocial y prevenir situaciones de riesgo. b) Acompañar a los jóvenes en su proceso de crecimientos personal, su dignidad y sentido de vida. c) Apoyar la reinserción familiar socioeducativa y laboral. 
En general promover la participación de la comunidad en su desarrollo social y cultural.
</t>
  </si>
  <si>
    <t xml:space="preserve">Según Certificado de Vigencia Nº 1297, del 28 de abril del 2016.
Presidente: Pedro González Contreras           
Secretario: Enrique González Parra             
Tesorero: Josefina Riquelme Pino                    
</t>
  </si>
  <si>
    <t>De acuerdo al artículo 31 de sus Estatutos, el Directorio durará dos años en sus funciones.</t>
  </si>
  <si>
    <t>25 de octubre de 2014 al 25 de octubre de 2016</t>
  </si>
  <si>
    <t xml:space="preserve">Pedro González Contreras                                 
</t>
  </si>
  <si>
    <t>Avenida El Conquistador Nº 1821, Villa Esperanza 2, comuna de Maipú, Región Metropolitana.</t>
  </si>
  <si>
    <t xml:space="preserve">Se acompaña Certificado Financiero correspondiente al año 2015, aprobado por el Depto. De Administración Y Finanzas del SENAME.
</t>
  </si>
  <si>
    <t>O. C. F. Escuela Gimnasio De Aplicación Y Experimentación De Programas De Restauración Neurológica Artesanos De La Vida.</t>
  </si>
  <si>
    <t>Regida por Ley 19.418, y concedida mediante Decreto Municipal Nº 47, del 23 de febrero de 1996, de la I. Municipalidad de  Renca.</t>
  </si>
  <si>
    <t xml:space="preserve">Certificado Nº 202, de 26 de Agosto de 2005, emitido por la I. Municipalidad de Renca.
</t>
  </si>
  <si>
    <t xml:space="preserve">Mejorar la calidad de vida de las personas con daño neurológicos, mediante tratamientos medico quirúrgicos y neurorestauración y además dignificar los valores y derechos de estos discapacitados.
</t>
  </si>
  <si>
    <t xml:space="preserve">Presidente: Renato Munster Gripe           
Secretaria: Yasna Gonzalez Cliff          
Directora: Jeannette Castillo Núñez        
</t>
  </si>
  <si>
    <t>De 18 de octubre de 2004 a 18 de octubre de 2006</t>
  </si>
  <si>
    <t xml:space="preserve">Gerente Administrativo: 
Alejandro Patricio Moreira Miranda         
</t>
  </si>
  <si>
    <t xml:space="preserve">Costanera Norte Nº 7299, comuna de Renca, Región Metropolitana, </t>
  </si>
  <si>
    <t>fono 7673025</t>
  </si>
  <si>
    <t>Se acompaña Balance Clasificado año 2005, aprobado por la Unidad de Auditoria.</t>
  </si>
  <si>
    <t>OCF Grupo Juvenil Promueve</t>
  </si>
  <si>
    <t xml:space="preserve">Organización Juvenil de carácter funcional de duración indefinida, regida por la Ley N° 19.418, sobre Junta de Vecinos y demás Organizaciones Comunitarias.
</t>
  </si>
  <si>
    <t>Inscripción N° 126751, de fecha 15 de julio de 2013, del Registro de Personas Jurídicas, del Servicio de Registro Civil e Identificación.</t>
  </si>
  <si>
    <t>Certificado de Vigencia, Folio Nº 500139725159, emitido con fecha 30 de noviembre de 2016, por el SRCeI.</t>
  </si>
  <si>
    <t xml:space="preserve">De acuerdo con el Artículo Segundo de los Estatutos, serán objetivos generales del Grupo los siguientes:
a) Representar o promover valores e intereses específicos de la comunidad, especialmente en los adolescentes y jóvenes, contribuyendo a asegurar su participación activa en el progreso de la comuna;
b) Representar las aspiraciones e inquietudes de la juventud, sirviendo de medio de expresión y realización de la vida juvenil y cuyos objetivos fundamentales son la formación integral de sus miembros, en el aspecto físico, integral, cultural, social y deportivo y su vinculación con la comunidad vecinal;
c) Interpretar y expresar los intereses y aspiraciones de sus afiliados en acciones tendientes a la formación y superación personal de ellos, en el aspecto físico intelectual, cultural, artístico, social, técnico y deportivo.
d) Promover el sentido de comunidad y solidaridad entre sus afiliados, a través de la convivencia y de la realización de acciones de bien común;
e) Vincularse con las demás organizaciones comunitarias de la comuna, a fin de colaborar en la realización de planes de desarrollo vecinal;
f) Participar en la formación de uniones comunales de sus respectivas especies, y
g) Propender a la obtención de los servicios, asesorías, equipamiento y demás medios que requieran para el mejor cumplimiento de sus fines.
h) Promover el desarrollo, especialmente de las personas, familias, grupos y comunidades que viven en condiciones de vulnerabilidad, realizando actividades en el ámbito de la educación, cultura, deporte y recreación, capacitación, trabajo, salud, vivienda, medio ambiente, desarrollo comunitario y derechos humanos.
i) Generar instancias que promuevan la igualdad de género, incentivando el buen trato en las distintas dimensiones de las relaciones humanas. Así como la promoción y protección de derechos de niños, niñas y adolescentes. 
</t>
  </si>
  <si>
    <t xml:space="preserve">Presidente: Ana María Soto Valdivia, 
Secretario: Guillermo Alberto Poveda Ortiz, 
Tesorera: Marcela de Lourdes Gallardo Otazo, 
Vicepresidente: Felipe Silva Herrera, 
Secretario Suplente: Cristian Rosales Yáñez, 
Tesorero Suplente: Sergio González Navarrete, 
</t>
  </si>
  <si>
    <t xml:space="preserve">25 de noviembre de 2016 al 25 de noviembre de 2018. </t>
  </si>
  <si>
    <t xml:space="preserve">Ana María Soto Valdivia, </t>
  </si>
  <si>
    <t xml:space="preserve">Lautaro N° 65, Villa de Acuyo, comuna de Casablanca.
Región de Valparaíso.
</t>
  </si>
  <si>
    <t>Fono: +569 965913431- +569 993538922</t>
  </si>
  <si>
    <t>promueve.oc@gmail.com</t>
  </si>
  <si>
    <t>Se acompaña Certificado Financiero año 2017, aprobado por el Subdepartamento de Supervisión Financiera Nacional.</t>
  </si>
  <si>
    <t xml:space="preserve">
Organización Comunitaria Funcional Haka Pupa o Te Nga Poki
</t>
  </si>
  <si>
    <t xml:space="preserve">Organización comunitaria funcional.
</t>
  </si>
  <si>
    <t xml:space="preserve">Regida por Ley Nº 19.418, e inscrita en los Registros de organizaciones comunitarias territoriales y funcionales en la Secretaría Municipal de la I. Municipalidad de Isla de Pascua.
</t>
  </si>
  <si>
    <t xml:space="preserve">Certificado de vigencia de fecha 02 de julio de 2021, emitido por el Servicio de Registro Civil e Identificación, folio N° 85292393.
</t>
  </si>
  <si>
    <t xml:space="preserve">Promover el desarrollo y la superación personal de sus asociados y los beneficiarios de la organización, prestando apoyo y asesoría en la presentación de sus proyectos, y en general, en todas aquellas que incidan en mejorar su estándar de vida.
</t>
  </si>
  <si>
    <t xml:space="preserve">Presidenta: 
Irma Inés Riroroko Paoa. 
Vicepresidente
Marcelo Ika Paoa.
Secretaria:
Marisol del Carmen Riroroko Hormazábal. 
Tesorero:
Jorge Miranda Pacheco, 
Directores:
Zoilo Hucke Atan. 
Ninoska Cuadros Hucke. 
De acuerdo a Certificado de Directorio, de fecha 02 de julio de 2021, emitido por el Servicio de registro Civil e Identificación, bajo el folio N° 85292403.
</t>
  </si>
  <si>
    <t>Del 03 de noviembre de 2020 al 03 de noviembre del 2022; de acuerdo a Acta de Sesión Extraordinaria de Asamblea de Socios de fecha 03 de noviembre de 2020. Se solicita por correo electrónico escritura pública de asamblea, con fecha 17 de diciembre de 2020.</t>
  </si>
  <si>
    <t xml:space="preserve">Irma Inés Riroroko Paoa. </t>
  </si>
  <si>
    <t xml:space="preserve">Heki’l s/n, Sector Mataveri, I. de Pascua, Región de Valparaíso.
</t>
  </si>
  <si>
    <t>I. De Pascua</t>
  </si>
  <si>
    <t>32) 2100563</t>
  </si>
  <si>
    <t xml:space="preserve">programappf.isladepascua@gmail.com
hakapupa2009@gmail.com </t>
  </si>
  <si>
    <t xml:space="preserve">
Organización Comunitaria Funcional Hogar de Lactantes Ignazio Sibillo
</t>
  </si>
  <si>
    <t>65469480K</t>
  </si>
  <si>
    <t xml:space="preserve">Organización comunitaria funcional.
</t>
  </si>
  <si>
    <t xml:space="preserve">Regida por Ley Nº 19.418, e inscrita en los Registros de organizaciones comunitarias territoriales y funcionales en la Secretaría Municipal de la I. Municipalidad de Punta Arenas.
</t>
  </si>
  <si>
    <t xml:space="preserve">Certificado de vigencia, folio 500346203845, de fecha 7 de septiembre de 2020, emitido por el Servicio de registro civil e identificación.
</t>
  </si>
  <si>
    <t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t>
  </si>
  <si>
    <t>Presidente: Cristóbal Bascuñán Illanes, 
Vicepresidente: Mireya Lambert Cañón, 
Tesorero: Ricardo Rivero Velarde, 
Secretario: Carlos Abarzúa Villegas, 
Directores:
Claudia Loreto Salazar Alasevic, 
Alfonso José Mancilla Avendaño, 
Belinda Ann Mac Leay Coop,</t>
  </si>
  <si>
    <t>Dos (2) años en sus funciones, según Estatutos.</t>
  </si>
  <si>
    <t>02 de julio de 2020 al 17 de septiembre de 2022</t>
  </si>
  <si>
    <t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t>
  </si>
  <si>
    <t xml:space="preserve">Avda. España N° 1101, Punta Arenas, Región de Magallanes.
</t>
  </si>
  <si>
    <t xml:space="preserve">Se acompaña certificado financiero correspondiente al año 2019, aprobados por el  Subdepartamento de Supervisión Financiera Nacional.
</t>
  </si>
  <si>
    <t>Informe N°8, de 2021.</t>
  </si>
  <si>
    <t xml:space="preserve">
Organización Comunitaria Funcional Hogar Mi Familia. 
</t>
  </si>
  <si>
    <t>72282900K</t>
  </si>
  <si>
    <t xml:space="preserve">Regida por la Ley 19.418, inscrita el 15 de diciembre de 1993 con el Nº 3 folio 396 del Libro de Registro Público de la  I. Municipalidad de Viña del Mar. </t>
  </si>
  <si>
    <t xml:space="preserve">Certificado Nº1488, emitido por Patricia González Páez, Secretaria Municipal (S) de la I. Municipalidad de Viña del Mar, con fecha 27 de junio de 2018.
</t>
  </si>
  <si>
    <t>Promover todos aquellos valores que tiendan a la protección y cuidado de la niñez.</t>
  </si>
  <si>
    <t xml:space="preserve">
Según el Certificado de Vigencia Nº 1487, de fecha 27 de junio de 2016
Presidenta: Julia Briones Pereira               
Vice-Presidenta: Camila Cuevas Espinoza 
Secretaria: Catalina Cuevas Espinoza        
Tesorera: Rebeca Gómez Leal                     
Director:  María Rosa Bofill Herrera           
</t>
  </si>
  <si>
    <t xml:space="preserve">de 24 de agosto de 2017 al 24 de agosto de 2019.
</t>
  </si>
  <si>
    <t xml:space="preserve">Presidenta: Julia Briones Pereira            
</t>
  </si>
  <si>
    <t>Calle 22 Norte Nº1913, Santa Inés, Viña del Mar, Quinta Región.</t>
  </si>
  <si>
    <t>32-2780647</t>
  </si>
  <si>
    <t xml:space="preserve">Acompaña certificado financiero del año 2017, aprobado por el Departamento de Supervisión Financiera. 
</t>
  </si>
  <si>
    <t>Organización Comunitaria Horizonte.</t>
  </si>
  <si>
    <t>Inscrita con Personalidad Jurídica N° 2498 en el Registro Público de Organizaciones Comunitarias de la Municipalidad de Valdivia.</t>
  </si>
  <si>
    <t>Certificado de Vigencia Nº 1.357, de 02 de Mayo de 2012, emitido por Nino Bernucci Díaz, Secretario Municipal de la I. Municipalidad de Valdivia.</t>
  </si>
  <si>
    <t xml:space="preserve">1. Organizar a los miembros de la agrupación para realizar las actividades necesarias conducentes a mejorar y proteger el bienestar social de las personas que se encuentren en situación de riesgo y vulnerabilidad social al interior de la organización y fuera de esta.
2. Representar y promover valores específicos resultantes de la práctica y desarrollo de actividades sociales, educativas, formativas y solidarias.
3. Representar los intereses de los asociados ante las autoridades que corresponda y ante las autoridades públicas o privadas que sean del caso para solucionar problemas de las áreas de interés de la organización.
4. Obtener servicios, equipamiento y asesorías y demás medios que los socios necesiten para el mejor desarrollo de sus actividades solidarias, educativas, formativas, sociales y la solución de problemas comunes.
5. Proporcionar información oportuna y adecuada a sus socios en temas que les sean propios.
6. Estimular la vinculación y sana convivencia entre los asociados en pro de un mejor desarrollo de la organización.
</t>
  </si>
  <si>
    <t xml:space="preserve">Presidente: Daniel Marcelo Rosales Chicago, 
Secretario: Oscar Alexis Riffo Vega, 
Tesorero: Luis Antonio Vásquez Fuentes, 
Directora: Mariana Elizabeth Fuentes Carrasco, 
Directora: Belén Arlinn Pérez Avila,
Directora: Yhara Helia Pino Opazo,
</t>
  </si>
  <si>
    <t xml:space="preserve">De acuerdo al artículo 19 de sus Estatutos, el Directorio durará tres años en sus funciones, pudiendo sus integrantes ser reelegidos para el período siguiente.
</t>
  </si>
  <si>
    <t>16 de Marzo de 2012.</t>
  </si>
  <si>
    <t xml:space="preserve">DANIEL MARCELO ROSALES CHICAGO, 
</t>
  </si>
  <si>
    <t xml:space="preserve">Domicilio Legal: Carlos Andwanter Nº 525, Comuna de Valdivia, Región de Los Ríos.
</t>
  </si>
  <si>
    <t>Teléfono: (063) 220829.</t>
  </si>
  <si>
    <t>OCF Organización social, cultural y deportiva “Voy por ti”</t>
  </si>
  <si>
    <t>65160754K</t>
  </si>
  <si>
    <t>Inscripción N° 273445, de fecha 24 de octubre de 2017, del Registro de Personas Jurídicas, del Servicio de Registro Civil e Identificación.</t>
  </si>
  <si>
    <t>Certificado de Vigencia, Folio Nº 500180910784, emitido con fecha 23 de abril de 2018, por el SRCeI.</t>
  </si>
  <si>
    <t xml:space="preserve">Conforme a lo señalado en el Artículo Tercero de sus estatutos, se señala que “Los objetivos de la organización son:
a) Crear espacios de participación social, cultural y deportivo en distitintos sectores vulnerables de nuestra comuna
b) Generar instancias de participación con la comunidad y las distintas entidades publicas y privadas
c) Generar instancias de capacitación para la formación de futuros líderes sociales y comunitarios, con especial énfasis en participación ciudadana y comunitaria. 
d) Generar vínculos y lazos objetivos entre sus socios y los distintos actores importantes de la comunidad”.
</t>
  </si>
  <si>
    <t xml:space="preserve">Presidente: Nilza Caimanque Poblete, 
Secretario: Martha Ticona Ticona,
Tesorera: Tomasa Torres Escudero, 
</t>
  </si>
  <si>
    <t xml:space="preserve">26 de noviembre de 2017 al 26 de noviembre de 2020. </t>
  </si>
  <si>
    <t xml:space="preserve">Nilza Caimanque Poblete, 
</t>
  </si>
  <si>
    <t xml:space="preserve">Calle Vasco de gama N° 3120, comuna de Calama.
Región de Antofagasta.
</t>
  </si>
  <si>
    <t>Fono: +569 974987991</t>
  </si>
  <si>
    <t>organizacionvoyporti@gmail.com</t>
  </si>
  <si>
    <t xml:space="preserve">Organización Comunitaria Funcional PRODEL Profesionales Agrupados para el Desarrollo Local. 
</t>
  </si>
  <si>
    <t>74962700K</t>
  </si>
  <si>
    <t xml:space="preserve">Regida por la Ley 19.418, e inscrita a fojas 1102 de fecha 21 de octubre de 1998, tomo 06, y documentación agregada con los Nros. 2583 – 2584 archivo 11 de Registro de Documentos de la Secretaría Municipal de la I. Municipalidad de Valparaíso.
</t>
  </si>
  <si>
    <t>Certificado de Vigencia emitido por Mariella Valdés Ávila, Secretario Municipal de la I. Municipalidad de Valparaíso con fecha 9 de marzo de 2004.</t>
  </si>
  <si>
    <t>Prestar asistencia o protección gratuita a los menores que no tengan persona de quién exigir la obligación de tuición, o se encuentren abandonados por los padres en algún establecimiento de protección, o en peligro moral o material, entre otras situaciones.</t>
  </si>
  <si>
    <t xml:space="preserve">Presidente: Guillermo Montecinos Rojas               
Vicepresidente: Constanza Montecinos Paniagua   
Secretario: Rodrigo Díaz Bustos                       
Tesorera: Verónica Vega Gac                        
Directora : Paola Sánchez Garmendia              
</t>
  </si>
  <si>
    <t>De 7 de agosto de 2008 a 7 de agosto de 2010.</t>
  </si>
  <si>
    <t xml:space="preserve">Guillermo Montecinos Rojas                </t>
  </si>
  <si>
    <t>Victoria 2307, 3º piso, Valparaíso, Quinta Región.</t>
  </si>
  <si>
    <t>Se acompaña Certificado de Antecedentes Financieros Institucionales 2008, Ficha de Transferencia a Instituciones Colaboradoras aprobado por la Unidad de Supervisión Financiera, y Estado de Resultados año 2008.</t>
  </si>
  <si>
    <t>Organización Comunitaria Funcional Red VIF de Chaitén.</t>
  </si>
  <si>
    <t xml:space="preserve">Otorgado por Decreto Alcaldicio Nº 201, de fecha 22 de julio de 2004, de la Ilustre Municipalidad de Chaitén. </t>
  </si>
  <si>
    <t xml:space="preserve">Certificado Nº 142, de fecha 13 de abril de 2007, emitido por don Ricardo Núnez Troncoso, Secretario Municipal Suplente de la Ilustre Municipalidad de Chaitén.
</t>
  </si>
  <si>
    <t>Coordinar la acción institucional para proporcionar el compromiso y participación de los diversos sectores de nivel local en el desarrollo y ejecución de acciones en torno a la detección, atención y prevención de Violencia Intrafamiliar.</t>
  </si>
  <si>
    <t xml:space="preserve">Presidenta: Lorena  Schwerter Navarro            
Secretaria: Nancy Morales Salazar      
Tesorera: María Castro Salinas      
1ª Directora: Fabiola Saieh Yani               
2ª Directora: Marcela Mena M.                        
</t>
  </si>
  <si>
    <t>16 de agosto de 2005 –  16 de agosto de 2007</t>
  </si>
  <si>
    <t xml:space="preserve">Presidenta: Lorena Schwerter Navarro                 </t>
  </si>
  <si>
    <t xml:space="preserve">Almirante Riveros Nº 577, comuna de Chaitén, Provincia de Palena, Décima Región .
</t>
  </si>
  <si>
    <t>Chaitén</t>
  </si>
  <si>
    <t xml:space="preserve"> lschwerter@hotmail.com</t>
  </si>
  <si>
    <t xml:space="preserve">Se acompañan los siguientes antecedentes financieros, aprobados por la Unidad de Auditoria Interna del Servicio:
1.- Certificado de Antecedentes Financieros Año 2006, autorizado ante notario público, de 16 de abril de 2007.
</t>
  </si>
  <si>
    <t xml:space="preserve">Organización No Gubernamental de Desarrollo Social y Productivo o O.N.G. AMAUTAS.
</t>
  </si>
  <si>
    <t>Otorgada mediante Decreto Supremo  N°1024 de31 de Octubre de 2000.</t>
  </si>
  <si>
    <t xml:space="preserve">Certificado de Vigencia Nº 500234944729 de fecha 25 de junio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</si>
  <si>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 educación, cultura, capacitación, trabajo, salud, vivienda, medio  ambiente, desarrollo comunitario, micro empresa, pequeña producción, consumo popular, derechos humanos, comunidades indígenas y deportivo recreativo, en lo urbano y rural
</t>
  </si>
  <si>
    <t xml:space="preserve">Presidenta: 
Fabiola Mariana Castillo Troncoso                  
Vicepresidenta:
Angélica Alejandra Alfaro Aguilera   
Secretaria: 
Isabel Cristina Matus Castillo    
Tesorero:
Hugo Alejandro Aguilera Aguilera      
Directores: 
Mario Francisco Huerta Cabezas        
Jorge Eduardo Alfaro Aguilera         
 Francesc Segalés Miralles   
Se acompaña Certificado de Directorio de Persona Jurídica sin Fines de Lucro, Folio 500234944827, de 25 de junio de 2019, emitido por el SRCeI. No obstante ello, no se ha acompañado copia autorizada de escritura donde consta tal designación.
</t>
  </si>
  <si>
    <t>Del 16 de mayo del 2015 al 16 de mayo del 2017</t>
  </si>
  <si>
    <t xml:space="preserve">Presidente y Representante Legal: 
Fabiola Mariana Castillo Troncoso  
No consta nombramiento del Directorio y personería del representante legal, en atención a su duración de dos años, en conformidad a Acta de 15ª Asamblea General de Socios y Socias de ONG Amautas de Desarrollo Social y Productivo, de 16 de mayo de 2015, reducida a escritura pública con fecha 13 de noviembre de 2015, ante Luis Ignacio Manquehual Mery, Notario Titular de la 3ª Notaría de Copiapó.
</t>
  </si>
  <si>
    <t xml:space="preserve">Carlos Condell N°89, Población Luis Uribe, casilla 50. Tierra Amarilla, Región de Atacama.
</t>
  </si>
  <si>
    <t>(52)329090</t>
  </si>
  <si>
    <t xml:space="preserve">ongamautas@yahoo.es
</t>
  </si>
  <si>
    <t>Antecedente Financiero del año 2018, aprobado por Subdepto. De Supervisión Financiera Nacional, según consta de Memorándum N° 077, de 14 de agosto de 2019.</t>
  </si>
  <si>
    <t>ORGANIZACIÓN NO GUBERNAMENTAL DE APOYO, PROTECCIÓN Y PROMOCIÓN DE LOS DERECHOS DE LOS NIÑOS, NIÑAS Y ADOLESCENTES VULNERADOS EN EL EJERCICIO DE LOS MISMOS Y FAMILIA, O.N.G RE-CONSTRUIR</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</si>
  <si>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Nº500164064436, de fecha el 10 de octubre de 2017, ello aconteció el 23 de septiembre de 2015, bajo el Nº de inscripción 212459.</t>
  </si>
  <si>
    <t xml:space="preserve">Certificado de Vigencia Folio Nº 500182959119, otorgado el 16 de mayo de 2018, del Servicio de Registro Civil e Identificación.
</t>
  </si>
  <si>
    <t xml:space="preserve">Según lo expresado por la " O.N.G RE-CONSTRUIR " en copia de Estatutos vigentes de la entidad, y en Solicitud de reconocimiento para personas jurídicas sin fines de lucro señala que tiene como objeto:
a) La Promoción del desarrollo Integral de los Derechos de los Niños, Niñas y Adolescentes, de los sectores sociales que experimentan graves situaciones de pobreza, vulnerabilidad y marginalidad en el área metropolitana de Santiago de Chile
b)  Desarrollar encuentros, seminarios, simposios, talleres, diplomados, cursos y eventos. 
c)  Crear y administrar centro abiertos, Jardines Infantiles, Hogares u otros similares de niños, jóvenes        y Ancianos, Hospederías, Policlínicos y Centros Comunitarios de Estudios y de investigación, Bibliotecas, Centros de documentación y Base de datos.
d)  Publicar, editar, imprimir y distribuir folletos, boletines, revistas, periódicos y libros y en general producir y hacer uso de todo tipo de medios audiovisuales.
e)  Otorgar atención especializada individual y grupal, asesorías y transferencias tecnológicas, asociarse en forma transitoria o permanente con otras instituciones nacionales e internacionales que persigan fines análogos.
f) Colaborar con instituciones públicas, privadas y municipales, en materias que le sean comunes, etc.
La institución señala además que, La Corporación tendrá por finalidad u objeto al de contribuir, dentro de sus medios y posibilidades a proteger, reparar y fomentar los derechos de niños, niñas y adolescentes y sus familias, que estén siendo o hayan sido vulnerados en los mismos ya sea por motivos de abandono; situación de calle o extrema pobreza; violencia intrafamiliar, maltratos; abusos o explotación sexual; trabajo infantil; e inserción y rehabilitación de adolescentes que han infringido la ley penal.
Estimándose por lo tanto, que los objetivos y actividades planteados, son acordes, en forma general, con lo contemplado en los artículos 1, 2,3 de la Le  N°20.032.
</t>
  </si>
  <si>
    <t xml:space="preserve">Presidente: 
MIRIAM CECILIA DÍAZ RIQUELME, 
Secretario: 
ARACELI JOHNSON DÍAZ, 
Vicepresidente:
JEANNETTE DEL ROSARIO ALARCON ACUÑA, 
Tesorero:
RENY ANDRÉS VILLA CAMILLA, 
</t>
  </si>
  <si>
    <t>Del 28 de junio de 2017 al 28 de junio de 2019</t>
  </si>
  <si>
    <t xml:space="preserve">MIRIAM CECILIA DÍAZ RIQUELME, 
</t>
  </si>
  <si>
    <t xml:space="preserve">Laura Barros N°205 D-508, comuna de Concón, Región de Valparaíso.
</t>
  </si>
  <si>
    <t xml:space="preserve">6-2464102
</t>
  </si>
  <si>
    <t xml:space="preserve">administracion.ong@reconstruir.org 
</t>
  </si>
  <si>
    <t xml:space="preserve">Organización No Gubernamental de Desarrollo, Acción Cultural y Comunitaria de Reivindicación de Derechos – 
O.N.G. ACCORDES. 
</t>
  </si>
  <si>
    <t>Organización No Gubernamental.</t>
  </si>
  <si>
    <t>Otorgado por Decreto Supremo Nº 3084, de fecha 21 de Septiembre de 2004,  por el Ministerio de Justicia.</t>
  </si>
  <si>
    <t xml:space="preserve">Certificado de Vigencia Folio Nº 500395681214, de fecha 27 de junio de 2021, del Servicio de Registro Civil. </t>
  </si>
  <si>
    <t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</si>
  <si>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Presidente:
Delfina Amalia Ibacache Estay; 
Vicepresidente: 
Bárbara Angélica Vásquez Elos; 
Secretaria:
Eva Barselisa Gamboa Castillo; 
Tesorera:
Janela Viviana Vicencio Cepeda; </t>
  </si>
  <si>
    <t>25 de junio de 2021-31 de diciembre de 2021
Por Acta de Asamblea Extraordinaria de 25 de junio de 2021, reducida a Escritura Pública con fecha 2 de junio de 2021, ante doña Lidia María Chahuan Issa, Notario Público de las comunas de La calera, Nogales e Hijuelas (REP N° 1832-2021), se confirmó de manera transitoria y extraordinaria al nuevo Directorio, que cumplirá funciones de carácter transitorio por todo el año 2021</t>
  </si>
  <si>
    <t xml:space="preserve">Presidente: 
Delfina Amalia Ibacache Estay                
</t>
  </si>
  <si>
    <t xml:space="preserve">Calle Cuartel Nº 65, Hijuelas, Provincia de Quillota, Quinta Región.
</t>
  </si>
  <si>
    <t>Teléfono: (56-33) 271219</t>
  </si>
  <si>
    <t xml:space="preserve"> ongaccordes@gmail.com</t>
  </si>
  <si>
    <t>Certificado de antecedente financiero año 2021, aprobado por el Sub Departamento de Supervisión Financiera Nacional.</t>
  </si>
  <si>
    <t xml:space="preserve">Organización No gubernamental de Desarrollo Almendral, “Semilla de Desarrollo”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</si>
  <si>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Abril de 2013, bajo el Nº de inscripción 30734. </t>
  </si>
  <si>
    <t xml:space="preserve"> Certificado de Vigencia Folio Nº135008591, de fecha 29 de Abril de 2014,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</si>
  <si>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</si>
  <si>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Doña Sandra Elena Fica Romero, 
• Vice presidente: Loreto Isabel Peña Salinas, 
• Secretario: Vilma Soledad Mella Vega, 
• Tesorero: Yesenia Soledad Fica Romero, 
• 1º Director: Shyrie Margarita Orellana Velásquez, 
• 2º Director: Janet Ivonne Carrasco Flores, 
• 3º Director: Luis Alberto Campos Torres, 
</t>
  </si>
  <si>
    <t xml:space="preserve">Del 30 de Junio de 2016 al 30 de junio de 2018.
SE ENVÍA CARTA A LA REPRESENTANTE LEGAL SOLICITANDO LA DOCUMENTACIÓN FALTANTE
</t>
  </si>
  <si>
    <t xml:space="preserve"> Doña Sandra Elena Fica Romero
</t>
  </si>
  <si>
    <t xml:space="preserve">Lincoyan  858, Oficina 222, Concepción.
</t>
  </si>
  <si>
    <t>Fono: 041-2464948</t>
  </si>
  <si>
    <t xml:space="preserve"> ong.almendral@gmail.com </t>
  </si>
  <si>
    <t>Certificado Financiero, correspondiente al año 2016, aprobado por el Departamento de Administración y Finanzas.</t>
  </si>
  <si>
    <t xml:space="preserve">Organización No gubernamental de Desarrollo Almendral, “Agrupación de Profesionales Para la Inclusión Social APIS”
</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</si>
  <si>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Abril de 2011, bajo el Nº de inscripción 30699.</t>
  </si>
  <si>
    <t xml:space="preserve"> Certificado de Vigencia Folio Nº 500339127047, de fecha 06 de Agosto de 2020,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</si>
  <si>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 que esta enumeración sea taxativa, la corporación podrá:
a) realizar encuentros, seminarios, simposios, cursos y eventos;
b) Crear y administrar centros de estudio 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y niveles ;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</si>
  <si>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Presidente: Wanda Carolina Huerta Sotelo,
Secretario: Feliz Patricio Estay Muñoz
Tesorera: Verónica Angélica Catalán Estrada</t>
  </si>
  <si>
    <t>2 años    Observaciones: Se acompaña la 32° Asamblea Ordinaria de Socios de la Institución, donde se señala  que su directorio durará  por un  período de 4 años; no obstante de acuerdo a estatutos, el directorio dura 2 años; así también se señala en el certificado de directorio emitido el 10 de julio de 2020, emitido por el Servicio de Registro Civil e Identificación.</t>
  </si>
  <si>
    <t xml:space="preserve">Ultimo Directorio: 04 de marzo de 2019 al 04 de marzo de 2021. </t>
  </si>
  <si>
    <t xml:space="preserve"> Wanda Carolina Huerta Sotelo
</t>
  </si>
  <si>
    <t xml:space="preserve">La Asunción Nº1791, Puente Alto, Santiago
</t>
  </si>
  <si>
    <t>02-23117315 - 942344890</t>
  </si>
  <si>
    <t xml:space="preserve"> apiseducacion@gmail.com, contacto@apiseduca.cl</t>
  </si>
  <si>
    <t xml:space="preserve">Certificado Antecedentes financieros año 2019, aprobado por el Subdepartamento de Supervisión Financiera Nacional. </t>
  </si>
  <si>
    <t>Organización No Gubernamental de Desarrollo – ALTA TIERRA</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</si>
  <si>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t>
  </si>
  <si>
    <t>Certificado de Vigencia Folio Nº 500402836951, otorgado el 10 de agosto de 2021, del Servicio de Registro Civil e Identificación.</t>
  </si>
  <si>
    <t>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t>
  </si>
  <si>
    <t xml:space="preserve">Presidente: 
Amanda Elizabeth Alarcón Herrera
 Vicepresidente:
Fernando Rodrigo Valdivia Muñóz
Secretario:
Claudia Vlaeska Valdes Olave
Tesorero:
Christian Enrique Assis González
</t>
  </si>
  <si>
    <t>20.05.20 al 20.05.25</t>
  </si>
  <si>
    <t xml:space="preserve">Amanda Elizabeth Alarcón Herrera
</t>
  </si>
  <si>
    <t xml:space="preserve">Calle Prat N° 146, comuna de Curicó, Región del Maule
</t>
  </si>
  <si>
    <t xml:space="preserve">Teléfono: 75-23111132/ 0990174873
</t>
  </si>
  <si>
    <t xml:space="preserve">Correo electrónico: altatierraong@gmail.com </t>
  </si>
  <si>
    <t xml:space="preserve">Antecedentes financieros correspondientes al año 2020, aprobados por el Sub Depto de Supervisión Financiera Nacional. </t>
  </si>
  <si>
    <t>Organización No Gubernamental de Desarrollo Alter Vía – ONG Alter Vía.</t>
  </si>
  <si>
    <t>Otorgado por Decreto Supremo Nº 1714, de fecha 5 de mayo de 2008, del Ministerio de Justicia.</t>
  </si>
  <si>
    <t xml:space="preserve">Certificado de Vigencia, inscripción Nº 13414, con fecha 31 de enero del 2013, del Servicio de Registro Civil e Identificación, emitido con fecha 31 de mayo del 2013.
</t>
  </si>
  <si>
    <t xml:space="preserve">Según Certificado de Directorio de Persona Jurídica Sin Fines de Lucro, emitido con fecha 31 de mayo del 2013.
Presidente: Luis Eugenio Dintrans Schafer               
Vicepresidente: Enrique Iván Dintrans Shafer           
Secretaria: Claudia Victoria Sepúlveda Garrido        
Tesorero: María Cecilia Durand Bergeret                
Director: Gonzalo Antonio Urbina Arriagada            
</t>
  </si>
  <si>
    <t>De 7 de abril de 2009 a 7 de abril de 2011.</t>
  </si>
  <si>
    <t xml:space="preserve">Presidente: Luis Eugenio Dintrans Schafer                
</t>
  </si>
  <si>
    <t xml:space="preserve">Calle José Bernardo Cáceres Nº 361, comuna de Rancagua, Sexta Región del Libertador Bernardo O’Hoggins
</t>
  </si>
  <si>
    <t xml:space="preserve">ong.altervia@gmail.com
</t>
  </si>
  <si>
    <t>Se acompaña Balance financiero correspondiente al año 2012 y Certificado de Antecedentes Financieros Institucionales, correspondiente al año 2012, aprobado por el  Subdepartamento de Supervisión Financiera Nacional.</t>
  </si>
  <si>
    <t xml:space="preserve">
Corporación de Desarrollo y Gestión Calafquén u ONG Calafquén.
</t>
  </si>
  <si>
    <t>Otorgada mediante Decreto Supremo N° 7081, de fecha 23 de diciembre de 2010.</t>
  </si>
  <si>
    <t xml:space="preserve">Certificado de Vigencia Nº 90, de fecha 17 de febrero de 2011, del Departamento de Personas Jurídicas, Registro de Personas Jurídicas, del Ministerio de Justicia, SEREMI de Justicia de la Región del Bío Bío.
</t>
  </si>
  <si>
    <t xml:space="preserve">La Corporación de Desarrollo y Gestión Calafquén u ONG Calafquén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</si>
  <si>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Presidenta y Representante Legal: 
María Alejandra Ortiz Pelizari                  
Secretaria: 
Paula Andrea Jouannet Ortiz           
Tesorera:
María José Parra Zarzar                    
</t>
  </si>
  <si>
    <t xml:space="preserve"> Presidenta y Representante Legal: 
María Alejandra Ortiz Pelizari                           
La Presidenta de la Fundación tendrá la representación judicial y extrajudicial de la institución.
</t>
  </si>
  <si>
    <t xml:space="preserve">Calle Serrano Nº 417 piso 3, Concepción, Región del Bío Bío.
</t>
  </si>
  <si>
    <t>Teléfono: 41-2736384.</t>
  </si>
  <si>
    <t xml:space="preserve"> ong.calafquen@gmail.com</t>
  </si>
  <si>
    <t>Certificado de Antecedentes Financieros del año 2010, aprobados por  el Subdepartamento de Supervisión Financiera Nacional.</t>
  </si>
  <si>
    <t xml:space="preserve">
Organización No Gubernamental de Desarrollo Cardenal del Pueblo – ONG Cardenal del Pueblo.
</t>
  </si>
  <si>
    <t>65009073K</t>
  </si>
  <si>
    <t xml:space="preserve">Otorgado por Decreto Supremo Nº 433 de 30 de enero de 2009, del Ministerio de Justicia.
</t>
  </si>
  <si>
    <t xml:space="preserve">Certificado de vigencia sin número, de 19 de abril de 2010, emitido por el Jefe Depto. Personas Jurídicas del Ministerio de Justicia.
</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</si>
  <si>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t>
  </si>
  <si>
    <t xml:space="preserve">Pdte: Reinaldo Sapag Chain 
Vice Pdte: José del Carmen de Gregorio Aroca 
Secretario: Martín Pablo Huaracán Reyes 
Tesorero: Jose Manuel Sapag Puelma 
</t>
  </si>
  <si>
    <t>Directorio se renueva cada dos años</t>
  </si>
  <si>
    <t>Corresponde el siguiente en mayo 2012</t>
  </si>
  <si>
    <t xml:space="preserve">Pdta. Directorio Reinaldo Sapag Chaín </t>
  </si>
  <si>
    <t xml:space="preserve">Rafael Cañas Nº 237, Comuna Providencia, Región Metropolitana.
</t>
  </si>
  <si>
    <t>Teléfono 4820200</t>
  </si>
  <si>
    <t>Antecedentes financieros correspondientes al año 2009, aprobado por Supervisión Financiera Nacional, en ficha remitida a este Departamento con fecha 1 de mayo de 2011.</t>
  </si>
  <si>
    <t>Organización No gubernamental de Desarrollo COINCIDE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</si>
  <si>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t>
  </si>
  <si>
    <t>Certificado de Vigencia Folio Nº500397976182, de fecha 11 de julio de 2021,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</si>
  <si>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</si>
  <si>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Soledad Hidalgo Winkler
Secretario: 
Ingrid Lorena Sandoval Fuentes
Tesorero:
Marcelo Eduardo mansilla Gomez,
</t>
  </si>
  <si>
    <t>01 año a 05 años</t>
  </si>
  <si>
    <t>Del 13 de junio de 2016 al 13 de junio de 2021</t>
  </si>
  <si>
    <t xml:space="preserve">Yonatan Alexis Bustamante Cárcamo
</t>
  </si>
  <si>
    <t>Calle Vial N° 839, Comuna de Puerto Montt, Región de los Lagos</t>
  </si>
  <si>
    <t>(41) 3184949</t>
  </si>
  <si>
    <t>Yonatan.bustamante@ongcoincide.cl; contacto@ongcoincide.cl;
miguel.salazar@ongcoincide.cl</t>
  </si>
  <si>
    <t>ONG No Gubernamental de Desarrollo Conjunto</t>
  </si>
  <si>
    <t xml:space="preserve">Asociación de Derecho Privado. La personalidad jurídica de la Institución consta en certificado emitido por registro civil e identificacion de fecha 27 de agosto de 2020, folio 500342835354. </t>
  </si>
  <si>
    <t>Conforme al Certificado de vigencia emitido por el Registro Civil e identificación fecha de emision, 27 de agosto de 2020 Folio Nº 500342835454, la persona jurídica de la Ong Conjunto se encuentra vigente.</t>
  </si>
  <si>
    <t>Ong Conjunto, tendrá por objeto Contribuir en la efectiva implementacion o cumplimiento de la Convención Internacional sobre Derechos del Niño, aprobada por la Asamblea General de Naciones Unidas en 1989 y ratificada por el Estado de Chile en 1990, por medio de la implementacion de procesos de Biopsicocociales orientados a la prevención, protección, restitución t reparación de los niños, niñas y adolescentes en situacion de vulnerabilidad o amenaza de la misam, evitando de esta forma su cronificación.
Ademas de la promoción del desarrollo, ezpecialmente de las personas, familias, grupos y comunidades que viven en condiciones de pbreza y/o marginalidad. La corporación podra realizar sus actividades en los siguientres ámbitos de acción: educación cultura, prevención capacitción, salud, ayuda humanitaria en lo rural y urbano.</t>
  </si>
  <si>
    <t>Presidente: Carlos Jonhatan Rebolledo Ojeda, Vicepresidente: Jessica Carolina Oñate Vargas, 
Secretario: Janet del Carmen Ortiz Lopez,
Tesorero: Rosa María Vera Carcamo,</t>
  </si>
  <si>
    <t xml:space="preserve">90 dias Directorio Provisorio, cuya fecha de vigencia fue hasta el 10 de marzo de 2020. </t>
  </si>
  <si>
    <t xml:space="preserve">Representante legal: Carlos Jonhatan Rebolledo Ojeda, </t>
  </si>
  <si>
    <t>Antonio Varas Esquina San Felipe Piso 3, Comuna y Ciudad de Puerto Montt, Región de Los Lagos</t>
  </si>
  <si>
    <t>Fono: 982166776</t>
  </si>
  <si>
    <t>cjro.rebolledo@gmail.com</t>
  </si>
  <si>
    <t>Se acompaña certificado Financiero aprobado por USUFI,correspondiente al año 2019, de fecha 08 de septiembre de 2020.</t>
  </si>
  <si>
    <t xml:space="preserve">Organización No gubernamental de Desarrollo Corporación Andares Sur.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</si>
  <si>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29 de septiembre de 2010, bajo el Nº de inscripción 4905. </t>
  </si>
  <si>
    <t xml:space="preserve"> Certificado de Vigencia Folio Nº140883888, de fecha 12 de septiembre de 2014, del Servicio de Registro Civil e Identificación.</t>
  </si>
  <si>
    <t xml:space="preserve">• Presidente: Doña Francisca Ortiz Sanhueza, 
• Vice presidente: Doña Mariadna Mellado Eloaiza, 
• Secretaria: Doña Karina Lepin Lemus, 
• Tesorero: Doña Mirta Donoso Curihual, 
• 1º Director: Don Jaime Guzmán Quiroz, 
• 2º Director: Don Felipe Ossandón Rodríguez, 
</t>
  </si>
  <si>
    <t xml:space="preserve">Del 11 de abril de 2013 al 11 de abril de 2015. </t>
  </si>
  <si>
    <t xml:space="preserve"> Doña Francisca Ortiz Sanhueza
</t>
  </si>
  <si>
    <t xml:space="preserve">Argomedo N° 379, Dpto  858, comuna de Santiago, región Metropolitana.
</t>
  </si>
  <si>
    <t>Fono: 762533694</t>
  </si>
  <si>
    <t xml:space="preserve">andares.sur@gmail.com </t>
  </si>
  <si>
    <t>Certificado Financiero de fecha 29 de enero de 2015, correspondiente al año 2013, aprobado por el Departamento de Administración y Finanzas.</t>
  </si>
  <si>
    <t>ORGANIZACIÓN NO GUBERNAMENTAL DE DESARROLLO CORPORACIÓN PARA EL RECONOCIMIENTO, ESTUDIO Y APOYO DE LA PARTICIPACIÓN SOCIAL INCLUSIVA- ONG CREAPSI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</si>
  <si>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500229871094, otorgado el 28 de mayo de 2019, ello aconteció el 22 de abril de 2019, bajo el Nº de inscripción 289180.</t>
  </si>
  <si>
    <t>Certificado de Vigencia de Persona Jurídica sin Fines de Lucro, Folio Nº 500449084260, otorgado el 13 de mayo de 2022, ello aconteció el 22 de abril de 2019, bajo el Nº de inscripción 289180.</t>
  </si>
  <si>
    <t xml:space="preserve">Los objetivos, actividades y fines de la institución comprendidos en los estatutos de la ONG CREAPSI, contemplan el desarrollo de acciones acordes con los fines y objetivos de la Ley 20.032.
La promoción del desarrollo, especialmente de las personas adultas mayores y sus familias, grupos y comunidades que viven en condición de pobreza y/o marginalidad. Podrá realizar actividades en los siguientes ámbitos de acción: Educación, cultura, capacitación, poder judicial, trabajo, salud, viviendo, medio ambiente, desarrollo comunitario, reinserción social y laboral, inclusión laboral, derechos humanos, protección y promoción de los derechos de la infancia y adolescencia, comunidades indígenas y deportivo-recreativo en lo urbano y rural.
</t>
  </si>
  <si>
    <t xml:space="preserve">Presidente: 
Karen Edilia Briones Farias, RUT N°12.579.159-K
Vicepresidente:
Verónica González Acevedo, RUT N° 17.972.249-0
Tesorero:
Denisse Vanessa Araya Gallardo, RUT N°16.990.427-8
Consta en Certificado de persona jurídica si fines lucro Folio Nº 500449084245, otorgado el 13 de mayo de 2022, del Servicio de Registro Civil e Identificación
</t>
  </si>
  <si>
    <t>06 de junio de 2019 al 06 de junio de 2024.</t>
  </si>
  <si>
    <t xml:space="preserve">Presidente:
Karen Edilia Briones Farias,
Director Ejecutivo. 
Ramiro Rodrigo González Figueroa, 
</t>
  </si>
  <si>
    <t xml:space="preserve">Calle General Velásquez N°1430, villa Carmen y Dolores, comuna de San Felipe, región de Valparaíso.
</t>
  </si>
  <si>
    <t>Teléfono: 34-223-6101</t>
  </si>
  <si>
    <t xml:space="preserve">Correo electrónico: ongcreapsi@gmail.com
</t>
  </si>
  <si>
    <t>Antecedentes financieros correspondientes al año 2021, aprobados por el Sub Depto de Supervisión Financiera Nacional.</t>
  </si>
  <si>
    <t xml:space="preserve">
Organización No Gubernamental de Desarrollo Centro de Promoción de Derechos Ciudadanos de Valparaíso
</t>
  </si>
  <si>
    <t>Otorgada mediante Decreto Supremo  Nº 1211, de fecha 01 de marzo de 2012.</t>
  </si>
  <si>
    <t xml:space="preserve">Certificado de Vigencia de Persona Jurídica Sin Fines de Lucro, Inscripción Nº 15625, de fecha 31-01-2013,  de acuerdo al certificado emitido por el Servicio de Registro Civil e Identificación, con fecha 04 de julio del 2016.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</si>
  <si>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</si>
  <si>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Presidenta: Jenny Karina Carreño Arias
Vicepresidenta: Roberto Hernan Riffo Bustos      
Secretaria: Cyndi Stephanie Vargas Sambra 
Tesorero: Rodolfo Armando Vargas Reyes, 
Director: Juan Miguel Fernandez Chamorro, 
Director: José Orlando Alvarez Castro, </t>
  </si>
  <si>
    <t xml:space="preserve">2 años, según Estatuto.
</t>
  </si>
  <si>
    <t>De 02 de junio de 2016 al 02 de junio de 2018.</t>
  </si>
  <si>
    <t xml:space="preserve"> 
 Jenny Karina Carreño Arias 
</t>
  </si>
  <si>
    <t xml:space="preserve">
Av. La Paz Nº 2279, Forestal, Viña del Mar.  
</t>
  </si>
  <si>
    <t xml:space="preserve">cenprodvalparaiso@hotmail.cl
</t>
  </si>
  <si>
    <t>Certificado de Antecedentes Financieros del año 2015, aprobado por el Departamento de Administración y Finanzas del SENAME.</t>
  </si>
  <si>
    <t xml:space="preserve">
Organización No Gubernamental de Desarrollo Chileamérica u ONG Chileamérica.
</t>
  </si>
  <si>
    <t>Otorgada mediante Decreto Supremo N° 4667 del Departamento de Personas Jurídicas del Ministerio de Justicia, de fecha 8 de septiembre de 2010.</t>
  </si>
  <si>
    <t xml:space="preserve">Certificado de Vigencia de Persona Jurídica sin fines de lucro, inscrita con el Nº 31294 con fecha 09 de agosto del 2010, del Servicio de Registro Civil e Identificación, 
Emitido electrónicamente con fecha 19 de mayo de 2015, folio 500069930927.
</t>
  </si>
  <si>
    <t xml:space="preserve">La Organización No Gubernamental de Desarrollo Chileamérica u ONG Chileamérica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</si>
  <si>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Alejandra de Los Ángeles Sandoval Gallardo.
Vicepresidente: Luis A. Valenzuela Lagos. 
Secretaria: Marina Isabel Abarca Leiro.
Tesorero: César Alejandro Cabrera Jeraldino.
Director: Camila A. Sandoval Gallardo. 
Director: Juan Pablo H. Mora Meneses. 
</t>
  </si>
  <si>
    <t>Dos (2) años en sus funciones, según Acta y Estatutos</t>
  </si>
  <si>
    <t>De 23 de marzo del 2015 al 23 de marzo del 2017.</t>
  </si>
  <si>
    <t xml:space="preserve">Presidente y Representante Legal: 
Alejandra De Los Ángeles Sandoval Gallardo.
</t>
  </si>
  <si>
    <t xml:space="preserve">Doctor Johow  Nº 956, Departamento Nº 200, comuna de Ñuñoa, Región Metropolitana.
</t>
  </si>
  <si>
    <t xml:space="preserve"> corporacionchileamerica@gmail.com</t>
  </si>
  <si>
    <t>no a</t>
  </si>
  <si>
    <t>Se acompaña Certificado de Antecedentes Financieros del año 2014, aprobado por el  Departamento de Administración y Finanzas del SENAME.</t>
  </si>
  <si>
    <t>O.N.G. “Desarrollo Social y Crecimiento”</t>
  </si>
  <si>
    <t>Corporación de Derecho Privado regida por los citados estatutos, por las normas del Título XXXIII del Libro I del Código Civil, por las disposiciones contenidas en la Ley N° 20.500, sobre Asociaciones y Participación Ciudadana en la Gestión Pública, o por la disposición legal que la reemplace</t>
  </si>
  <si>
    <t xml:space="preserve">Inscripción N° 258909, de fecha 5 de agosto de 2017, del Registro de Personas Jurídicas, del Servicio de Registro Civil e Identificación.
</t>
  </si>
  <si>
    <t>Certificado de Vigencia, Folio Nº 500189115940, emitido con fecha 26 de julio de 2018, por el SRCeI.</t>
  </si>
  <si>
    <t>De acuerdo con el Artículo Cuarto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t>
  </si>
  <si>
    <t xml:space="preserve">Presidente: María Angélica Lacazette Ortiz, 
Secretaria: Fernanda Camila Candia Bofi, 
Tesorero: Rogelio Isaac Escalona Cartes, 
</t>
  </si>
  <si>
    <t xml:space="preserve">18 de octubre de 2017 al 18 de octubre de 2022. </t>
  </si>
  <si>
    <t xml:space="preserve">María Angélica Lacazette Ortiz, </t>
  </si>
  <si>
    <t xml:space="preserve">Pedro León Ugalde N° 45, Condominio Torres del Mar, Edificio Los Albatros, Departamento 803, Localidad de Dichato, Comuna de Tomé, Región del Biobío
</t>
  </si>
  <si>
    <t>Fono Fijo: 41 3362729
Celular: +569 66764871; +569 98245920</t>
  </si>
  <si>
    <t xml:space="preserve">www.fundaciondsc.cl
Facebook: D.S.C.ONG
Fanpage: D.S.C Desarrollo Social y Crecimiento, Correos Electrónicos: angelicalacazette@fundaciondsc.cl lacazette@tie.cl </t>
  </si>
  <si>
    <t>Organización No Gubernamental de Desarrollo EL CANELO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</si>
  <si>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2016, bajo el Nº de inscripción 190292.
</t>
  </si>
  <si>
    <t xml:space="preserve">Certificado de Vigencia, folio Nº 24692264, de fecha 15 de Diciembre de 2016,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</si>
  <si>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educación cívica, capacitación, trabajo, salud, vivienda, medio ambiente, desarrollo local y comunal, derechos humanos, fomento de las organizaciones comunitarias, iniciativas económicas de base, y otras similares, orientados en beneficios de los sectores más deprimidos de la población; la promoción de los Derechos Humanos: especialmente de la mujer, del niño/a, adolescentes y jóvenes.
Esta Corporación podrá realizar sus actividades dirigidas en convertirse en una institución que colabora con el Estado enfocada en restituir y/o reparar los derechos de los niños/as y adolescentes vulnerados en sus derechos por medio de intervenciones que tiendan a la protección; reinsertar socialmente a adolescentes imputados/as y/o condenados/as; y promover los derechos y prevenir la vulneración de los mismos para niños/as y adolescentes.
La Corporación podrá conseguir estos objetivos y sin que esta enumeración sea taxativa de la siguiente forma (entre otras):
a) Organizar las condiciones para desarrollar sus propias actividades, celebrar contratos o convenios y asociarse con otras entidades sin ánimo de lucro, de carácter nacional o internacional; b)Realizar, patrocinar, organizar, sistematizar toda clase de eventos, en el país o en el exterior, que contribuyan al cumplimiento del presente objetivo social; c) Apoyar, patrocinar y/o facilitar la ejecución de ideas presentadas por personas o grupos cuyos propósitos y objetivos concuerden con los de la asociación; d)Coadyuvar en el mejoramiento de las condiciones culturales, educativas y de capacitación laboral, de las regiones del país que cubra con su actividad; como asimismo a su preparación y formación cívica y económica y a su sana recreación, procurando el desarrollo integral de las personas y su efectiva integración a la comunidad nacional ; e) Llevar a cabo por sí misma, en forma conjunta con otras entidades públicas o privadas, nacionales o extranjeras, o a través de ellas, programas de desarrollo social, de formación y capacitación, de intercambio y transferencia tecnológica, metodológica y cultural, de promoción económica y otros de similar naturaleza; f) Crear, sostener, y administrar Centros Abiertos, jardines infantiles, hogares u otros similares, de niños, jóvenes y ancianos, hospederías, policlínicos y centros Comunitarios; g) Asociarse en forma transitoria o permanente con otras instituciones nacionales, internacionales o extranjeras que persigan fines análogos; h) Colaborar con Instituciones públicas, privadas y municipales, en materias que le sean comunes; y i) proponer a la autoridad competente la dictación y modificación de disposiciones legales y reglamentarias que propendan al desarrollo social, en el ámbito de la competencia de la Asociación.
</t>
  </si>
  <si>
    <t xml:space="preserve">Presidente: 
Leonor Del Carmen Torrente Navarrete,
Vice-Presidente 
Magdalena Alexandra Torrente Navarrete, 
Secretaria: 
María Cecilia Rojas Silva,          
Tesorero:
Diego Andrés Gonzalez Monroy, 
1er Director
Carolina Millaray Villalón Donoso, 
2do Director
Sara chacón Provoste, RUT N° 
3er Director
Melanie Constanza Collins Urzua, 
</t>
  </si>
  <si>
    <t xml:space="preserve">Durarán 5 años en sus cargos por estatutos.  </t>
  </si>
  <si>
    <t xml:space="preserve">De 08 de Noviembre de 2014 a 08 de Noviembre de 2019.
</t>
  </si>
  <si>
    <t xml:space="preserve">Presidente: 
Leonor Del Carmen Torrente Navarrete, </t>
  </si>
  <si>
    <t xml:space="preserve">Sexta Oriente Playa Nº 52,  Comuna de Cartagena, Región de Valparaíso.
</t>
  </si>
  <si>
    <t>Teléfono: +56 981996845/+56 978318004</t>
  </si>
  <si>
    <t xml:space="preserve"> corporacioncanelo@gmail.com</t>
  </si>
  <si>
    <t>Se acompaña certificado financiero de fecha 11 de marzo, correspondiente al año 2016, aprobado por el Sub Departamento de Supervisión Financiera Nacional.</t>
  </si>
  <si>
    <t>Organización No Gubernamental de Desarrollo El Circo del Mundo – Chile.</t>
  </si>
  <si>
    <t>Otorgado por Decreto Supremo Nº 682, de fecha 25 de julio de 2000, del Ministerio de Justicia.</t>
  </si>
  <si>
    <t xml:space="preserve">Certificado de Vigencia Nº 14.955, de 01 de abril de 2010, del Ministerio de Justicia.
</t>
  </si>
  <si>
    <t xml:space="preserve">Presidenta: Alejandra Jiménez Castro                    
Vicepresidente: Ángel Maulén Ríos                      
Secretaria: María Antonieta Saa Díaz                 
Tesorera: Claudia Reyes Allendes                          
Directora: Flor Castro Barrios                                
Director: Ángel Cereceda Parra                        
</t>
  </si>
  <si>
    <t>De 09 de junio de 2009 a 09 de junio de 2011.</t>
  </si>
  <si>
    <t xml:space="preserve">Alejandra Jiménez Castro                                       </t>
  </si>
  <si>
    <t xml:space="preserve">General Bonilla  Nº 6.100 B,  Comuna de Lo Prado costado ex Mundo Mágico), Región Metropolitana.
</t>
  </si>
  <si>
    <t>Fono: (56-2) 7788378</t>
  </si>
  <si>
    <t>contacto@elcircodelmundo.com</t>
  </si>
  <si>
    <t>Se acompaña Certificado de Antecedentes Financieros Institucionales, correspondiente al año 2010, de fecha 28 de abril de 2011, aprobado por el Subdepartamento de Supervisión Financiera Nacional.</t>
  </si>
  <si>
    <t>Organización No Gubernamental de Desarrollo Familiar- CORDEFAM</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</si>
  <si>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</si>
  <si>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Certificado de Vigencia Folio Nº 500457978956, de fecha 07 de julio de 2022, del Servicio de Registro Civil e Identificación.</t>
  </si>
  <si>
    <t xml:space="preserve">Según el artículo 4° de los Estatutos, tiene como objeto diagnosticar situaciones de vulnerabilidad en niños,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Promover la organización y participación ciudadana en sus diversas formas o niveles.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Promover la transparencia, calidad y mejora continua en todas las acciones que la corporación ejecute.
</t>
  </si>
  <si>
    <t xml:space="preserve">Presidenta: 
Priscilla Andrea Sabando Zamora, 
RUT N° 15.014.666-6.
Secretaria: 
Diana Carolina Alcon Henríquez, 
RUT N° 17.368.086-4.
Tesorero:
Edwin Antonio Vera Marin, 
RUT N° 12.148.721-7.
Primer Director:
Cecilia Verónica Fuentes Icarte, 
RUT N° 15.693.584-0 (de acuerdo con correo electrónico de fecha 31.08.21, esta persona renunció a su calidad de miembro del Directorio)
Segundo Director:
Elizabeth Eugenia Taylor Cofre, 
RUT N° 11.611.354-6
</t>
  </si>
  <si>
    <t>3 AÑOS (MÁXIMO 5 AÑOS)</t>
  </si>
  <si>
    <t>Hasta el 29 de septiembre de 2023 o 2025</t>
  </si>
  <si>
    <t xml:space="preserve">1° representante legal:
Presidenta:
Priscilla Andrea Sabando Zamora, 
2° representante legal:
Tesorero:
Edwin Antonio Vera Marin, 
3° representante legal:
Secretaria: 
Diana Carolina Alcon Henríquez, </t>
  </si>
  <si>
    <t>Pedro Aguirre Cerda N°1246, Población Maipú oriente</t>
  </si>
  <si>
    <t>32-3273967- 552955290-988397269.</t>
  </si>
  <si>
    <t>Cordefam.arica@gmail.com</t>
  </si>
  <si>
    <t xml:space="preserve">Antecedentes financieros correspondientes al año 2021, aprobados por el Sub Departamento de Supervisión Financiera Nacional. </t>
  </si>
  <si>
    <t>Organización No Gubernamental de Desarrollo Grandes Pasos- ONG GRANDES PASOS</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</si>
  <si>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500234744037, otorgado el 24 de junio de 2019, ello aconteció el 02 de junio de 2016, bajo el Nº de inscripción 230689.
</t>
  </si>
  <si>
    <t xml:space="preserve">Certificado de Vigencia Folio Nº 500234744037, otorgado el 24 de junio de 2019, del Servicio de Registro Civil e Identificación.
</t>
  </si>
  <si>
    <t xml:space="preserve">Según consta de la copia autorizada de la Reducción a Escritura Pública,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éste tiene por finalidad u objeto:
1. La Promoción del desarrollo, especialmente de las personas, familias, grupos y comunidades que viven en condiciones de pobreza y/o marginalidad.
2. Representar y promover valores específicos resultantes de la práctica deportiva; Desarrollar entre sus usuarios la práctica y fomento del Deporte y de la Cultura general; Promover la participación de la Comunidad en actividades deportivas; Promover el mejoramiento moral e intelectual de sus usuarios, y Promover la participación de la comunidad en su desarrollo social, deportivo y cultural.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Estudio y de Investigación, Bibliotecas, Centros de Documentación y bases de datos;
C) Crear, sostener y administrar Centros Abiertos, Jardines Infantiles, Hogares u otros similares, de niños, jóvenes y ancianos, Hospederías, Policlínicos y Centros Comunitarios;
D) Construir, adquirir y tomar a su cargo canchas deportivas, estadios o centros deportivos;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y;
K) En general, realizar todas aquellas acciones encaminadas al mejor logro de los fines propuestos.
</t>
  </si>
  <si>
    <t>Presidente: 
CHRISTIAN FERNANDO ZURITA AGUILERA, 
Secretario: 
FERNANDA STEPHANIE LEMUS ORELLANA,
Tesorero:
MARIA ELENA MORENO MUÑOZ, 
En conformidad al artículo segundo transitorio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se estableció que en relación al artículo vigésimo tercero y el plazo para realizar las elecciones del directorio que se fijó en 4 años, este quedará vigente a la aprobación de esta acta, mediante las firmas de sus socios, durando el directorio actual hasta abril del año 2020</t>
  </si>
  <si>
    <t>04 años</t>
  </si>
  <si>
    <t>Del 08-02-2016 a abril de 2020.</t>
  </si>
  <si>
    <t xml:space="preserve">Presidente: 
CHRISTIAN FERNANDO ZURITA AGUILERA, 
</t>
  </si>
  <si>
    <t xml:space="preserve">Ramón Freire N°330, comuna de Buin, Región de Metropolitana.
</t>
  </si>
  <si>
    <t xml:space="preserve">onggrandespasos@gmail.com 
</t>
  </si>
  <si>
    <t xml:space="preserve">Antecedentes financieros correspondientes al año 2018, suscritos ante Notario con fecha 3 de julio de 2019, aprobados por el Subdepto. De Supervisión Financiera Nacional, según Memorándum N° 077, de 14 de agosto de 2019. </t>
  </si>
  <si>
    <t xml:space="preserve">Organización No Gubernamental de Desarrollo Social ICTHUS- ONG ICTHUS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</si>
  <si>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11 de octubre de 2016, bajo el Nº de inscripción 241242, con fecha 05 de octubre de 2016. 
</t>
  </si>
  <si>
    <t xml:space="preserve">Certificado de Vigencia, folio Nº 21951536, de fecha 11 de octubre de 2016, del  Servicio del Registro Civil e Identificación.
</t>
  </si>
  <si>
    <t xml:space="preserve">De acuerdo al artículo 4º del Acta Constitutiva y Estatutos de la Corporación, ésta tendrá por finalidad u objetivo: la promoción del desarrollo, especialmente de las personas, familias, grupos y comunidades que viven en condiciones de pobreza y/o marginalidad. De igual manera, busca ser una respuesta ante el dolor que viven miles de niños, niñas y adolescentes que son víctimas de abandono, abuso, negligencia y maltrato, que deben ser retirados de sus familias de origen para vivir transitoriamente en residencias para niños, niñas y adolescentes. Podrá realizar sus actividades en los siguientes ámbitos de acción: educación, cultura, capacitación, trabajo, salud, vivienda, medioambiente, desarrollo comunitario, micro empresa, pequeña producción, consumo popular, derechos humanos, comunidades indígenas y deportivo- recreativo, en lo urbano y rural. 
Para conseguir estos objetivos y sin que esta enumeración sea taxativa, la ONG podrá: 
a) Realizar actividades de capacitación, encuentros, cursos, simposios y eventos a las personas involucradas en el trabajo con la infancia vulnerada. 
b) Crear y administrar residencias de lactantes, preescolares, escolares y adolescentes. 
c) Administrar fondos provenientes de privados, servicios públicos en general o servicio nacional de menores, con el único objeto de brindar una estadía de calidad en las residencias de su administración.
d) Editar, imprimir y distribuir folletos y boletines que permitan tener actualizados del quehacer de la ONG a los colaboradores.      
e) Otorgar atención profesional/técnica especializada a niños, niñas, adolescentes y sus familias que por diversos motivos deben ingresar a programas y residencias para lactantes, preescolares, escolares y adolescentes.
f) Promover la participación ciudadana en el mantenimiento de las residencias de su administración, lo que permita una mejor atención a los nuños, niñas y adolescentes insertos en las residencias de su administración.  
g) Gestionar formas de colaboración con empresas e instituciones, para mejorar la calidad la atención hacia los niños, niñas y adolescentes.
h) La ONG podrá realizar actividades económicas que se relacionen con sus fines, asimismo podrá administrar e invertir sus recursos de la manera en que decidan sus órganos de administración. 
Las rentas que se perciban de estas actividades sólo deberán destinarse a los fines de la organización o a incrementar su patrimonio.
</t>
  </si>
  <si>
    <t xml:space="preserve">Directorio provisorio: 
Presidente: 
Constanza Gottreux Grollmus, 
Secretaria: 
Natalia Carolina Ojeda Castro,       
Tesorero:
Felipe Eduardo Sepúlveda Retamal, 
</t>
  </si>
  <si>
    <t>Durarán cuatro años en sus cargos por estatutos</t>
  </si>
  <si>
    <t xml:space="preserve">: El Directorio existente tiene la calidad de “Provisorio”, de acuerdo con la segunda disposición transitoria del acta y estatutos, de fecha 30 de agosto de 2016 y durarán en su cargo hasta la primera Asamblea Ordinaria de Socios que deberá celebrarse dentro de los 90 días posteriores al respectivo registro en el Servicio de Registro Civil e Identificación que le concedió personalidad jurídica, que fue el 05 de octubre de 2016, es decir debe llevarse a efecto el día 02 de enero de 2017. </t>
  </si>
  <si>
    <t xml:space="preserve">Presidente: 
Constanza Gottreux Grollmus, 
</t>
  </si>
  <si>
    <t xml:space="preserve">Villa Don Max, Angel Muñoz N°1185, ciudad de Valdivia, Región de Los Ríos.
</t>
  </si>
  <si>
    <t xml:space="preserve">Teléfono: +56977777475
</t>
  </si>
  <si>
    <t xml:space="preserve"> ong.icthus@gmail.com </t>
  </si>
  <si>
    <t>Se acompaña certificado financiero, correspondiente al año 2015, aprobado por el Sub Departamento de Supervisión Nacional.</t>
  </si>
  <si>
    <t>O.N.G. DE DESARROLLO INFANTIL PADRE FRANCISCO BODE</t>
  </si>
  <si>
    <t xml:space="preserve">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Nº500314643559, otorgado el 02 de mayo de 2020, ello aconteció el 27 de agosto de 2019, bajo el Nº de inscripción 294692.
</t>
  </si>
  <si>
    <t>Certificado de Vigencia Folio Nº500339281010, otorgado el 06 de agosto de 2020, del Servicio de Registro Civil e Identificación.</t>
  </si>
  <si>
    <t xml:space="preserve">
Los objetivos, actividades y fines de la institución comprendidos en los estatutos de la O.N.G. DE DESARROLLO INFANTIL PADRE FRANCISCO BODE, contemplan el desarrollo de acciones acordes con los fines y objetivos de la Ley N°20.032.
La Organización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Organización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t>
  </si>
  <si>
    <t xml:space="preserve">Presidenta: 
Celia Rosa Rojas Rojas
Vicepresidente:
Charles Magovi Reyes Fernández
Secretaria:
Marta Andrea Bohm Stoffel 
Tesorera:
Ana Patricia Ríos Gómez
</t>
  </si>
  <si>
    <t>08 de marzo de 2019 al 08 de marzo de 2024</t>
  </si>
  <si>
    <t>Celia Rosa Rojas Rojas,</t>
  </si>
  <si>
    <t>Sector Cudico Km. 12.3 sin número, comuna de La Unión, región de Los Ríos.</t>
  </si>
  <si>
    <t>ongpadrefranciscobode@gmail.com</t>
  </si>
  <si>
    <t>Corresponden  al año 2019, aprobados por el Departamento de Administración y Finanzas.</t>
  </si>
  <si>
    <t xml:space="preserve">
Organización No Gubernamental de Desarrollo - Corporación de Desarrollo Integral de la Familia, (O.N.G. CODEINFA)
</t>
  </si>
  <si>
    <t>Otorgada mediante Decreto Supremo N° 1214 de 26 de noviembre de 1996.</t>
  </si>
  <si>
    <t xml:space="preserve">Certificado de Vigencia Folio Nº 120323665, de 20 de mayo de 2013,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</si>
  <si>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</si>
  <si>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Presidente y Representante Legal:
Fresia del Carmen Peñaloza Rojas
-Vicepresidente:
Doña Lizet Marisela Alvarado Torres
                                                                                                                                                                                                                                                           Doña Shaira Sepúlveda Acevedo
                                                                                                                                                                                                                                                                Doña Alejandra Lorena Pérez Ubilla
                                                                                                                                                                                                                                                                Doña Alicia del Carmen Sepúlveda Espina
                                                                                                                                                                                                                                                                Don Marco Antonio Martínez Orellana</t>
  </si>
  <si>
    <t>dos años, según estatuto.</t>
  </si>
  <si>
    <t>22 de abril de 2013.</t>
  </si>
  <si>
    <t xml:space="preserve"> Presidente y Representante Legal: Fresia del Carmen Peñaloza Rojas   
</t>
  </si>
  <si>
    <t xml:space="preserve">Carlos Valdovinos N° 283, comuna de San Joaquín, Región Metropolitana.
</t>
  </si>
  <si>
    <t>Fono: 25533416 – 25536352.</t>
  </si>
  <si>
    <t xml:space="preserve">codeinfa@yahoo.es </t>
  </si>
  <si>
    <t>Acompaña Certificado Financiero del año 2012, el cual fue aprobado por el Departamento de Administración y Finanzas.</t>
  </si>
  <si>
    <t>O.N.G. de Desarrollo Integral de niños, niñas y adolescentes Aurora</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</si>
  <si>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Nº500215910448, de fecha 13 de marzo de 2019, ello aconteció el 12 de noviembre de 2018, bajo el Nº de inscripción 283252.</t>
  </si>
  <si>
    <t>Certificado de Vigencia de Persona Jurídica sin Fines de Lucro, Folio Nº500215910448, de fecha 13 de marzo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</si>
  <si>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</si>
  <si>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Maximiliano Eduardo Rivera Allende
Secretario: Alonso Francisco Rivera López
Tesorero: Rodrigo Sebastián Albornoz Zuñiga
</t>
  </si>
  <si>
    <t>19 de noviembre de 2018 a 19 de noviembre de 2023</t>
  </si>
  <si>
    <t xml:space="preserve">Presidente: Maximiliano Eduardo Rivera Allende
Poder amplio: Diego Rivera López
</t>
  </si>
  <si>
    <t xml:space="preserve">Bandera N° 4665, oficina 8075, ciudad de Santiago.
</t>
  </si>
  <si>
    <t>Teléfono +56226888075- +56989232049</t>
  </si>
  <si>
    <t>Correo electrónico: 171341@gmail.com</t>
  </si>
  <si>
    <t>Corresponden al año 2018, aprobados por el Departamento de Administración y Finanzas.</t>
  </si>
  <si>
    <t>ORGANIZACIÓN NO GUBERNAMENTAL DE DESARROLLO INVOLÚCRATE U ONG INVOLÚCRATE CENTRO INTEGRAL</t>
  </si>
  <si>
    <t>65165937K</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</si>
  <si>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Nº65103755, de fecha el 12 de abril de 2019, ello aconteció el 07 de marzo de 2018, bajo el Nº de inscripción 271052</t>
  </si>
  <si>
    <t>Certificado de Vigencia de Persona Jurídica sin Fines de Lucro, Folio Nº500341398715, de fecha 19  de agosto de 2020, del Servicio de Registro Civil e Identificación.</t>
  </si>
  <si>
    <t xml:space="preserve">
De acuerdo al artículo 4º de los Estatutos de la Asociación, ésta tendrá por finalidad u objetivo la promoción y protección del desarrollo, de niños y niñas, así como de adolescentes y personas menores de edad, que viven en condiciones de riesgo social y vulneración de derechos, brindándoles un hogar y atención a sus familias, además del apoyo y contención necesaria para cada caso particular, poniendo énfasis en su vida espiritual y valores cristianos. 
La Asociación para conseguir sus fines u objeto podrá desarrollar, sin que esta enumeración sea taxativa, las siguientes actividades: 
a) Colaborar a nivel comuna, regional y de país, en la promoción y protección de la infancia, realizando encuentros, seminarios, simposios, cursos y eventos o actividades sociales, culturales, de capacitación, deportivas, recreativas y en general toda iniciativa que ayude al mejoramiento de la calidad de vida de los niños y las familias beneficiarias en condiciones de riesgo social y vulneración de derechos; 
b) Colaborar, asimismo, en la elaboración e implementación de proyectos y actividades de orden social, cultural, recreacional, religioso y de integración social de niños, niñas y adolescentes, restaurando sus derechos y proporcionando una mejor calidad de vida; 
c) Promover todas las manifestaciones sociales, deportivas, recreacionales, culturales y todas las buenas costumbres impulsadas por la fe y valores cristianos relacionados con los fines específicos de la asociación; 
d) Crear, sostener, y administrar, hogares, residencias, centros de niños, niñas o adolescentes;
e) Celebrar todo tipo de convenios, actos o contratos con personas naturales o jurídicas, entidades nacionales o extranjeras, empresas, editoriales, productoras, etc, que propendan al desarrollo de las actividades, fines u objeto de la asociación, así como adquirir, conservar y enajenar toda clase de bienes, a título gratuito u oneroso, por actos entre vivos o por causa de muerte; 
f) Promover y fortalecer los fines u objeto de la Asociación en la Cultura Social y de Desarrollo, en el progreso y optimización de la labor social, y cultural, a nivel comunal, regional y provincial;
g) Fomentar y realizar actividades de recreación de los socios, usuarios o beneficiarios, en las diversas áreas que manifiesten interés, y que tenga relación con los fines y objeto de la asociación tales como; artísticas, cívico sociales, deportivas, entre otras; 
h) Representar a sus asociados en todos los asuntos que digan relación con los objetivos de la institución,
i) otorgar atención profesional especializada, individual o grupal, relacionada con los fines u objeto de la asociación, tanto en lo que respecta la promoción y protección del desarrollo, de niños y niñas, así como de los adolescentes y personas menores de edad, que viven en condiciones de riesgo social y vulneración de derechos
</t>
  </si>
  <si>
    <t xml:space="preserve">Presidente: 
VIVIANA DE LAS MERCEDES RODRÍGUEZ SAAVEDRA, 
Vice-Presidente:
MARCOS PATRICIO HERNÁNDEZ CÁCERES, 
Secretaria: 
ROSA ELENA VERGARA FLORES, 
Tesorero:
LILIAN ESTELA QUINTANA GONZÁLEZ, 
Director:
NOEMI LUZ ROMANET OSES CÁCERES, 
</t>
  </si>
  <si>
    <t>4 AÑOS</t>
  </si>
  <si>
    <t>De 27 de mayo de 2018 a 27 de mayo de 2023</t>
  </si>
  <si>
    <t xml:space="preserve">VIVIANA DE LAS MERCEDES RODRÍGUEZ SAAVEDRA
MARCOS PATRICIO HERNÁNDEZ CÁCERES
</t>
  </si>
  <si>
    <t>Porvenir N°24, Comuna de Curicó, Región del Maule</t>
  </si>
  <si>
    <t>involucratecentrointegral@gmail.com</t>
  </si>
  <si>
    <t>Antecedentes financieros correspondientes al año 2018, aprobados por el Departamento de Supervisión Financiera Nacional</t>
  </si>
  <si>
    <t>Organización No Gubernamental de Desarrollo KALFUTRAY.</t>
  </si>
  <si>
    <t>O.N.G.</t>
  </si>
  <si>
    <t>Otorgado por Decreto Supremo Nº 3639, de fecha 09 de Noviembre de 2006,  por el Ministerio de Justicia.</t>
  </si>
  <si>
    <t xml:space="preserve">Certificado de Vigencia Nº 000611, de fecha 18 de julio del 2012, del Ministerio de Justicia.
</t>
  </si>
  <si>
    <t xml:space="preserve">La Fundación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la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persiguen fines análogos; h) Colaborar con instituciones públicas, privadas y municipales, en materia que le sean comunes; e i) Proponer a la autoridad competente la dictación y modificación de disposiciones legales y reglamentarias que propendan al desarrollo social, en el ámbito propio de la competencia de la Corporación.
</t>
  </si>
  <si>
    <t xml:space="preserve">Presidente: 
Margarita Marianela Quezada Velásquez                  
Vicepresidente: 
Jacqueline Jessica Quezada Velásquez   
Secretario: 
Claudio Hernández Matamala                  
Tesorera:
Ximena Quezada Velásquez                  
Director:
Miguel Nieta Pérez                                
Directora:
María E. Velásquez Paillacar                   
</t>
  </si>
  <si>
    <t xml:space="preserve">Durarán dos años en sus cargos (según sus estatutos) </t>
  </si>
  <si>
    <t>De 08 de julio de 2012 a 08 de julio de 2014.</t>
  </si>
  <si>
    <t xml:space="preserve">Presidente del Directorio: Margarita Marianela Quezada Velásquez </t>
  </si>
  <si>
    <t xml:space="preserve">Calle Manuel Antonio Matta N° 1009, Comuna de Llanquihue, Región de Los Lagos.
</t>
  </si>
  <si>
    <t xml:space="preserve">Teléfono: (56-65) 240317
</t>
  </si>
  <si>
    <t>Se acompaña Certificado financiero del año 2011, aprobado por el Subdepartamento de  Supervisión Financiera Nacional, del SENAME.</t>
  </si>
  <si>
    <t>Organización No Gubernamental de Desarrollo “Las Alamedas”</t>
  </si>
  <si>
    <t>Otorgado por Decreto Supremo Nº 1122, de fecha 05 de noviembre de 1996, del Ministerio de Justicia.</t>
  </si>
  <si>
    <t>Certificado de Vigencia inscrito con el Nº 11749 con fecha 31 de enero del 2013, emitido por el Servicio de Registro Civil e Identificación de fecha 15 de diciembre de 2016, folio Nº 500140797079</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</si>
  <si>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ONG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</si>
  <si>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Fernando Hidalgo Olivares                     
Vicepresidente: Nelson Contreras Muñoz                 
Secretario: Luis Alberto Vásquez Dellacasa               
Tesorera: Marcela Sepúlveda Palominos                   
Directora: Francisca Paz Hidalgo Palominos             
</t>
  </si>
  <si>
    <t>Dos años, es decir, hasta el día 08 de enero de 2018.</t>
  </si>
  <si>
    <t xml:space="preserve">Del 08 de enero de 2016 al 08 de enero de 2018.
SE ENVÍA CARTA A LA REPRESENTANTE LEGAL REITERANDO LA REMISIÓN DE LOS ANTECEDENTES ACTUALIZADOS, YA REQUERIDOS EL MES DE MAYO DE 2017, MEDIANTE CARTA N°379, DE FECHA 05 DE MAYO DEL PRESENTE AÑO.
</t>
  </si>
  <si>
    <t xml:space="preserve">Doña Francisca Paz Hidalgo Palominos                   
</t>
  </si>
  <si>
    <t xml:space="preserve">Calle Marín N° 30, Santiago, Región Metropolitana
</t>
  </si>
  <si>
    <t>info@enmarcha.cl</t>
  </si>
  <si>
    <t>Se acompaña Certificado de Antecedente Financiero Institucional, correspondiente al año 2015, aprobado por el Sub Departamento de Supervisión Financiera Nacional.</t>
  </si>
  <si>
    <t>O.N.G. DE .DESARROLLO MUNDO GIGANTE Y DE DESARROLLO ASISTENCIAL -ONG MG&amp;DA</t>
  </si>
  <si>
    <t>Asociación de Derecho privado.Cabe señalar que dicha Asociación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28 de abril de 2020, folio N° 500313964123, fue con fecha 28 de agosto de 2019, bajo el N° de inscripción 295376.</t>
  </si>
  <si>
    <t>Certificado de Vigencia Folio Nº 500313964096, otorgado el 28 de abril de 2020, del Servicio de Registro Civil e Identificación.</t>
  </si>
  <si>
    <t xml:space="preserve">De acuerdo con el Artículo Segundo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t>
  </si>
  <si>
    <t xml:space="preserve">Presidente: Guisella Camila Melillan Gonzalez
Secretaria: Guisella Camila Melillan Gonzalez, 
Tesorero: Jerónimo Alberto Melillan Pinto, </t>
  </si>
  <si>
    <t>09 DE MARZO DE 2020 AL 09 DE MARZO DE 2025</t>
  </si>
  <si>
    <t xml:space="preserve">Presidente: Guisella Camila Melillan González, </t>
  </si>
  <si>
    <t xml:space="preserve">Gran Avenida N° 5018, oficina 407, San Miguel, Región Metropolitana.
</t>
  </si>
  <si>
    <t xml:space="preserve">
+56949710560
+56949431067
</t>
  </si>
  <si>
    <t xml:space="preserve">gisella.melillan@mgyda.cl
contacto@mgyda.cl
alberto.meillan@mgyda.cl
</t>
  </si>
  <si>
    <t>ONG DE DESARROLLO OLIMPO</t>
  </si>
  <si>
    <t xml:space="preserve">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500208899568, otorgado el 22 de enero de 2019, ello aconteció el 28 de diciembre de 2017, bajo el Nº de inscripción 268578.
</t>
  </si>
  <si>
    <t>Certificado de Vigencia Folio Nº 500208899568, otorgado el 22 de enero de 2019, del Servicio de Registro Civil e Identificación.</t>
  </si>
  <si>
    <t xml:space="preserve">Los objetivos, actividades y fines de la institución comprendidos en los estatutos de la ORGANIZACIÓN NO GUBERNAMENTAL DE DESARROLLO OLIMPO, contemplan el desarrollo de acciones acordes con los fines y objetivos de la Ley 20.032.
La promoción del desarrollo, especialmente de las personas adultas mayores y sus familias, grupos y comunidades que viven en condición de pobreza y/o marginalidad o que estén cumpliendo condena en lugares abiertos, niños, niñas en situación de riesgo o vulnerabilidad. Podrán realizar sus actividades en los siguientes ámbitos de acción: educación, cultura, capacitación, poder judicial, trabajo, salud, viviendo, medio ambiente, desarrollo comunitario, reinserción social y laboral, inclusión laboral, derechos humanos, comunidades indígenas y deportivo-recreativo en lo urbano y rural.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</si>
  <si>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Judith Soledad del Carmen Mejias Perez
Vicepresidente:
Marianela Andrea Duran Yáñez
Tesorero:
Marcia Carolina Riffo Salgado
</t>
  </si>
  <si>
    <t>27.03.2018 A 27.03.2023</t>
  </si>
  <si>
    <t xml:space="preserve">Judith Soledad del Carmen Mejias Perez
</t>
  </si>
  <si>
    <t xml:space="preserve">Villa Las Brisas Calle 1, N°30, comuna de Cauquenes, región del Maule.
</t>
  </si>
  <si>
    <t>Teléfono: 989809953, 950623853</t>
  </si>
  <si>
    <t>Correo electrónico: jlsol3@gmail.com, mcriffo@gmail.com</t>
  </si>
  <si>
    <t xml:space="preserve">Antecedentes financieros correspondientes al año 2018, aprobados por el Sub Depto de Supervisión Financiera Nacional. </t>
  </si>
  <si>
    <t>Organización No Gubernamental de Desarrollo ORIGEN- ONG CORPORACIÓN ORIGEN</t>
  </si>
  <si>
    <t xml:space="preserve">Otorgado por Decreto Exento Nº 979, de fecha 12 de noviembre de 2003, del Ministerio de Justicia y Derechos Humanos.
</t>
  </si>
  <si>
    <t xml:space="preserve">Certificado de Vigencia Folio Nº 500240795973, de fecha 25 de julio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</si>
  <si>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</si>
  <si>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Oscar Lautaro Muñoz Lemoine, 
Vice -Presidente: 
Felipe Javier Vicencio Poblete, 
Secretario: 
Andrés Gabriel Bilabel Carús, 
Tesorero:
Ramón Eugenio Palacios Pizarro, 
</t>
  </si>
  <si>
    <t>: 02 años</t>
  </si>
  <si>
    <t>Del 31 de julio de 2017 al 31 de julio de 2019.</t>
  </si>
  <si>
    <t xml:space="preserve">Presidente: 
Oscar Lautaro Muñoz Lemoine, 
Representante Legal: 
Elías Guillermo Úbeda Greig,
</t>
  </si>
  <si>
    <t xml:space="preserve">Colipi N° 570, oficina 521, comuna de Copiapó, Región de Atacama
</t>
  </si>
  <si>
    <t xml:space="preserve">corporacionorigen3@gmail.com 
</t>
  </si>
  <si>
    <t xml:space="preserve">Antecedentes financieros correspondientes al año 2016, aprobados por el Departamento de Administración y Finanzas. </t>
  </si>
  <si>
    <t xml:space="preserve">Organización No gubernamental de Desarrollo Padre Luis Amigó.
</t>
  </si>
  <si>
    <t>65076983K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</si>
  <si>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t>
  </si>
  <si>
    <t>Certificado de Vigencia Folio Nº 500328480916, de fecha 10 de julio del 2020, del Servicio de Registro Civil e Identificación.</t>
  </si>
  <si>
    <t>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t>
  </si>
  <si>
    <t xml:space="preserve">Presidente: 
Rubén Eduardo Gutierrez Quiñones
Vice -Presidente: 
Jean Pierre Faundes Campos,
Secretario: 
Jessica María Gutierrez Quiñones
Tesorera:
Claudia Andrea Llancapan Fabundes
</t>
  </si>
  <si>
    <t>15-02-2019 a 15.02.22</t>
  </si>
  <si>
    <t xml:space="preserve">Presidente: Rubén Eduardo Gutierrez Quiñones
</t>
  </si>
  <si>
    <t xml:space="preserve">Barros Arana N° 162, oficina 91, Concepción </t>
  </si>
  <si>
    <t>41-2767056/+56974305923 (cel. Representante Legal)</t>
  </si>
  <si>
    <t>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t>
  </si>
  <si>
    <t>Antecedentes financieros correspondientes al año 2020 aprobados por el Sub Departamento de Supervisión Financiera.</t>
  </si>
  <si>
    <t>Informe N°456, de 2020.
Informe IE N°211, de 2021.</t>
  </si>
  <si>
    <t>Organización No Gubernamental de Desarrollo Paihuén</t>
  </si>
  <si>
    <t xml:space="preserve">Asociación de Derecho Privado.Cabe señalar que dicha organización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29 de octubre de 2019, folio N° 500268605901, fue con fecha 12 de mayo de 2019, bajo el N° de inscripción 229851.
 Con fecha 29 de octubre de 2019, se extiende por el Servicio de Registro Civil e Identificación el Certificado de Vigencia Folio Nº 500268605885.
 Conforme a lo señalado en los párrafos precedentes, dicha Institución cumple con el requisito señalado en el artículo 1º Nº 1 del DS Nº 841, de 2005, del Ministerio de Justicia y Derechos Humanos.
</t>
  </si>
  <si>
    <t>Certificado de Vigencia Folio Nº 500377123734, otorgado el 16 de marzo de 2021, del Servicio de Registro Civil e Identificación.</t>
  </si>
  <si>
    <t xml:space="preserve">La ON.G. de Desarrollo PAIHUEN en estatuto, Titulo Primero, artículo cuarto, establece que su objetivo será la promoción del desarrollo, específicamente de las personas, familias, grupos y comunidades que viven en condiciones de pobreza y/o marginalidad. 
A su vez, en la carta de solicitud, en particular en su letra c) refiere lo siguiente, “Crear, sostener y administrar Centros Abiertos, Jardines, Hogares u otros similares, de niños, jóvenes y ancianos, Hospederías, Policlínicos y Centros Comunitarios”.
La O.N.G. podrá realizar actividades económicas que se relacionen con sus fines; asimismo, podrá invertir sus recursos de la manera que decidan sus órganos de administración. Las rentas que perciba de esas actividades solo deberán destinarse a los fines de la O.N.G. o a incrementar su patrimonio
</t>
  </si>
  <si>
    <t xml:space="preserve">Presidenta: 
Patricia Mabel de la Fuente Riveros
 RUT Nº 10.974.450-6
Secretaria:
Andrea Alejandra Lagos Pradenas
RUT N° 13.861.257-0
Tesorera:
Carolyn Teresa Garrido Aravena
 RUT N°12.311.993-2
Directores:
Patricia Mabel de la Fuente Riveros
 RUT Nº 10.974.450-6
Andrea Alejandra Lagos Pradenas
RUT N° 13.861.257-0
Carolyn Teresa Garrido Aravena
 RUT N°12.311.993-2
</t>
  </si>
  <si>
    <t>Del 15 de junio de 2020 al15 de junio de 2021.</t>
  </si>
  <si>
    <t xml:space="preserve">Patricia Mabel de la Fuente Riveros
</t>
  </si>
  <si>
    <t xml:space="preserve">Calle El Roble N° 214, comuna de Chillan, región del Ñuble.
</t>
  </si>
  <si>
    <t>Teléfono: 
988892887</t>
  </si>
  <si>
    <t>ongpaihuen@gmail.com</t>
  </si>
  <si>
    <t>Organización No Gubernamental de Desarrollo para la Prevención de la Delincuencia, Reinserción y Reparación Social, O.N.G. Forja Mundos.</t>
  </si>
  <si>
    <t>Otorgado por Decreto Supremo Nº 288, de fecha 24 de marzo de 2003, del Ministerio de Justicia.</t>
  </si>
  <si>
    <t xml:space="preserve">Certificado de Vigencia Nº 17805, de 02 de agosto de 2012, del Ministerio de Justicia.. Se solicitó por correo electrónico de fecha 01 de septiembre de 2020 adjuntar Vigencia de la personalidad jurídica.
</t>
  </si>
  <si>
    <t>Directora: Pilar Donoso Vera, Rut N° 6.373.672-4
Vice-Presidenta: Norma Cecilia Paredes Moreno, Rut N° 7.373.981-0.
Directora: Norma Fumei Añazco, Rut N° 12.243.040-5.
Ana María Ebner Kretschmer, Rut N° 6.447.372-7
Obs: Se solicitó, mediante correo electrónico de fecha 01 de septiembre de 2020, Acta de escritura pública donde conste la última elección de directorio de la Institución y acta donde conste la  personería del representante legal de la Institución.</t>
  </si>
  <si>
    <t>De 10 de diciembre de 2008 a 10 de diciembre de 2010.No se acompaña información, se les solicito mediante correo electrónico de fecha 01 de septiembre de 2020, Acta de escritura pública donde conste la última elección de directorio de la Institución y acta donde conste la  personería del representante legal de la Institución.</t>
  </si>
  <si>
    <t xml:space="preserve">Pilar Donoso Vera, Rut N° 6.373.672-4.      </t>
  </si>
  <si>
    <t xml:space="preserve">Calle Fuenteovejuna N° 1145,  Comuna de Las Condes.
</t>
  </si>
  <si>
    <t>Fono: (02) 696 27 86</t>
  </si>
  <si>
    <t xml:space="preserve"> pilar@forjamundos.cl; marcelolorca@slegales.cl</t>
  </si>
  <si>
    <t>Antecedentes Financieros aprobados por el Sub Departamento de Supervisión Financiera Nacional año 2020.</t>
  </si>
  <si>
    <t>Organización No Gubernamental de Desarrollo para las Buenas Prácticas y Desarrollo Comunitario u ONG CAELIS</t>
  </si>
  <si>
    <t>Asociación de Derecho privado. 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mayo de 2019, bajo el N° de inscripción 2896347. Dicho certificado fue emitido con fecha 14 de febrero de 2020.</t>
  </si>
  <si>
    <t>Certificado de Vigencia Folio Nº 500296905716, de fecha 14 de febrero de 2020, del Servicio de Registro Civil e Identificación.</t>
  </si>
  <si>
    <t xml:space="preserve">El objetivo de esta Asociación, será el desarrollo de las personas, familias, grupos y comunidades que deseen fortalecer su bienestar socio-material y socio-cultural. Podrá realizar sus actividades en lo siguientes ámbitos de acción: educación, arte y cultura, capacitación, trabajo, salud, medio ambiente, desarrollo comunitario, micro empresa, pequeña producción, derechos humanos, comunidades indígenas y deportivo recreativo, en lo urbano y rural, desarrollo comunitario vecinal.
Para conseguir estos objetivos, y sin que dicha enumeración sea taxativa, la Asociación podrá:
a) Realizar encuentros, seminarios, capacitaciones,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u hacer uso de todo tipo de medios audiovisuales.
e. Otorgar atención profesional especializada individual y grupal; asesorías y transferencia tecnológica.
f. Promover ña organización y participación ciudadana en sus diversas formas o niveles.
g. Asociarse en forma transitoria o permanente con otras instituciones nacionales, internacionales o extrajeras que persigan fines análogos.
h. Colaborar con instituciones públicas, privadas y municipales, en materias que le sean comunes.
i. Proponer a la autoridad competente la dictación y modificación de disposiciones legales y reglamentarias que propendan el desarrollo social, en el ámbito propio de la competencia de la Asociación.
</t>
  </si>
  <si>
    <t xml:space="preserve">Presidenta: Johanna María Christina Helles
Secretaria: Marlene Calvete Chavarría, 
Tesorera: Tabisa Verdejo Valenzuela
</t>
  </si>
  <si>
    <t>de 27 de diciembre de 2018 al 27 de diciembre de 2021</t>
  </si>
  <si>
    <t xml:space="preserve">Presidenta: Johanna María Christina Helles,
</t>
  </si>
  <si>
    <t>Calle Viana N° 433, Depto. 306.</t>
  </si>
  <si>
    <t>9 97685588</t>
  </si>
  <si>
    <t>caelischile@gmail.com</t>
  </si>
  <si>
    <t xml:space="preserve">
Organización No Gubernamental de Desarrollo Social y Asistencia Jurídica “ONG Remolino”
</t>
  </si>
  <si>
    <t>Otorgado por Decreto Supremo Nº 551, de fecha 3 de febrero de 2006, del Ministerio de Justicia.</t>
  </si>
  <si>
    <t>Certificado de Vigencia Nº 17102, de fecha 20 de octubre de 2010, emitido por don Carlos Aguilar Muñoz, Jefe del Departamento de Personas Jurídicas,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</si>
  <si>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lo rural”</t>
  </si>
  <si>
    <t xml:space="preserve">Presidente: Gabriel San Martín Arzola          
Vicepresidente: Felipe Hazbún Marín             
Secretario: Pablo González Bravo                   
Tesorero: Karina Oliva Pérez                     
Director: Juan Pablo Pinto Montero                
Director: Karen Muñoz Jaramillo                   
</t>
  </si>
  <si>
    <t xml:space="preserve">De acuerdo al artículo 22 de sus Estatutos, el Directorio durará dos años en sus funciones, pudiendo sus integrantes ser reelegidos en forma indefinida.
</t>
  </si>
  <si>
    <t xml:space="preserve">27 de junio de 2010 al 27 de junio de 2012
</t>
  </si>
  <si>
    <t xml:space="preserve">Gabriel San Martín Arzola                           </t>
  </si>
  <si>
    <t xml:space="preserve">Ismael Valdés Vergara Nº 670, Oficina 402, comuna de Santiago, Región Metropolitana.
</t>
  </si>
  <si>
    <t>Teléfono: 6380893</t>
  </si>
  <si>
    <t xml:space="preserve">proyectos@ongremolino.cl
</t>
  </si>
  <si>
    <t xml:space="preserve">Se acompaña Certificado de Antecedentes Financiero, correspondientes al año 2009,  autorizado por el Subdepartamento de Supervisión Financiera Nacional.
</t>
  </si>
  <si>
    <t xml:space="preserve">Organización No gubernamental de Desarrollo Social Económico y Cultural San Damián – O.N.G. San Damian. 
</t>
  </si>
  <si>
    <t>65103955K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</si>
  <si>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24 de abril de 2015, bajo el Nº de inscripción 198375. </t>
  </si>
  <si>
    <t xml:space="preserve"> Certificado de Vigencia Folio Nº500107649898, de fecha 05 de enero de 2016, del Servicio de Registro Civil e Identificación.</t>
  </si>
  <si>
    <t xml:space="preserve">la Corporación tendrá por finalidad u objeto la promoción del desarrollo, especialmente de las personas, familias,grupos y comunidades que viven en condiciones de pobreza y/o marginalidad. Podrá realizar sus actividades en los siguientes ámbitos de acción: educación, cultura, capacitación, trabajo, salud, vivienda, medioambiente, desarrollo comunitario, microempresa, pequeña producción, consumo popular, derechos humanos, comunidades indígenas y deportivo-recreativas, en lo urbano y rural.
Para conseguir estos objetivos y sin que ésta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</si>
  <si>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Giovanna del Pilar Morales Cariman, 
Vice -Presidente: 
Carmen Rosalina Chavez Vasquez, 
Secretario: 
Yovana Ivonne Ormeño Garces, 
Tesorero:
Harold Rodrigo Parra Robles, 
Director:
Oscar Edgardo Burgos Vidal, 
</t>
  </si>
  <si>
    <t xml:space="preserve">03 años
</t>
  </si>
  <si>
    <t>Del 17 de octubre de 2014 al 17 de octubre de 2017</t>
  </si>
  <si>
    <t xml:space="preserve"> Presidenta: Giovanna del Pilar Morales Cariman, 
</t>
  </si>
  <si>
    <t xml:space="preserve">Calle Valdivia Nº 692, 2º Piso, oficina nº 2. Los Angeles. Región del Bio-Bio
</t>
  </si>
  <si>
    <t xml:space="preserve">Fono: 91975266
</t>
  </si>
  <si>
    <t xml:space="preserve"> moralesgiovanna@gmail.com </t>
  </si>
  <si>
    <t xml:space="preserve">Antecedentes financieros correspondientes al año 2015, aprobados por el Departamento de Administración y Finanzas. </t>
  </si>
  <si>
    <t>Organización No Gibernamental de Desarrollo Recordis</t>
  </si>
  <si>
    <t xml:space="preserve">Asociación de Derecho Privado.Conforme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Nº500342254866, otorgado el 24 de agosto de 2020, ello aconteció el 10 de marzo de 2020, bajo el Nº de inscripción 309768.
</t>
  </si>
  <si>
    <t>Certificado de Vigencia de Persona Jurídica sin Fines de Lucro, Folio Nº500342254866, otorgado el 24 de agosto de 2020.</t>
  </si>
  <si>
    <t xml:space="preserve">La promoción del desarrollo, especialmente de las personas, familias, grupos y comunidades que viven en condiciones de pobreza y/o marginalidad. Podrá realizar sus actividades en los siguientes ámbitos de acción: educación, cultura, capacitación, cultura, capacitación, trabajo, salud, vivienda, medio ambiente, desarrollo comunitario, microempresa, pequeña producción, consumo popular, derechos humanos, comunidades indígenas y deportivo - recreativo, en lo urbano y rural. Para conseguir estos objetivos y sin que esta remuneración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</si>
  <si>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ISABEL DEL CARMEN CARO ORELLANA 
VICE-PRESIDENTE:
 MARTA VICTORIA YAÑEZ QUEUPUMIL 
SECRETARIO:
 ROMINA CELIA PADILLA VALENZUELA 
TESORERO:
 INGRID DE LA PAZ TORO ARANDA 
DIRECTOR:
 LUIS ANDRES DEMETRIO HOLGUIN MEREGILDO 
</t>
  </si>
  <si>
    <t>23 de diciembre de 2019 al 23 de diciembre de 2022</t>
  </si>
  <si>
    <t xml:space="preserve">ISABEL DEL CARMEN CARO ORELLANA 
</t>
  </si>
  <si>
    <t>Pasaje Santa Francisca N°1120, Santo Tomas, comuna de Peñaflor, región Metropolitana.</t>
  </si>
  <si>
    <t>ongrecordis@gmail.com</t>
  </si>
  <si>
    <t>VILLARRCIA</t>
  </si>
  <si>
    <t>Organización No Gubernamental de Desarrollo Red de Fomento y Desarrollo Humano y Acción Social- O.N.G. Red y Acción</t>
  </si>
  <si>
    <t>Otorgado por Decreto Exento Nº 4953, de fecha 29 de diciembre de 2006.</t>
  </si>
  <si>
    <t>Certificado de Vigencia Nº 1799, de fecha 29 de enero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</si>
  <si>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</si>
  <si>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María Virginia Cruz Romero,  
Mauricio Oliverio Gallardo Vera   
Marcia Catherine Rojel Vidal      
Gerardo Agustín Telgie Bendek         
Sonia Ximena Rocco Galdamés           
Ximena Ide Bravo                                
María Teresa Cruz Romero                   
</t>
  </si>
  <si>
    <t>De 08 de marzo de 2007 a 08 de marzo de 2009.</t>
  </si>
  <si>
    <t xml:space="preserve">Presidente: María Virginia Cruz Romero,  </t>
  </si>
  <si>
    <t xml:space="preserve">Manquimávida Nº 35, comuna de Chiguayante, Octava Región.
Casilla 1351- Concepción
</t>
  </si>
  <si>
    <t>Fono: 09- 81218584</t>
  </si>
  <si>
    <t xml:space="preserve"> ongredyaccion@gmail.com </t>
  </si>
  <si>
    <t>0414, de 26 de febrero de 2021</t>
  </si>
  <si>
    <t xml:space="preserve">Se acompaña certificado financiero de fecha 31 de diciembre de 2007, correspondiente al año 2007, aprobado por la Unidad de Supervisión Financiera Nacional.
</t>
  </si>
  <si>
    <t>Organización No Gubernamental de Desarrollo Programa de Atención para Drogadictos “Caleta Sur” o ONG Programa Caleta Sur</t>
  </si>
  <si>
    <t xml:space="preserve">759960009
</t>
  </si>
  <si>
    <t>Otorgado por Decreto Supremo Nº 1608, de fecha 30 de noviembre de 1994, del Ministerio de Justicia.</t>
  </si>
  <si>
    <t>Certificado de Vigencia Nº 1416-07, de 24 de enero de 2007, del Ministerio de Justicia.</t>
  </si>
  <si>
    <t xml:space="preserve">Presidenta: Mónica Bonnefoy López                      
Vice presidente: Angélica López Villegas              
Secretario: Mauro Nestor Castagno López            
Tesorero: Mario Ociel Andrés Amoya Moya         
Directores:
Stefano Feliciani                                                    
Paula Carolina Noriega Muñoz                               
Claudia Margarita Araneda Pérez                           
</t>
  </si>
  <si>
    <t xml:space="preserve">De 28 de julio de 2008 a 28 de julio de 2010.
</t>
  </si>
  <si>
    <t xml:space="preserve">Mónica Bonnefoy López                                         
María Angélica López Villegas                              
Pueden actuar representando a la Institución, separadamente.
</t>
  </si>
  <si>
    <t xml:space="preserve">Buena Ventura Nº 3906 comuna de Lo Espejo,  Región Metropolitana 
</t>
  </si>
  <si>
    <t xml:space="preserve">Fono: 02-5640388 </t>
  </si>
  <si>
    <t xml:space="preserve">Se acompaña Certificado Financiero del año 2010.
</t>
  </si>
  <si>
    <t>Organización No Gubernamental de Desarrollo Corporación de Beneficencia Padre Patricio Espinosa Sáez - O.N.G. Corporación Padre Patricio Espinosa.</t>
  </si>
  <si>
    <t>Organización No Gubernamental de Desarrollo.</t>
  </si>
  <si>
    <t>Otorgado por Decreto Exento Nº 12, de fecha 4 de enero de 2006, del Ministerio de Justicia, publicado en el Diario Oficial el día 03 de febrero de 2006.</t>
  </si>
  <si>
    <t xml:space="preserve">Certificado Nº 2816, de fecha 28 de noviembre de 2006, emitido por don Carlos Aguilar Muñoz, Jefe del Dpto. Personas Jurídicas del Ministerio de Justicia.
</t>
  </si>
  <si>
    <t xml:space="preserve">La promoción del desarrollo, especialmente de las personas, familias, grupos y comunidades que viven en condiciones de pobreza y/ marginalidad, desarrollando los siguientes ámbitos de acción: educación, cultura, capacitación, trabajo, salud, vivienda, medio ambiente, desarrollo comunitario, micro empresa, pequeña producción, consumo popular, derechos humanos, comunidades indígenas y deportivo- recreativo, en lo urbano y rural.
</t>
  </si>
  <si>
    <t xml:space="preserve">Presidente: José Miguel Correa Munita               
Vicepresidente: María Paola Zugadi Cáceres      
Tesorera: María Magdalena Araos Valdebenito  
Secretaria.: Gisela Marta Teresita León Manieu   
Directores:
Imay Joerges Taulis                                                
Aideé Ramírez Toledo                                          
Aurea Silvia Jara Pinto                                          </t>
  </si>
  <si>
    <t>5 de abril de 2008  a 5 de abril de 2010.</t>
  </si>
  <si>
    <t xml:space="preserve">José Miguel Correa Munita                                 </t>
  </si>
  <si>
    <t xml:space="preserve">Arturo Prat 147, comuna El Monte, provincia de Talagante, Región Metropolitana.
</t>
  </si>
  <si>
    <t>Teléfono: 8182258- 87301326</t>
  </si>
  <si>
    <t xml:space="preserve">Se acompaña Certificado de Antecedentes Financieros autorizado ante notario público, de fecha 1 de julio de 2008, correspondiente al año 2007, aprobados por la Unidad de Supervisión Financiera Nacional.
</t>
  </si>
  <si>
    <t>Organización No Gubernamental de Desarrollo Centro de Desarrollo Humano Carel- O.N.G. Carel.</t>
  </si>
  <si>
    <t>Otorgado por Decreto Exento Nº 1713, de fecha 5 de mayo de 2008, del Ministerio de Justicia.</t>
  </si>
  <si>
    <t xml:space="preserve">Certificado Nº 3327, de 25 de junio de 2008, emitido por don Eduardo de la Barra Vega, Seremi de Justicia de la Octava Región.
</t>
  </si>
  <si>
    <t xml:space="preserve">Presidente: Guillermo Cáceres Jorquera            
Vicepresidente: Patricio Sánchez Castillo          
Tesorero: Juan Pablo Aeschlimann                     
Secretaria:María Eugenia Boudeguer Yercovic  
Directora: Mercedes Fernández Ossadey            
Directora: Paulina Collao Catalán                       
Director Carlos Cáceres Collao                        
Directora: Rosa Bruce Pristchow                        
</t>
  </si>
  <si>
    <t>De 6 de junio de 2008 a 6 de junio de 2010.</t>
  </si>
  <si>
    <t xml:space="preserve">Guillermo Cáceres Jorquera                      </t>
  </si>
  <si>
    <t xml:space="preserve">Calle Tucapel Nº 63 2º B, Concepción, Octava Región.
</t>
  </si>
  <si>
    <t>Celular: 09-826 01 90 - 08 808 40 14, Teléfono: 41-294 62 77 – 41 236 73 32.</t>
  </si>
  <si>
    <t xml:space="preserve">Se acompaña Certificado de Antecedentes Financieros, correspondiente al año 2007, autorizado ante notario público, aprobado por la Unidad de Supervisión Financiera.
</t>
  </si>
  <si>
    <t xml:space="preserve">Organización No Gubernamental de Desarrollo Corporación de Desarrollo Lonko Kilapang
</t>
  </si>
  <si>
    <t>Consta en Inscripción Nº 8592 de fecha 31 de enero de 2013, según certificado emitido por el Servicio de Registro Civil e Identificación</t>
  </si>
  <si>
    <t>Certificado de Vigencia Folio Nº15067953, de fecha 07 de abril de 2015,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</si>
  <si>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</si>
  <si>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Andres Alejandro Antivil Álvarez,
Vice presidente:
Mauricio Huenchulaf Cayuqueo, 
Secretario: 
Ana Cecilia Chicahual Neculhual, 
Tesorero: 
Rosa Ester Toro Curifuta, 
1º Director:
José Ignacio Contreras Contreras, 
2º Director:
Luis Orlando Inaipil Saavedra, 
</t>
  </si>
  <si>
    <t xml:space="preserve">2 años, pudiendo ser reelegido indefinidamente (De acurdo al Artículo Vigésimo Quinto “Si por cualquier causa no se realizaran las elecciones de directorio en la oportunidad señalada, el Directorio continuara en sus funciones, con todas sus obligaciones y atribuciones, hasta que sea reemplazado en la forma prescrita por los estatutos”.
</t>
  </si>
  <si>
    <t>Del 15 de diciembre de 2014 al 15 de diciembre de 2016.</t>
  </si>
  <si>
    <t xml:space="preserve">Presidente: 
Andres Alejandro Antivil Álvarez, 
</t>
  </si>
  <si>
    <t xml:space="preserve">Avenida Javiera Carrera Nº665, Temuco, Región de la Araucanía.
</t>
  </si>
  <si>
    <t xml:space="preserve">Teléfono: 045-921670
</t>
  </si>
  <si>
    <t>informacion@lonkokilapang.cl</t>
  </si>
  <si>
    <t xml:space="preserve">93401: Institución de Asistencia Social
</t>
  </si>
  <si>
    <t xml:space="preserve">Antecedentes financieros correspondientes al año 2014, aprobados por el Departamento de Administración y Finanzas. 
</t>
  </si>
  <si>
    <t xml:space="preserve">
Organización No Gubernamental de Desarrollo Ciudadanía y Progreso
</t>
  </si>
  <si>
    <t>65069113k</t>
  </si>
  <si>
    <t xml:space="preserve">Registro Nacional de Personas Jurídicas Nº31556, del Servicio de Registro Civil e Identificación.
Fecha de concesión de Personalidad Jurídica: 23 de abril de 2013..
</t>
  </si>
  <si>
    <t>Certificado de Vigencia de Persona Jurídica Sin Fines de Lucro  de fecha 01 de agosto de 2013, emitido por el Servicio de Registro Civil e Identificación.</t>
  </si>
  <si>
    <t xml:space="preserve">
Presidente: Marco Antonio Navarro Alonso  
Secretaria: Marta Isabel  Parada Vivanco 
Tesorero: Pedro Benito León Peña 
</t>
  </si>
  <si>
    <t xml:space="preserve">1 año  a contar del 5 de mayo de 2013.
</t>
  </si>
  <si>
    <t xml:space="preserve"> 
 Marco Antonio Navarro Alonso 
</t>
  </si>
  <si>
    <t xml:space="preserve">
Pasaje Los Maquis Nº0366, Villa Los Girasoles, Rancagua, Región del Libertador Bernardo O´Higgins
</t>
  </si>
  <si>
    <t>Certificado de Antecedentes Financieros del año 2013, aprobados por  el  Subdepartamento de Supervisión Financiera Nacional.</t>
  </si>
  <si>
    <t>Organización No Gubernamental de Desarrollo - COVACHA</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</si>
  <si>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</si>
  <si>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500462045819, de 02 de agosto de 2022,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</si>
  <si>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t>
  </si>
  <si>
    <t>PPRESIDENTE 
PAULA VIAL REYNAL 
10.466.736-8
VICE-PRESIDENTE 
AGUSTIN RIESCO GUZMAN 
16.018.326-8
SECRETARIO 
SEBASTIAN ANDRES VALENZUELA AGÜERO 
9.950.953-8
TESORERO
 RAFAEL RODRIGUEZ WALKER 
15.960.427-6</t>
  </si>
  <si>
    <t xml:space="preserve">Ultimo Directorio: 03 de noviembre de 2021 al 03 de noviembre de 2026. </t>
  </si>
  <si>
    <t xml:space="preserve">Presidente: Alejandro Renato Tapia Cerda  
</t>
  </si>
  <si>
    <t xml:space="preserve">Rucapedrera Nº 287, comuna de El Quisco, Región de Valparaíso.
</t>
  </si>
  <si>
    <t xml:space="preserve">Teléfonos: 35-2474371- 56-98412553 </t>
  </si>
  <si>
    <t xml:space="preserve"> alejandro@covacha.cl</t>
  </si>
  <si>
    <t>Certificado Antecedentes financieros año 2021 aprobados por el Sub Departamento de Supervisión Financiera Nacional</t>
  </si>
  <si>
    <t>Organización No Gubernamental de Desarrollo Social, Económico y Cultural CORDEBIO</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</si>
  <si>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enero de 2014, bajo el Nº de inscripción 161052. 
</t>
  </si>
  <si>
    <t xml:space="preserve"> Certificado de Vigencia Folio Nº 133782477, de 02 de abril de 2014,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</si>
  <si>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f) Promover la organización y participación ciudadana en sus diversas formas y niveles:
g) Asociarse en forma transitoria o permanente con otras instituciones nacionales, internacionales o extranjeras que persigan fines análogos:
h) Colaborar con instituciones púbicas,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</si>
  <si>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Oscar Edgardo Burgos Vidal 
Vice-Presidente: Claudio Amilcar Oyarzún Lizama
Secretaria: Maruja Natalia Chávez Álvarez
Tesorera: Viviana Macarena Jaramillo Andrade 
Director: Ramiro Francisco Burgos Ortíz
</t>
  </si>
  <si>
    <t xml:space="preserve">Del 23 de diciembre de 2013 al 23 de diciembre de 2015. </t>
  </si>
  <si>
    <t xml:space="preserve">Presidente: Oscar Edgardo Burgos Vidal 
Vice-Presidente: Claudio Amilcar Oyarzún Lizama
</t>
  </si>
  <si>
    <t xml:space="preserve">Valladolid Nº 112, Los Ángeles. Región del Bío-Bío. 
</t>
  </si>
  <si>
    <t xml:space="preserve">Teléfonos: 78797669 
</t>
  </si>
  <si>
    <t xml:space="preserve">cordebio@gmail.com
</t>
  </si>
  <si>
    <t>Certificado Financiero de fecha 10 de abril de 2014, correspondiente al año 2013, aprobado por el Departamento de Administración y Finanzas.</t>
  </si>
  <si>
    <t>Organización no Gubernamental de Desarrollo Soñando Futuro u O.N.G. Soñando Futuro</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</si>
  <si>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9 de julio de 2018, bajo el Nº de inscripción 276653.
</t>
  </si>
  <si>
    <t xml:space="preserve">Certificado de Vigencia, folio Nº 500196813181, de fecha 31 de julio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</si>
  <si>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
</t>
  </si>
  <si>
    <t xml:space="preserve">Presidenta: 
Yessica del Carmen Céspedes Contreras, 
Secretario: 
Manuel Luis Lizana Reveco,          
Tesorero:
Manuel Alejandro Arena Lizana, 
Directores:
Nataly pilar Martinez Mallea, 
Kernny Lee Carvajal Araya, 
Bonnie Alexandra Silva Abarca, 
</t>
  </si>
  <si>
    <t xml:space="preserve">Durarán cinco años en sus cargos por estatutos.  </t>
  </si>
  <si>
    <t>De 31 de agosto de 2018 a 31 de agosto de 2023.</t>
  </si>
  <si>
    <t xml:space="preserve">Presidenta: 
Yessica del Carmen Céspedes Contreras, 
</t>
  </si>
  <si>
    <t xml:space="preserve">Vargas N° 399, Comuna de Melipilla, Región Metropolitana.
</t>
  </si>
  <si>
    <t>Teléfono: 990689121-990691361</t>
  </si>
  <si>
    <t xml:space="preserve"> ongsofuchile@gmail.com</t>
  </si>
  <si>
    <t>Se acompaña certificado financiero de fecha 29 de agosto de 2018, correspondiente al año 2017, aprobado por el Sub Departamento de Supervisión Financiera Nacional.</t>
  </si>
  <si>
    <t>12-11-208</t>
  </si>
  <si>
    <t>Organización No Gubernamental de Desarrollo, Educación, Investigación y Cultura EKOSOL</t>
  </si>
  <si>
    <t>Otorgado por Decreto Exento Nº 485, de fecha 16 de mayo de 2003.</t>
  </si>
  <si>
    <t>Certificado de Vigencia Nº 1228, de fecha 06 de septiembre de 2006, del Ministerio de Justicia.</t>
  </si>
  <si>
    <t xml:space="preserve">Presidenta: Cecilia Victoria Salazar Díaz 
Vice-Presidenta: Yanina Alejandra Araya Véliz  
Tesorero: Jorge Alejandro Marín Solís              
Secretario: Patricio Esteban Díaz Rodríguez          
Director Uno: Luis Héctor Vildósola Basualto  
Director Dos: Alejandro Felipe Pérez Espinoza 
</t>
  </si>
  <si>
    <t>De 12 de mayo de 2009 a 12 de mayo de 2011.</t>
  </si>
  <si>
    <t xml:space="preserve">Presidente: Cecilia Victoria Salazar Díaz,
</t>
  </si>
  <si>
    <t xml:space="preserve">Manuel Guerrero Nº 391, Paradero 5, Achupallas, Viña del Mar, Quinta Región.
</t>
  </si>
  <si>
    <t>ongekosol@hotmail.com</t>
  </si>
  <si>
    <t xml:space="preserve">93991
</t>
  </si>
  <si>
    <t xml:space="preserve">Acompaña certificado financiero de Junio de 2009, aprobado por la Unidad de Supervisión Financiera Nacional
</t>
  </si>
  <si>
    <t>ONG R.E.O.S.S.</t>
  </si>
  <si>
    <t>Otorgado por Decreto Supremo Nº 763, de fecha 21 de Agosto de 2000,  por el Ministerio de Justicia.</t>
  </si>
  <si>
    <t xml:space="preserve">Certificado de Vigencia Nº 14818, de fecha 19 de Marzo de 2010, del Ministerio de Justicia.
</t>
  </si>
  <si>
    <t xml:space="preserve">El objeto de la ONG es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</si>
  <si>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 xml:space="preserve">Presidente: 
Luis Augusto Bustamante Lobos              
Vicepresidente: 
María Cristina Dittborn Orillac                 
Tesorero: 
Paulina Patricia Concha Gazmuri            
Director:
Juan Francisco Gatica Pareja                    
Director:
Patricio Alejandro Moreno Mallea           
Director:
Margarita Núñez Figueroa                        
Secretaria:
Cindy Angélica Paz Alarcón Cabrera       
</t>
  </si>
  <si>
    <t>De 06 de noviembre de 2009 a 6 de noviembre de 2011.</t>
  </si>
  <si>
    <t xml:space="preserve">Luis Augusto Bustamante Lobos             </t>
  </si>
  <si>
    <t xml:space="preserve">Calle Melipilla N° 3432, Comuna de Conchalí, Ciudad de Santiago, Región Metropolitana.
</t>
  </si>
  <si>
    <t>Teléfono: (02) 7365542 / (02) 7345958</t>
  </si>
  <si>
    <t xml:space="preserve">Se acompaña Certificado financiero, autorizado ante Notario Público, correspondiente al año 2009.
</t>
  </si>
  <si>
    <t>Organización No Gubernamental de Desarrollo Gac Los Expresos.</t>
  </si>
  <si>
    <t>Otorgado por Decreto Supremo Nº 358, de fecha 27 de marzo de 2003, del Ministerio de Justicia.</t>
  </si>
  <si>
    <t>Certificado de Vigencia Nº 3786, de 30 de marzo de 2007,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</si>
  <si>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los urbano y rural.
</t>
  </si>
  <si>
    <t xml:space="preserve">Presidente: María Francisca Lozano Labra          
Vicepresidente: Ronald Alejandro Rivera Gutiérrez  
Secretario: Pablo Fernando Retuert Roe                     
Tesorero: Alvaro Javier Barría Díaz                          
Directora:
María Elisa Torres Varas                                            
</t>
  </si>
  <si>
    <t>Cada dos Años.</t>
  </si>
  <si>
    <t>De 14 de mayo de 2007 a 14 de mayo de 2009.</t>
  </si>
  <si>
    <t xml:space="preserve">Presidente: María Francisca Lozano Labra               
Secretario: Pablo Fernando Retuert Roe                   
</t>
  </si>
  <si>
    <t xml:space="preserve">Sierra Bella Nº 2880, comuna de San Joaquín, Región Metropolitana.
Horacio Leyton 0320-A, comuna de Ñuñoa, Región Metropolitana.
</t>
  </si>
  <si>
    <t>Fono: 9-2807808 (para correspondencia).</t>
  </si>
  <si>
    <t>Se acompaña certificado financiero del año 2006, aprobado por la Unidad de Auditoría Interna.</t>
  </si>
  <si>
    <t>O. N. G. Corporación de Desarrollo Hualaihué</t>
  </si>
  <si>
    <t>Otorgado por Decreto Supremo Nº 1801, de fecha 11 de mayo de 2004, del Ministerio de Justicia.</t>
  </si>
  <si>
    <t>Certificado de Vigencia Nº 000610, de 18 de julio de 2012, del Ministerio de Justicia.</t>
  </si>
  <si>
    <t xml:space="preserve">Presidente: Luis Curihuinca Barrientos    
Vice presidente: Ma. Luisa Barrientos Arriagada  
Secretario: Ermin Emhart Anjel 
Tesorera: Julia Barrientos Arriagada       
Directora: Yessica Oyarzo Oyarzún                       
</t>
  </si>
  <si>
    <t xml:space="preserve">De 03 de julio de 2012 al 03 de julio de 2014.
</t>
  </si>
  <si>
    <t xml:space="preserve">Luis Curihuinca Barrientos                                    </t>
  </si>
  <si>
    <t xml:space="preserve">Diego Portales s/n, Hornopirén, comuna Hualaihué.
</t>
  </si>
  <si>
    <t>Fono: 65- 217274</t>
  </si>
  <si>
    <t>onghualaihue@yahoo.com; hogarhornopiren@yahoo.com</t>
  </si>
  <si>
    <t xml:space="preserve"> Certificado de Antecedente Financiero del año 2011, aprobado por el Subdepartamento de Supervisión Financiera Nacional.</t>
  </si>
  <si>
    <t>Organización No Gubernamental de Desarrollo Integral Confía Chile</t>
  </si>
  <si>
    <t xml:space="preserve">Asociación de Derecho Privado.
</t>
  </si>
  <si>
    <t>Certificado de Vigencia, Folio Nº 500182571268, emitido con fecha 11 de mayo de 2018, por el SRCeI.</t>
  </si>
  <si>
    <t xml:space="preserve">La Asociación de Derecho Privado, sin fines de lucro,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</si>
  <si>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María Paz Lagos Reyes, 
Secretaria: Natalia Vergara Rodríguez, 
Tesorero: Jimmy Corvalán Aravena, 
Suplentes: César Pavez Morales, 
Vanessa Poblete Lartiga, 
María Jesús Lozano Valderrama, 
</t>
  </si>
  <si>
    <t xml:space="preserve">02 de febrero de 2017 al 02 de febrero de 2020. 
</t>
  </si>
  <si>
    <t xml:space="preserve">María Paz Lagos Reyes, 
</t>
  </si>
  <si>
    <t xml:space="preserve">Avenida Oriente N° 1820, Provincia de Curicó, Región del Maule
</t>
  </si>
  <si>
    <t xml:space="preserve">Fono: +569 79727323 </t>
  </si>
  <si>
    <t>confiachile.ong@gmail.com</t>
  </si>
  <si>
    <t xml:space="preserve">Se acompaña Certificado Financiero año 2017, aprobado por el Subdepartamento de Supervisión Financiera Nacional. </t>
  </si>
  <si>
    <t xml:space="preserve">
Organización no gubernamental de desarrollo La Casona de los Jóvenes.
</t>
  </si>
  <si>
    <t xml:space="preserve">
657798800
</t>
  </si>
  <si>
    <t>Decreto Nº 3636, de 9 de noviembre de 2006, del Ministerio de Justicia.</t>
  </si>
  <si>
    <t>Certificado de Vigencia Nº 500396400816, de 1 de julio de 2021, del SRCI.</t>
  </si>
  <si>
    <t>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t>
  </si>
  <si>
    <t xml:space="preserve">Presidente: Miguel Fonseca Carrillo 
Vicepdte.: Alfredo Jacob Feres Reyes 
Secretaria: Rosa Carrillo Salas 
Tesorero: Washington Lizama Ormazábal 
Director: Alejandro Ignacio Ortiz Quintana </t>
  </si>
  <si>
    <t>Durarán dos años en sus cargos (según sus estatutos).</t>
  </si>
  <si>
    <t>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t>
  </si>
  <si>
    <t xml:space="preserve">Presidente: Miguel Fonseca Carrillo 
</t>
  </si>
  <si>
    <t>Doctor Eduardo Cruz Coke N° 372, Santiago Región Metropolitana.</t>
  </si>
  <si>
    <t>dirección@onglacasona.cl</t>
  </si>
  <si>
    <t xml:space="preserve">Se acompañan Certificado de Antecedentes Financieros Institucionales del año 2020, aprobados por el Sub-Departamento de Supervisión Financiera Nacional, del SENAME.
</t>
  </si>
  <si>
    <t>Organización No Gubernamental De Desarrollo, Nuevos Comienzos</t>
  </si>
  <si>
    <t xml:space="preserve">Otorgado por Decreto Supremo Nº 637, de fecha 21 de julio de 2003, del Ministerio de Justicia. </t>
  </si>
  <si>
    <t xml:space="preserve">Certificado Nº 3247, de fecha 01 de febrero de 2007, emitido por don  Carlos Aguilar Muñoz, Jefe del Departamento de Personas Jurídicas del Ministerio de Justicia. 
</t>
  </si>
  <si>
    <t xml:space="preserve">Presidente: Billy Brian Bunster Fuster                 
Vicepresidente: Claudia González Marambio     
Secretario: Guillermo Sarabia Bihari                  
Tesorero: Carlos Holmer Concha                       
Director : Jorge Morales Ceballos                     
</t>
  </si>
  <si>
    <t xml:space="preserve">De 07 de abril de 2006 a 07 de abril de 2008.  </t>
  </si>
  <si>
    <t xml:space="preserve">Billy Brian Bunster Fuster               </t>
  </si>
  <si>
    <t xml:space="preserve">Avenida Bustamante 730, comuna de Santiago Centro, Región Metropolitana.
</t>
  </si>
  <si>
    <t>ongnuevoscomienzos@hotmail.com</t>
  </si>
  <si>
    <t xml:space="preserve">Se acompañan los siguientes antecedentes financieros, aprobados por la Unidad de Auditoria Interna del Servicio:
1.- Informe de Auditoría, ejercicio comprendido entre el 01/01/2005 al 10.02.2007  
2.- Certificado de antecedentes financieros autorizado ante notario público, del02.02.2007.
</t>
  </si>
  <si>
    <t xml:space="preserve">
Organización no Gubernamental de Desarrollo Casa de Acogida La Esperanza
</t>
  </si>
  <si>
    <t xml:space="preserve">Organización no gubernamental de desarrollo
</t>
  </si>
  <si>
    <t xml:space="preserve">
Otorgada por Decreto Supremo Nº 386, de 11 de abril de 1996, del Ministerio de Justicia.
</t>
  </si>
  <si>
    <t xml:space="preserve">Certificado de vigencia Nº 18666, de 13 de abril de 2011, del Ministerio de Justicia
</t>
  </si>
  <si>
    <t>La promoción del desarrollo, especialmente de las personas, familias, grupos y comunidades que viven en condiciones de pobreza y/o marginalidad. Podrá realizar sus actividades en los siguientes ámbitos de acción: educación, salud, vivienda, medio ambiente, desarrollo comunitario, micro empresas, pequeña producción, consumo popular, derechos humanos, comunidades indígenas y deportivo recreativo, en lo urbano y rural.</t>
  </si>
  <si>
    <t xml:space="preserve">Pdta. Ana Ma. Jouanne Langlois RUT 7.051.159-2
Vicepdte. Carlos Kubick Castro RUT 6.562.247-5
Secret. Iván García-Huidobro Scroggie 
Tesorero Jorge Cox Raby 
Director Pedro García de la Huerta Aguirre 
Director Felipe de Mussy Marchant 
Director Ismael Mena González 
Director Patricio Turner González 
Director Santiago Orpis Jouanne 
</t>
  </si>
  <si>
    <t>2 años en sus cargos</t>
  </si>
  <si>
    <t>4 de noviembre de 2010 al 4 de noviembre de 2012</t>
  </si>
  <si>
    <t>Ana María Jouanne Langlois</t>
  </si>
  <si>
    <t xml:space="preserve">Departamental N° 323, comuna San Joaquín, Región Metropolitana. 
</t>
  </si>
  <si>
    <t>Fono 3624600</t>
  </si>
  <si>
    <t xml:space="preserve">93401 Instituciones de asistencia social </t>
  </si>
  <si>
    <t>Aprobados por supervisión financiera los de 2010.</t>
  </si>
  <si>
    <t>O. N. G. Casa de Acogida para Niños y Adolescentes Restauración.</t>
  </si>
  <si>
    <t>Otorgada por Decreto Supremo Nº 221, el 17 de febrero de 2000, del Ministerio de Justicia.</t>
  </si>
  <si>
    <t>Certificado de Vigencia Nº 25129, de 08 de junio del 2005, del Ministerio de Justicia.</t>
  </si>
  <si>
    <t>La promoción del desarrollo, especialmente de las personas, familias, grupos y comunidades que viven en condiciones de pobreza y /o marginalidad.</t>
  </si>
  <si>
    <t xml:space="preserve">Presidente: Ulises Antonio Russ Vaccarezza             
Vicepdte.: Alejandro Escudero Olivares                    
Secretaria: Ingri Marisol Castro Monsalve                 
Tesorero:   Alejandro Manuel Varas Parra               
Pro Tesorera: Fresia Rosa Meneses Sazo                 
</t>
  </si>
  <si>
    <t>dos años.</t>
  </si>
  <si>
    <t xml:space="preserve">01-05-2004 hasta el 01-05-2006.
</t>
  </si>
  <si>
    <t xml:space="preserve">Ulises Antonio Russ Vaccarezza                                 </t>
  </si>
  <si>
    <t xml:space="preserve">Viena Nº 868, Villa Alemana, Quinta Región.
</t>
  </si>
  <si>
    <t xml:space="preserve">Fono 723922
</t>
  </si>
  <si>
    <t>Se acompaña memoria y balance del 2004, aprobado por Unidad de Auditoria.</t>
  </si>
  <si>
    <t>O. N. G. CIDETS Centro de Investigación y Desarrollo Tecnológico y Social.</t>
  </si>
  <si>
    <t>Otorgado por Decreto Supremo Nº 590, de fecha 4 de julio de 2003, del Ministerio de Justicia.</t>
  </si>
  <si>
    <t>Certificado de Vigencia inscripción número 8973 del 31 de enero de 2013, según certificado emitido por el SRCeI con fecha 1 de julio de 2014, folio nº 137606750.</t>
  </si>
  <si>
    <t>Soledad Bustamante Farías;  SECRETRIA EJECUTIVA (REPRESENTANTE LEGAL)
Raúl Zapata Díaz; PRESIDENTE
Natalia Márquez Aguayo;  VICE PRESIDENTA
Rita Farías Chávez; TESORERA
Andrés Moupoint Álvarez; F760SECRETARIO</t>
  </si>
  <si>
    <t>27 de agosto de 2019-30 de junio de 2021.</t>
  </si>
  <si>
    <t>Soledad Bustamante Farías; SECRETRIA EJECUTIVA (REPRESENTANTE LEGAL)
Raúl Zapata Díaz;  PRESIDENTE</t>
  </si>
  <si>
    <t>Chiloé 4550, San Miguel, Santiago.</t>
  </si>
  <si>
    <t>info@ongcidets.cl</t>
  </si>
  <si>
    <t>Se acompaña Balance General año 2005, aprobado por la Unidad de Auditoría.</t>
  </si>
  <si>
    <t xml:space="preserve">Organización No Gubernamental de Desarrollo Centro de promoción y desarrollo social de personas y comunidades O.N.G. CEMPRODE
</t>
  </si>
  <si>
    <t>Otorgado por Decreto Supremo Nº 1038, de fecha 21 de noviembre de 2003, del Ministerio de Justicia.</t>
  </si>
  <si>
    <t xml:space="preserve">Certificado de Vigencia Nº 25736, de 8 de julio de 2005, del Seremi de Justicia de la V Región.
</t>
  </si>
  <si>
    <t xml:space="preserve">Presidenta: Ingrid Lucy Starck Correa                        
Vice presidenta: María Guacolda Torres Pino           
Tesorero: Alexis Abarza Abarza                                
Secretario: Luis Hernán Villa Mardones                    
Director: Nelson Jesús Escudero Acosta                    
Director. Cesar Vargas Salinas                                   
Director: José Luis Morales Vivanco                        
Director: Juan Dionisio Fuentes Silva:                        
</t>
  </si>
  <si>
    <t>De 12 de agosto de 2006 a 12 de agosto  de 2008.</t>
  </si>
  <si>
    <t xml:space="preserve"> Ingrid Lucy Starck Correa                                
</t>
  </si>
  <si>
    <t>Tomás Ramos 1011 oficina 402  Valparaíso, Quinta Región.</t>
  </si>
  <si>
    <t>Acompaña Certificado Patrimonial año 2004, aprobado por la Unidad de Auditoría.</t>
  </si>
  <si>
    <t>Organización No Gubernamental de Desarrollo Centro de Iniciativa Empresarial Aconcagua- O.N.G. CIEM ACONCAGUA</t>
  </si>
  <si>
    <t>72793300K</t>
  </si>
  <si>
    <t xml:space="preserve">Otorgado por Decreto Supremo Nº 73, de fecha 16 de enero de 1995, del  Ministerio de Justicia. </t>
  </si>
  <si>
    <t xml:space="preserve">Certificado Nº 4499, de fecha 24 de octubre de 2008, emitido por don Alfredo Javier Nebreda Le Roy, SEREMI de Justicia V Región, del Ministerio de Justicia.
</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</si>
  <si>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t>
  </si>
  <si>
    <t xml:space="preserve">Presidente: Nelson Gustavo Espinoza Vergara     
Vicepresidente: Juan Carlos Dintrans Schafer    
Secretario: Carlos Emilio Carrillo Torres              
Tesorero: Jorge Patricio Ahumada Figueroa         
Director: Sabine Johanna Petermann                      
Director:  Roberto Bernardo Barraza Moreno        
Secretario Ejecutivo: Jorge Razeto Migliaro          
</t>
  </si>
  <si>
    <t>23 de julio de 2007 al  23 de julio de 2009</t>
  </si>
  <si>
    <t xml:space="preserve">Presidente: Nelson Gustavo Espinoza Vergara      
Secretario Ejecutivo: Jorge Razeto Migliaro          
</t>
  </si>
  <si>
    <t xml:space="preserve">Almendral Nº3627, comuna de San Felipe, casilla 11-D, V Región de Valparaíso
</t>
  </si>
  <si>
    <t>Teléfonos: (34) 536649 -537980</t>
  </si>
  <si>
    <t>administración@ciem-aconcagua.org</t>
  </si>
  <si>
    <t xml:space="preserve">Se acompañan los siguientes antecedentes financieros, aprobados por la Unidad de Supervisión Nacional del Servicio:
1.- Balance General  Año 2009. 
2.- Certificado de Antecedentes Financieros año 2009
</t>
  </si>
  <si>
    <t>Corporación Carpe Diem, O.N.G. Comunidad de Tratamiento Carpe Diem.</t>
  </si>
  <si>
    <t>Otorgado por Decreto Supremo Nº 4050, de fecha 13 de diciembre de 2005, del Ministerio de Justicia.</t>
  </si>
  <si>
    <t xml:space="preserve">Certificado de Vigencia inscrito con el Nº 14994 con fecha 31 de enero del 2013, emitido por el Servicio de Registro Civil e Identificación de fecha 07 de junio de 2018, folio Nº 5001846899199.
</t>
  </si>
  <si>
    <t xml:space="preserve">Presidente:  Jorge Luis Navarrete Valdebenito        
Secretaria: Gabriela Esperanza Pavez Gatica            
Tesorero: Hector Ivan Riquelme Vidal                
</t>
  </si>
  <si>
    <t>Durarán 5 años en sus cargos.</t>
  </si>
  <si>
    <t>De 27 de mayo de 2016 al 27 de mayo de 2021</t>
  </si>
  <si>
    <t xml:space="preserve">Presidente: Rubén Nelson Pavez Muñoz                 
</t>
  </si>
  <si>
    <t xml:space="preserve">Avenida Lo Espejo N° 0280, Paradero N° 28,  Gran Avenida,  Comuna de El Bosque, Santiago, Región Metropolitana
</t>
  </si>
  <si>
    <t>A la espera de  Certificado de Antecedente Financiero Institucional, correspondiente al año 2017, aprobado por el Sub Departamento de Supervisión Financiera Nacional.</t>
  </si>
  <si>
    <t xml:space="preserve">Organización No Gubernamental de Desarrollo Corporación Educación El Quijote O.N.G. El Quijote
</t>
  </si>
  <si>
    <t>Otorgado por Decreto Supremo Nº 646, de fecha 29 de junio de 2001, del Ministerio de Justicia.</t>
  </si>
  <si>
    <t>Certificado de Vigencia del Servicio de Registro Civil e Identificación, emitido con fecha 23 de agosto de 2020, Folio N° 500342012564.</t>
  </si>
  <si>
    <t>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t>
  </si>
  <si>
    <t>Periodo 6 de octubre del 2018 al 6 de octubre del 2020.</t>
  </si>
  <si>
    <t xml:space="preserve"> Presidente: María Cecilia Sarmiento Videla  
</t>
  </si>
  <si>
    <t xml:space="preserve">CalleAlmirante Cristobal Colón N° 523, Quilicura, Región Metropolitana.
</t>
  </si>
  <si>
    <t>elquijote5@gmail.com</t>
  </si>
  <si>
    <t>Acompañó Certificado financiero correspondiente al año 2019, aprobado por el Sub Departamento de Supervisión Financiera</t>
  </si>
  <si>
    <t>Organización No gubernamental de Desarrollo Good Neighbors Chile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</si>
  <si>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33434. </t>
  </si>
  <si>
    <t xml:space="preserve"> Certificado de Vigencia Folio Nº500124821605, de fecha 18 de mayo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</si>
  <si>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Proponer a la autoridad competente la dictación y modificación de disposiciones legales y reglamentarias que propendan al desarrollo social, en el ámbito propio de la competencia de la Asociación
</t>
  </si>
  <si>
    <t xml:space="preserve">Presidente: 
Sungrack Park
Vice Presidente:
Heere Park
Secretario: 
Ik Sang Wang
Tesorero:
Yongnam Chung
</t>
  </si>
  <si>
    <t>02 año</t>
  </si>
  <si>
    <t>Del 15 de febrero de 2016 al 15 de febrero de 2018</t>
  </si>
  <si>
    <t xml:space="preserve">Presidente: 
Sungrack Park
Representante Legal
Heere Park
</t>
  </si>
  <si>
    <t>Dr. Manuel Barros Borgoño N° 217. Providencia. Santiago.</t>
  </si>
  <si>
    <t xml:space="preserve">info@goodneighbors.cl pjara@goodneighbors.cl
</t>
  </si>
  <si>
    <t xml:space="preserve">Organización No Gubernamental de Desarrollo Corporación Centro Ecumenico CEMURI - O.N.G. CEMURI
</t>
  </si>
  <si>
    <t>Otorgado por Decreto Supremo Nº609, de fecha 7 de julio de 1997, del Ministerio de Justicia.</t>
  </si>
  <si>
    <t>Certificado de Vigencia Nº1824, de 23 de abril de 2007, del Ministerio de Justicia.</t>
  </si>
  <si>
    <t xml:space="preserve">Presidente: Mario Agustín Solar Montiel                
Tesorero: Miriam Angélica Vidal Maldonado         
Director: Damiro Eleocario Carinao Lincopan      
Director:  Carolina Lorena Muñoz Rabanal             </t>
  </si>
  <si>
    <t>Durarán en sus cargos dos años</t>
  </si>
  <si>
    <t>De 2 de abril de 2007 a 2 de abril de  2009.</t>
  </si>
  <si>
    <t xml:space="preserve">Mario Agustín Solar Montiel                                   </t>
  </si>
  <si>
    <t xml:space="preserve">Lincoyán 1199, Concepción, Octava Región </t>
  </si>
  <si>
    <t>Se Acompañan certificado financiero año 2004, aprobado por la Unidad de Auditoria.</t>
  </si>
  <si>
    <t xml:space="preserve">Organización No Gubernamental de Desarrollo Corporación de Educación y Desarrollo Social CIDPA, que podrá usar también el nombre “ONG Corporación de Educación y Desarrollo Social CIDPA.” 
</t>
  </si>
  <si>
    <t>Otorgado por Decreto Supremo Nº396, de fecha 13 de Mayo de 1997, del Ministerio de Justicia.</t>
  </si>
  <si>
    <t xml:space="preserve">Certificado de Vigencia Nº 25117, de 07 de Junio de 2005, del ministerio de Justicia.
</t>
  </si>
  <si>
    <t xml:space="preserve">Presidente: Oscar Romelio Davila León                
Vicepresidente: Victor Edmundo Alvarado Miric 
Secretaria: Gonzalo Ruben Brito Barrios           
Tesorera: Astrid Ángelica Oyarzún Chicuy           
</t>
  </si>
  <si>
    <t xml:space="preserve">De 18 de marzo de 2007 a 18 de marzo de 2009.
</t>
  </si>
  <si>
    <t xml:space="preserve">Presidente: Oscar Rogelio Dávila León              </t>
  </si>
  <si>
    <t>Manuel Guerrero 391, paradero 5 de Achupallas, Viña del Mar, Quinta Región</t>
  </si>
  <si>
    <t>Se acompaña Certificado de Antecedentes Financieros y balance tributario correspondientes al año 2007, aprobado por la Unidad de Supervisión Nacional</t>
  </si>
  <si>
    <t>Organización No Gubernamental de Desarrollo Corporación de Educación y Salud para el Síndrome de Down o también O.N.G. Edudown</t>
  </si>
  <si>
    <t>Otorgado por Decreto Supremo Nº 618, de fecha 28 de junio de 2001, del Ministerio de Justicia.</t>
  </si>
  <si>
    <t xml:space="preserve">Certificado de Vigencia Nº 11167, de 08 de abril de 2009, del Ministerio de Justicia.
</t>
  </si>
  <si>
    <t xml:space="preserve">Presidente: Samuel Gac Herrera                            
Vice presidente: Marcelo Aguayo Ceroni              
Secretaria: Andrea Miranda Caballero                   
Tesorero: Juan Emilio Parada Olivares                
Director: Salvador Ortúzar Guzmán                      
</t>
  </si>
  <si>
    <t>De 15 de mayo de 2007 a 15 de mayo de 2009.</t>
  </si>
  <si>
    <t xml:space="preserve">Samuel Gac Herrera                                           
Juan Emilio Parada Olivares                            
</t>
  </si>
  <si>
    <t xml:space="preserve">Calle San Martín N° 405, comuna de  San Bernardo, Región Metropolitana.
</t>
  </si>
  <si>
    <t>Fono: 56-2-8563830</t>
  </si>
  <si>
    <t xml:space="preserve"> contacto@edudown.cl; amiranda@edudown.cl
</t>
  </si>
  <si>
    <t>Se acompañan Balance General y Certificado de Antecedentes Financieros Institucionales, ambos del  año 2009, aprobados por la Subunidad de Supervisión Financiera Nacional.</t>
  </si>
  <si>
    <t xml:space="preserve">
Organización No Gubernamental De Desarrollo Corporación Nacional del Teatro Musical Chileno, CONATEMUCH. 
</t>
  </si>
  <si>
    <t xml:space="preserve">Decreto Supremo Nº 300, de fecha 20 de enero del 2010. </t>
  </si>
  <si>
    <t xml:space="preserve">Certificado de Vigencia Nº 33212, de fecha 29 de Abril del 2013, emitido por el Servicio de Registro Civil e Identificación, con fecha 22 de mayo del 2013.
</t>
  </si>
  <si>
    <t xml:space="preserve">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materias que le sean comunes.
i) Proponer a la autoridad competente la dictación y modificación de disposiciones legales y reglamentarias que propendan al desarrollo social en el ámbito propio de la competencia de la Corporación. 
</t>
  </si>
  <si>
    <t xml:space="preserve">Según el Acta de Asamblea de Socios, de fecha 05 de abril del 2013, reducida a escritura pública con fecha 19 de Agosto del 2013, ante el Notario Público Suplente, de San Miguel don Carlos Manuel Ávila Reyes.
Presidente: Hernán Patricio Fuentes Cruz    
Vice- Presidente: Juan Carlos Bravo V.      
Tesorero: Germán A. Pinilla Saldivar          
Secretaria: Erika P. Monsalve Beltrán          
Directora:  Dario Valencia Sanhueza            
</t>
  </si>
  <si>
    <t xml:space="preserve">Dos años, según estatuto.
</t>
  </si>
  <si>
    <t>31 de Marzo del 2012 al 31 de Marzo del 2014.</t>
  </si>
  <si>
    <t xml:space="preserve">Presidente: Hernán Patricio Fuentes Cruz    
</t>
  </si>
  <si>
    <t xml:space="preserve">Calle Riquelme Nº 1829, Depto. B-C, comuna de San Ramón, Región Metropolitana.
</t>
  </si>
  <si>
    <t>Acompaña certificado financiero del año 2012, el cual fue remitido, para su revisión a la Unidad de Supervisión Financiera Nacional.</t>
  </si>
  <si>
    <t xml:space="preserve">
Organización No Gubernamental de Desarrollo Corporación de Orientación Apoyo e Intervención Familiar – ONG KUTRAL.
</t>
  </si>
  <si>
    <t>Otorgada mediante Decreto Supremo  Nº 4027, de fecha 12 de septiembre de 2011.</t>
  </si>
  <si>
    <t xml:space="preserve">Certificado de Vigencia Nº 33431 de fecha 29 de abril  de 2013, del Servicio de Registro Civil e Identificación, cuya fecha de emisión es del 18 de junio del 2013.
</t>
  </si>
  <si>
    <t xml:space="preserve">Según Certificado de Vigencia Nº 33431 de fecha 29 de abril  de 2013.
Presidenta: Avelina Irelva Cisternas Aguirre. 
Vicepresidenta: Rosa Claudia Escobar Gutierrez. 
Secretaria: Cecilia Nora Méndez Villegas. .
 Tesorera: María Verónica Retamales Piña. 
 Directora: Tatiana Andrea Hernández Pérez.
</t>
  </si>
  <si>
    <t>Duraran 2 años en sus cargos.</t>
  </si>
  <si>
    <t>Desde 15 de abril al 15 de abril del 2013 (según sus Estatutos</t>
  </si>
  <si>
    <t xml:space="preserve"> 
 Avelina Irelva Cisternas Aguirre
</t>
  </si>
  <si>
    <t xml:space="preserve">
Vasco de Gama Nº 5367, Comuna de Ñuñoa, Región Metropolitana.
</t>
  </si>
  <si>
    <t>Certificado de Antecedentes Financieros del año 2011, aprobados por  el  Subdepartamento de Supervisión Financiera Nacional.</t>
  </si>
  <si>
    <t xml:space="preserve">
Corporación para el Desarrollo, la Identidad y la Promoción Social de las Personas El Puerto u ONG El Puerto.
</t>
  </si>
  <si>
    <t>Inscripción Nº1684 de fecha 27 de septiembre de 2012, emanada del Servicio de Registro Civil e Identificación.</t>
  </si>
  <si>
    <t>Certificado de Vigencia emanado del Servicio de Registro Civil e Identificación, de fecha 2 de julio de 2013</t>
  </si>
  <si>
    <t xml:space="preserve">La Corporación para el Desarrollo, la Identidad y la Promoción Social de las Personas El Puerto u Organización No Gubernamental ONG El Puerto, tiene por objeto:
La promoción del desarrollo, especialmente de las personas, familias, grupos y comunidades que viven en condiciones de pobreza y/o marginalidad. Para la consecución de sus fines y sin que esta enumeración sea taxativa, la Corporación podrá:
a) Realizar encuentros, festivales, seminarios, simposios, charlas, talleres,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Comprar, vender, permutar, arrendar y en general toda clase de actos jurídicos destinados a la adquisición, administración y disposición de bienes raíces y muebles, tanto corporales como incorporales, necesarios para el cumplimiento de los fines de la Corporación.
e) Editar, imprimir, distribuir folletos, boletines, revistas, periódicos, libros y en general producir y hacer uso de todo tipo de medios audiovisuales;
f) Otorgar atención profesional especializada individual y grupal; asesorías y transferencia tecnológica;
g) Promover la organización y la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t>
  </si>
  <si>
    <t xml:space="preserve">
a) Pablo Díaz Meeks, Presidente. 
b) Marcelo Burgos Contreras, Vicepresidente. 
c) Reina Jorquera Iturrieta, Tesorero, Secretaria,
d) Tatiana Linke Bórquez, Tesorera, 
e) Ximena Escobar Madrigal, 1º Director. .
f) Carlos Olivares Mateluna, 2º Director. 
</t>
  </si>
  <si>
    <t>Conforme a lo señalado en el artículo Vigésimo Segundo de sus Estatutos, el Directorio durará dos (2) años en sus funciones, pudiendo sus miembros ser reelegidos en forma indefinida.</t>
  </si>
  <si>
    <t xml:space="preserve"> Presidente y Representante Legal: 
Pablo Manuel Díaz Meeks,                      
El Presidente de la Corporación tendrá la representación judicial y extrajudicial de la institución.
</t>
  </si>
  <si>
    <t xml:space="preserve">Almirante Goñi Nº255, Barrio Puerto de Valparaíso, Región de Valparaíso. 
</t>
  </si>
  <si>
    <t>Telefono:32-2220519.</t>
  </si>
  <si>
    <t>:corporacionpuerto@gmail.com._</t>
  </si>
  <si>
    <t>Se acompaña Certificado de Antecedentes Financieros del año 2012, aprobados por  el Subdepartamento de Supervisión Financiera Nacional.</t>
  </si>
  <si>
    <t>Organización No Gubernamental de Desarrollo a Tiempo- ONG A Tiempo.</t>
  </si>
  <si>
    <t>Corporación de Derechos Privado sin fines de lucro.</t>
  </si>
  <si>
    <t>Otorgado por Decreto Exento Nº 1111, de fecha 05 de diciembre de 2003, del Ministerio de Justicia, publicado en el Diario Oficial el día 03 de marzo de 2003.</t>
  </si>
  <si>
    <t xml:space="preserve">Certificado Nº 1340, de fecha 20 de enero de 2006, emitido por doña Claudia Casas Karelovic, del Ministerio de Justicia.
</t>
  </si>
  <si>
    <t xml:space="preserve">Promoción del desarrollo, especialmente de las personas, familias, grupos y comunidades que viven en condiciones de pobreza y/o marginalidad, pudiendo realizar sus actividades en los siguientes ámbitos de acción: ecuación, cultura, capacitación, trabajo, salud, vivienda, medio ambiente, desarrollo comunitario, microempresa, pequeña producción, consumo popular, derechos humanos, comunidades indígenas y deportivo-recreativo, en lo urbano y rural.
</t>
  </si>
  <si>
    <t xml:space="preserve">Presidenta: Carola Andrea Díaz Martínez    
Vicepresidente: Juan Aurelio Fernández Duarte, 
Secretaria: Irene Sabatini Pessotti      
Tesorera: Elizabeth Verónica Donosos Valdés 
Director: Marcelo Domingo Gamboa Espinoza 
</t>
  </si>
  <si>
    <t xml:space="preserve">De 25 de abril de 2004 a 25 de abril de 2006. </t>
  </si>
  <si>
    <t xml:space="preserve">Presidenta: Carola Andrea Díaz Martínez    
</t>
  </si>
  <si>
    <t xml:space="preserve">Manquehue Norte Nº 1488, departamento 213, comuna de Las Condes, Región Metropolitana.
</t>
  </si>
  <si>
    <t>Fono 5213266- (08) 7466393</t>
  </si>
  <si>
    <t>Se acompaña certificado financiero de 17 de octubre de 2006, aprobado por la Unidad de Auditoria.</t>
  </si>
  <si>
    <t>Organización No Gubernamental de Desarrollo, Centro de Capacitación C.E.C.</t>
  </si>
  <si>
    <t>65223920K</t>
  </si>
  <si>
    <t xml:space="preserve">Decreto Exento Nº 503, de 27 de mayo de 2003, del Ministerio de Justicia. </t>
  </si>
  <si>
    <t>Certificado de Vigencia Nº 1619, de 18 de abril de 2006, del Ministerio de Justicia.</t>
  </si>
  <si>
    <t xml:space="preserve">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
</t>
  </si>
  <si>
    <t xml:space="preserve">Presidente: Lucio Díaz Dumenez, 
Vicepresidente: Elvira Fierro Rice, 
Secretaria: Olga Orellana Briones, 
Tesorera: Patricia Méndez Urrutia, 
Primer Director: Alicia González Torres, 
Segundo Director: Jenny Lowick-Russell Avalos, 
</t>
  </si>
  <si>
    <t>21 de julio de 2005 a 21 de julio de 2007.</t>
  </si>
  <si>
    <t xml:space="preserve">Lucio Díaz Dumenez,
Patricia Méndez Urrutia, 
(Deberán actuar conjuntamente)
Sólo en caso de ausencia o impedimento de una de ellos y sin que este hecho sea necesario acreditarlo ante terceros, cualquiera de ellos podrá ser reemplazado con las mismas facultades por doña Elvira Fierro Rice, 
</t>
  </si>
  <si>
    <t xml:space="preserve">Enrique Mac Iver Nº 484, Of 77, piso 7, Santiago.
</t>
  </si>
  <si>
    <t xml:space="preserve"> corporacioncec@terra.cl</t>
  </si>
  <si>
    <t>Se acompaña Balance General año 2005  y certificado de la Institución, aprobados por la Unidad de Auditoría Interna.</t>
  </si>
  <si>
    <t>Organización No Gubernamental de Desarrollo Colectivo para el Desarrollo Comunitario y la Acción Solidaria – ONG Colectivo Tremún</t>
  </si>
  <si>
    <t>Otorgado por Decreto Supremo Nº 3506, de fecha 10 de noviembre de 2005</t>
  </si>
  <si>
    <t>Certificado de Vigencia Nº 18580, de fecha 07 de abril de 2011,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</si>
  <si>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d) Editar, imprimir, distribuir folletos, boletines, revistas, periódicos y libros en general producir y hacer uso de todo tipo de medios audiovisuales;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</si>
  <si>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Mirta Daniela Montti Ulloa,         
Vice-Presidenta: Alicia Rocío Ibarra Medina,   
Tesorera: Paz Carolina Ifigenia Parry Andrade                     
Secretario: Leonardo Enrique Terraza Inostroza                        
</t>
  </si>
  <si>
    <t>De 25 de marzo de 2011 al 05 de abril de 2012</t>
  </si>
  <si>
    <t xml:space="preserve">MIRTA DANIELA MONTTI ULLOA  
</t>
  </si>
  <si>
    <t xml:space="preserve">Brown Norte Nº 230, Departamento Nº 104, comuna de Ñuñoa, Región Metropolitana
</t>
  </si>
  <si>
    <t>Fonos: 02-223 72 14 ;  09-496 52 78</t>
  </si>
  <si>
    <t xml:space="preserve">tremún@gmail.com ; Info@colectivotremun.cl </t>
  </si>
  <si>
    <t xml:space="preserve">Se acompaña Certificado de Antecedentes Financieros Institucionales 2010 de fecha 18 de febrero de 2011, aprobado por la Unidad de Supervisión Financiera Nacional
</t>
  </si>
  <si>
    <t xml:space="preserve">Organización No Gubernamental de Desarrollo Centro Comunitario de Atención al Joven ONG C.E.C.A.S.- (CECAS)
</t>
  </si>
  <si>
    <t xml:space="preserve">729097004
</t>
  </si>
  <si>
    <t xml:space="preserve">Corporación de Derecho Privado.
</t>
  </si>
  <si>
    <t>Otorgado por Decreto Supremo Nº222, de fecha 20 de febrero de 1995, del Ministerio de Justicia.</t>
  </si>
  <si>
    <t xml:space="preserve">Certificado de Vigencia de Persona Jurídica sin Fines de Lucro, emitido por el SRCEI, de fecha 30 de junio de 2021. FOLIO : 500396174876
</t>
  </si>
  <si>
    <t xml:space="preserve">Presidente: Erica del Carmen Palma Cid                               
Secretario: Claudio Aguirre Muñoz          
Tesorero: Carla Lorena Figueroa Arancibia
</t>
  </si>
  <si>
    <t>Cada cinco Años</t>
  </si>
  <si>
    <t>De fecha  22 de enero de 2016  al 22 de enero de 2021.De fecha  22 de enero de 2016  al 22 de enero de 2021.
(Directorio electo permanece en funciones por aplicación del artículo único de la Ley N° 21.239, en tanto dure el estado de catástrofe)</t>
  </si>
  <si>
    <t xml:space="preserve">Presidente: Erica Palma Cid, 
Secretario Ejecutivo: Roberto Varela Arriagada 
</t>
  </si>
  <si>
    <t xml:space="preserve">Balmaceda Nº 116, oficina 13, Llay Llay, Quinta Región 
</t>
  </si>
  <si>
    <t>(34) 2611381</t>
  </si>
  <si>
    <t>admcongllayllay@yahoo.es</t>
  </si>
  <si>
    <t xml:space="preserve">Certificado Financiero al año 2020, aprobado del Subdepartamento de Supervisión Financiera de SENAME
</t>
  </si>
  <si>
    <t>Organización No Gubernamental de Desarrollo Convergencia para el Desarrollo de las Personas en lo Urbano y Rural, también denominada O.N.G. Convergencia</t>
  </si>
  <si>
    <t xml:space="preserve">Otorgado por Decreto Supremo Nº 1433, de fecha 3 de mayo de 2006, del Ministerio de Justicia. </t>
  </si>
  <si>
    <t xml:space="preserve">Certificado de Vigencia Nº 7638, de fecha 29 de abril de 2008, emitido por don Carlos Aguilar Muñoz, Jefe del Departamento de Personas Jurídicas del Ministerio de Justicia. 
</t>
  </si>
  <si>
    <t xml:space="preserve">Presidente: Manuel Rubio Cornejo        
Vicepresidente: Juan Catalán Reyes      
Secretario: Andrés Monares Ruiz          
Tesorero: Carlos Sánchez Soto              
1º Director: Rita Quinteros Muñoz        
2º Director: Bercar Araya Miranda        
</t>
  </si>
  <si>
    <t xml:space="preserve">Durarán 2 años en sus cargos
</t>
  </si>
  <si>
    <t xml:space="preserve">29 de mayo de 2008 al  29 de mayo de 2010
</t>
  </si>
  <si>
    <t xml:space="preserve">Mónica Beatriz Porta, cédula de identidad para extranjeros  
Presidente: Manuel Rubio Cornejo, 
</t>
  </si>
  <si>
    <t xml:space="preserve">Nueva Florida Nº 573, Comuna de Malloco, Peñaflor, Región Metropolitana.
</t>
  </si>
  <si>
    <t>Malloco</t>
  </si>
  <si>
    <t>Teléfono: 814- 0795/ 7-7493899</t>
  </si>
  <si>
    <t xml:space="preserve"> ong.convergencia@gmail.com</t>
  </si>
  <si>
    <t xml:space="preserve">Se acompaña certificado de antecedentes financieros autorizado ante notario público, del 29 de abril de 2008, correspondiente a los antecedentes financieros del año 2007, aprobado por la Unidad de Auditoria Interna del Servicio:
</t>
  </si>
  <si>
    <t>Organización No Gubernamental de Desarrollo - Corporación de Apoyo y Promoción de la Equidad e Inclusión Social, (O.N.G. COORPORACIÓN CAPREIS)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</si>
  <si>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t>
  </si>
  <si>
    <t>Certificado de Vigencia Folio Nº 500404055248, de 17 de agosto de 2021, emitido por el Servicio de Registro Civil e Identificación.</t>
  </si>
  <si>
    <t xml:space="preserve"> La Corporación tendrá por finalidad u objetivo: la promoción del desarrollo, especialmente de las personas, familias, grupos y comunidades que viven en condiciones de pobreza y/o marginalidad.
</t>
  </si>
  <si>
    <t xml:space="preserve">Presidente: Denisse Vanessa Araya Gallardo, 
Tesorera: Viviana Andrea Morales Aranda
Secretaria: María Fernanda Codina Cáceres
Director Ejecutivo: Ramiro Rodrigo González Figueroa,
</t>
  </si>
  <si>
    <t>De 06 de junio de 2019 a 06 de junio de 2022.</t>
  </si>
  <si>
    <t xml:space="preserve">Presidente: Denisse Vanessa Araya Gallardo
Director Ejecutivo: Ramiro Rodrigo González Figueroa
</t>
  </si>
  <si>
    <t xml:space="preserve">General Velásquez Nº 1516, Villa Carmen y Dolores, San Felipe, Región de Valparaíso. 
</t>
  </si>
  <si>
    <t>Teléfonos: (34) 2359956
Celular: 56 (9) 81498358</t>
  </si>
  <si>
    <t>: capreis@capreis.cl</t>
  </si>
  <si>
    <t xml:space="preserve">Certificado correspondiente al año 2021 aprobados por el Sub Departamento de Supervisión Financiera.
</t>
  </si>
  <si>
    <t xml:space="preserve">Organización No Gubernamental de Desarrollo Corporación Para el Desarrollo de las Comunidades y sus Territorios INCITA - O.N.G. INCITA
</t>
  </si>
  <si>
    <t xml:space="preserve">Corporación de Derecho Privado.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</si>
  <si>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t>
  </si>
  <si>
    <t>Certificado de Vigencia Folio 500401601054, de fecha 3 de agosto de 2021,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</si>
  <si>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</si>
  <si>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Sandra Emma Rojas Osorio, 
Vice presidente:
Cristián Alejandro Burgos Contreras, 
Secretario: 
Carlos Alonso Roldán Ramírez, 
Tesorero: 
Marcelo Alberto Burgos Contreras, 
Consta en certificado de directorio de persona jurídica sin fines de lucro de Servicio de Registro Civil e Identificación, emitido con fecha 3 de agosto de 2021, Folio N° 500401600931.</t>
  </si>
  <si>
    <t>AL 04.09.2021</t>
  </si>
  <si>
    <t xml:space="preserve"> Vice presidente:
Cristián Alejandro Burgos Contreras, 
</t>
  </si>
  <si>
    <t xml:space="preserve">Carlos Lyon Nº543, Cerro Cárcel, comuna de Valparaíso.comuna de Valparaíso.
</t>
  </si>
  <si>
    <t xml:space="preserve">
Fonos: 32-22250839/+56979508116 
</t>
  </si>
  <si>
    <t xml:space="preserve"> corporación.incita.2014@gmail.com </t>
  </si>
  <si>
    <t>Antecedentes financieros correspondientes al año 2019, aprobados por el Subdepartamento de Supervisión Financiera Nacional</t>
  </si>
  <si>
    <t xml:space="preserve">Organización No Gubernamental de Desarrollo socialcreativa - O.N.G. SocialCreativa (ex ONG Cordillera).
</t>
  </si>
  <si>
    <t>Otorgado por Decreto Supremo Nº 1314, de fecha 10 de diciembre de 1998, del Ministerio de Justicia.</t>
  </si>
  <si>
    <t xml:space="preserve">Certificado de Vigencia de persona jurídica sin fines de lucro, folio Nº 500396182733, emitido el 30 de junio de  2021 por el SRCEI </t>
  </si>
  <si>
    <t>Presidenta: Graciana Fernanda Farías Cortés,
Vicepresidente: Raúl Alejandro Fernández Bacciarini      
Secretaria: Isidora Pilar Fuentealba Santelices, 
Tesorera: Camila Sánchez Soto 
Director: Orquídea del Carmen Miranda Zúñiga, 
Consta en certificado de directorio de persona jurídica  sin fines de lucro, folio Nº 500396182702, emitido el 30 de junio de  2021 por el SRCEI</t>
  </si>
  <si>
    <t>Del 19 de julio de 2018 al 19 de julio de 2020, de manera que el Directorio se encuentra vencido.
Obs: Se solicitarán antecedentes mediante correo electrónico.</t>
  </si>
  <si>
    <t xml:space="preserve">Presidenta: Graciana Fernanda Farías Cortés, 
Poderes para actuar 2 cualesquiera de ellos, conjuntamente: 
Presidenta: Graciana Fernanda Farías Cortés, 
Vicepresidente: Raúl Alejandro Fernández Bacciarini      
Tesorera: Camila Sánchez Soto 
Directora Ejecutiva: Jessica Soto Arellano, </t>
  </si>
  <si>
    <t xml:space="preserve">Juan de Pineda 7580, La Florida, Santiago
</t>
  </si>
  <si>
    <t xml:space="preserve">224000227.
</t>
  </si>
  <si>
    <t>direccionadministrativa@socialcreativa.cl</t>
  </si>
  <si>
    <t>Organización No Gubernamental de Desarrollo Corporación para el Desarrollo Humano - ONG Corpadeh</t>
  </si>
  <si>
    <t>Otorgado por Decreto Supremo Nº 239, de fecha 31 de marzo de 1997, del Ministerio de Justicia.</t>
  </si>
  <si>
    <t>Certificado de Vigencia Nº 8, de 10 de agosto de 2005, del Ministerio de Justicia.</t>
  </si>
  <si>
    <t xml:space="preserve">Presidenta: Julia Cortés Martínez                          
Vice presidente: César Parra Zamora                    
Secretaria: Margarita Lobos González                   
Tesorera: Danitza Trombert Villafranca                 
Directores:
Alba Zambrano Constanzo                                     
Arturo Ramírez Arancibia                                      
</t>
  </si>
  <si>
    <t>De 17 de diciembre de 2008 a 17 de diciembre de 2010.</t>
  </si>
  <si>
    <t xml:space="preserve">Julia Cortés Martínez                                              </t>
  </si>
  <si>
    <t>Folilco N° 1033, Temuco, Novena Región.</t>
  </si>
  <si>
    <t>Se acompaña Certificado de Antecedentes Financieros Institucionales del año 2009, aprobado por la Sub-Unidad de Supervisión Financiera.</t>
  </si>
  <si>
    <t xml:space="preserve">
O.N.G. Corporación de Apoyo al Desarrollo Autogestionado Grada.
O.N.G. Grada.
</t>
  </si>
  <si>
    <t>Otorgado por Decreto Supremo Nº 256, de fecha 09 de Marzo de 1995, del Ministerio de Justicia.</t>
  </si>
  <si>
    <t>Se acompaña Certificado de Vigencia Folio 500402099520, de fecha 5 de agosto de 2021, del SRCEI</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</si>
  <si>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t>
  </si>
  <si>
    <t>Presidente: Marcelo Cristian Zambra Yáñez,         
Vicepresidente: Francisco Prado Oyarzo, 
Secretaria: Luz María Loreto Baghetti Gómez, 
Tesorero: José Guillermo Ríos Campos,           
Directora: María Elena Campusano Bakovic,</t>
  </si>
  <si>
    <t xml:space="preserve">De 15 de enero de 2020 a 15 de  enero de 2022. Si por cualquier causa, no se realizarán las elecciones de Directorio, éste continuará en funciones, con todas las obligaciones y atribuciones, hasta que sea reemplazado en la forma prescrita en los Estatutos.
</t>
  </si>
  <si>
    <t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t>
  </si>
  <si>
    <t xml:space="preserve">Carmen Covarrubias número 213, Comuna de Ñuñoa.
</t>
  </si>
  <si>
    <t xml:space="preserve">Fono 56-2-22693942
</t>
  </si>
  <si>
    <t xml:space="preserve">info@grada.cl  onggrada@gmail.com </t>
  </si>
  <si>
    <t xml:space="preserve">
93401
</t>
  </si>
  <si>
    <t xml:space="preserve">Se acompaña Certificado Financiero al año 2020, el cual ha sido aprobado por USUFI. Se hace presente que éste no ha sido autorizado ante notario. </t>
  </si>
  <si>
    <t xml:space="preserve">
Organización no Gubernamental de Desarrollo Corporación Cultural CREARTE
</t>
  </si>
  <si>
    <t xml:space="preserve">
759733800</t>
  </si>
  <si>
    <t xml:space="preserve">Corporación de derecho privado.
</t>
  </si>
  <si>
    <t xml:space="preserve">Otorgado por Decreto Supremo N° 1072, de 14 de noviembre de 2000, del Ministerio de Justicia.
</t>
  </si>
  <si>
    <t xml:space="preserve">Certificado N° 525, de 21 de agosto de 2012, de la Seremía de Justicia de Valparaíso.
</t>
  </si>
  <si>
    <t xml:space="preserve">La promoción del desarrollo, especialmente de las personas, familias, grupos y comunidades que viven en condiciones de pobreza y/o marginalidad.
</t>
  </si>
  <si>
    <t xml:space="preserve">Pdte: Laura Poyanco Galindo
Vpdte: Eduardo Cisternas Hurtado 
Secretario: Laura Rojas Zubieta 
Tesor: Gianni Schiappacasse Poyanco
Director: Jorge Guzmán Sassi 
Director: Michaela Weyand 
</t>
  </si>
  <si>
    <t>Directorio dura dos años en su cargo. Hasta abril de 2013.</t>
  </si>
  <si>
    <t xml:space="preserve">Laura Poyanco Galindo </t>
  </si>
  <si>
    <t xml:space="preserve">Gabriela Mistral Nº 260, Villa Independencia, Viña del Mar. 
</t>
  </si>
  <si>
    <t xml:space="preserve">Teléfono  32/843331
</t>
  </si>
  <si>
    <t>Certificado financiero correspondiente al año 2011, aprobado por el subdepartamento de Supervisión Financiera.</t>
  </si>
  <si>
    <t xml:space="preserve">
Organización no Gubernamental de Desarrollo Corporación de Desarrollo Humano COTRA u ONG COTRA
</t>
  </si>
  <si>
    <t xml:space="preserve">Otorgado por Decreto Supremo N° 1079, de 26 de marzo de 2004, del Ministerio de Justicia.
</t>
  </si>
  <si>
    <t>Según lo establecido en Certificado de Vigencia de Persona Jurídica sin Fines de Lucro, de fecha 17 de agosto de 2021, Folio 500404030358, emitido por el SRCEI.</t>
  </si>
  <si>
    <t xml:space="preserve">La promoción del desarrollo, especialmente de las personas, familias, grupos y comunidades que viven en condiciones de pobreza y/o marginalidad.
</t>
  </si>
  <si>
    <t xml:space="preserve">Presidente: Elisa Sara Avalos Urtubia, 
Vicepdte: Cristián Andrés Meneses López, 
Secretario: Iván Orlando Zamora Zapata, 
Tesorero: Enrique Avelino Ayala Flores, 
Director: María Anselma González Pastén, 
Director: Carlos Alberto Guajardo Espinoza, 
Director: Paola Christie Mateluna Ortega, 
</t>
  </si>
  <si>
    <t>Directorio dura dos años en su cargo</t>
  </si>
  <si>
    <t xml:space="preserve">Actual desde 6 de enero de 2020 hasta el 6 de enero de 2022.
</t>
  </si>
  <si>
    <t xml:space="preserve">Enrique Avelino Ayala Flores, 
Elisa Sara Avalos Urtubia, 
</t>
  </si>
  <si>
    <t xml:space="preserve">Calle Cinco Nº 32-D, paradero dos Reñaca Alto, Viña del Mar, Región de Valparaíso
</t>
  </si>
  <si>
    <t xml:space="preserve">32-2872374 // 32-2874803
</t>
  </si>
  <si>
    <t>contacto@cotra.cl</t>
  </si>
  <si>
    <t xml:space="preserve">
Certificado Financiero al año 2021, suscrito ante notario yaprobado por USUFI</t>
  </si>
  <si>
    <t xml:space="preserve">
Organización no Gubernamental de Desarrollo Esperanza y Futuro
</t>
  </si>
  <si>
    <t xml:space="preserve">Corporación de Derecho Privado
</t>
  </si>
  <si>
    <t>Otorgada por Decreto Supremo Nº 657, de 3 de febrero de 2009, del Ministerio de Justicia.</t>
  </si>
  <si>
    <t xml:space="preserve">Certificado de vigencia Nº 0000861, de 13 de junio de 2012, de la Seremi de Justicia del Maule
</t>
  </si>
  <si>
    <t xml:space="preserve">La promoción del desarrollo, especialmente de las personas, familias, grupos y comunidades que viven en condiciones de pobreza y/o marginalidad. </t>
  </si>
  <si>
    <t xml:space="preserve">Pdta.  Ruth Bravo Peñailillo                
Vicepta Lilian Barros Martinez       
Tesorer Alexis Bustamante Candia 
Secret. Julio Parra Araya                 
Directores
Luisa Araya Riffo, Isabel Candia Meza, Ana Rodríguez Cifuentes                 
</t>
  </si>
  <si>
    <t>Duración del directorio 2 años en sus cargos</t>
  </si>
  <si>
    <t xml:space="preserve">Duración del directorio 2 años en sus cargos
9 de diciembre de 2011 al 9 de diciembre de 2013
</t>
  </si>
  <si>
    <t xml:space="preserve">Ruth Bravo Peñailillo    </t>
  </si>
  <si>
    <t xml:space="preserve">Villa Brisas del Río, calle Jorge Meza Molina Nº 1382, comuna San Javier, Provincia de Linares, Región del Maule. 
</t>
  </si>
  <si>
    <t>Fono 73-322184</t>
  </si>
  <si>
    <t>Aprobados por supervisión financiera los de 2011.</t>
  </si>
  <si>
    <t>Organización no Gubernamental de Desarrollo Corporación de Protección al Menor – ONG Corporación de Protección al Menor</t>
  </si>
  <si>
    <t>Corporación de Derecho Privado sin fines de lucro.</t>
  </si>
  <si>
    <t>Otorgado por Decreto Supremo Nº 2064, de fecha 28 de mayo de 2004.</t>
  </si>
  <si>
    <t>Certificado de Vigencia Nº 001de fecha 10 de agosto de 2005.</t>
  </si>
  <si>
    <t xml:space="preserve">Presidenta: Juana Catalán Calfiñanco              
Vicepresidente: Germán Monsalve Moscoso
Secretario: Juan Roberto Inzunza Córdova      
Tesorera: María Pardo Briones                        
Directora: Gabriela Antilef Lefinao                  
Director: Álvaro Rivera Barrales                    
Director: Hugo Aedo Peña                              
Director: María Millanao Millanao                   
</t>
  </si>
  <si>
    <t xml:space="preserve">El Directorio durará dos años en sus funciones, pudiendo sus miembros ser reelegidos en forma indefinida. </t>
  </si>
  <si>
    <t>10 agosto de 2005 hasta el 10 de agosto de 2007. Por acta de reunión extraordinaria, autorizada ante Notario Público y Conservador don Luis Eduardo Ortiz Bravo, en Loncoche de fecha 21 de noviembre de 2008, se procedió a elegir como nuevo secretario, a don Juan Roberto Inzunza Córdova</t>
  </si>
  <si>
    <t xml:space="preserve"> Juana Catalán Calfiñanco            </t>
  </si>
  <si>
    <t>Arturo Prat Nº 655, comuna de Loncoche, Novena Región.</t>
  </si>
  <si>
    <t>Loncoche</t>
  </si>
  <si>
    <t>Se acompaña Certificado Financiero, correspondiente al año 2008, aprobado por la Unidad de Supervisión Financiera Nacional.</t>
  </si>
  <si>
    <t xml:space="preserve">Organización No gubernamental de Desarrollo Forjadores del Futuro u O.N.G. Forjadores del Futuro.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</si>
  <si>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2015, bajo el Nº de inscripción 193604. </t>
  </si>
  <si>
    <t xml:space="preserve"> Certificado de Vigencia Folio Nº500071751780, de fecha 10 de junio de 2015,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</si>
  <si>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</si>
  <si>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Alexi Damian Mora Shawcroft, 
Secretario: 
Paola Andrea Becerra Segura, 
Tesorero: 
Patricio Andrés Palma Díaz, 
</t>
  </si>
  <si>
    <t>Del 16 de marzo de 2015-  al 16 de marzo de 2018.</t>
  </si>
  <si>
    <t xml:space="preserve"> Presidente: 
Alexi Damian Mora Shawcroft, 
</t>
  </si>
  <si>
    <t xml:space="preserve">Federico Gravina Nº 477, Lomas de San Andres, Concepción.
</t>
  </si>
  <si>
    <t>Lomas De San Andres</t>
  </si>
  <si>
    <t>Fono: 78973662/75399530/95113166</t>
  </si>
  <si>
    <t xml:space="preserve"> ongforjadoresdelfuturo@gmail.com </t>
  </si>
  <si>
    <t xml:space="preserve">Antecedentes financieros correspondientes al año 2014, aprobados por el Departamento de Administración y Finanzas. </t>
  </si>
  <si>
    <t xml:space="preserve">
Organización no Gubernamental de Desarrollo Hogar Santa Catalina u ONG Santa Catalina
</t>
  </si>
  <si>
    <t xml:space="preserve">Otorgado por Decreto Supremo N° 1920, de 20 de abril de 2011, del Ministerio de Justicia.
</t>
  </si>
  <si>
    <t xml:space="preserve">Certificado de Vigencia Folio Nº 500355985442, de 13 de noviembre de 2020, emitido por el Servicio de Registro Civil e Identificación.
</t>
  </si>
  <si>
    <t xml:space="preserve">Presidente: Alejandro Thomas Bas
Vicepdte: Luis Felipe Ovalle Valdés
Secretaria: Catalina Larraín Geisse
</t>
  </si>
  <si>
    <t xml:space="preserve">De 06 de junio de 2019 a 06 de junio de 2022.
</t>
  </si>
  <si>
    <t>Presidente: Alejandro Thomas Bas; RUT N°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</si>
  <si>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 xml:space="preserve">Juan Castellón N° 4005, Quinta Normal, Santiago, Región Metropolitana. 
</t>
  </si>
  <si>
    <t>Teléfono 8944614</t>
  </si>
  <si>
    <t xml:space="preserve">Certificado correspondiente al año 2020, aprobado por el Sub Departamento de Supervisión Financiera.
</t>
  </si>
  <si>
    <t>Organización No Gubernamental de Desarrollo Humano ONG Proyecta</t>
  </si>
  <si>
    <t>Otorgado por Decreto Supremo Nº 241, de fecha 31 de marzo de 1997, del Ministerio de Justicia.</t>
  </si>
  <si>
    <t>Certificado de Vigencia de personas jurídicas sin fines de lucro folio Nº 500572806212, del 18 de junio de 2024, emitido por SRCeI.</t>
  </si>
  <si>
    <t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t>
  </si>
  <si>
    <t>De 27 de abril de 2024 al 27 de abril de 2026</t>
  </si>
  <si>
    <t xml:space="preserve">Presidenta:  Magdalena Toro Montecino RUT 8.152.833-0
Representante de la Presidenta y el Directorio: María Alejandra Paulina Ríos Toro, RUT Nº 14.535.650-4 (Coordinadora Institucional)
</t>
  </si>
  <si>
    <t xml:space="preserve">Puren Nº 541, comuna de Angol, IX Región de La Araucanía.
</t>
  </si>
  <si>
    <t xml:space="preserve">452714374  
962079493
</t>
  </si>
  <si>
    <t xml:space="preserve"> ongproyecta@yahoo.es</t>
  </si>
  <si>
    <t>Recepción de antecedentes financieros del año 2023, aprobados por el Subdepartamento de Supervisión Financiera Nacional.</t>
  </si>
  <si>
    <t xml:space="preserve">Organización No gubernamental de Desarrollo Lluvia de Esperanzas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</si>
  <si>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2016, bajo el Nº de inscripción 218068. </t>
  </si>
  <si>
    <t xml:space="preserve"> Certificado de Vigencia Folio Nº14861512, de fecha 09 de mayo de 2016,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</si>
  <si>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</si>
  <si>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Guisela Daniela Andrea Soto Carrasco
Vice -Presidente: 
Carla Alejandra Castillo Riquelme,
Secretario: 
Yasna Jacqueline Del Rosario Riquelme Soto
Tesorero:
Irene Patricia Carrasco Lemarie
</t>
  </si>
  <si>
    <t>Del 08 de febrero de 2016 (90 días, o hasta la próxima asablea).</t>
  </si>
  <si>
    <t xml:space="preserve"> Presidenta: Guisela Daniela Andrea Soto Carrasco
</t>
  </si>
  <si>
    <t xml:space="preserve">Calle Andalien Nº 102, sector Pailao, Ciudad de Valdivia, Región de Los Ríos
</t>
  </si>
  <si>
    <t>Fono: 65-207364</t>
  </si>
  <si>
    <t xml:space="preserve"> onglluviadeesperanza@gmail.com </t>
  </si>
  <si>
    <t xml:space="preserve">
Organización no gubernamental de desarrollo María Madre.
</t>
  </si>
  <si>
    <t>Decreto Nº 1222, de 29 de noviembre de 1996, del Ministerio de Justicia.</t>
  </si>
  <si>
    <t>Certificado de Vigencia  de persona jurídica sin fines de lucro, folio Nº 500395543196, emitido el 25 de junio de 2021 por el SRCeI</t>
  </si>
  <si>
    <t xml:space="preserve">La promoción y desarrollo, especialmente de las personas, familias, grupos y comunidades que viven en condiciones de pobreza y/o marginalidad.  </t>
  </si>
  <si>
    <t xml:space="preserve">Claudia Elizabeth Marambio Valencia, RUN N° 14.282.793-K (Presidenta y Representante Legal)
Alejandra Ríos Irarrázaval, RUN N° 12.232.420-6 (Vice Presidenta)
Lorena del Carmen Fonzo Cruzat, RUN N° 9.386.130-2 (Secretaria)
María Verónica Preneste, RUN N° 14.606.272-5 (Tesorera)
Loreto Monique Fonzo Cruzat, RUN N° 9.386.128-0 (Protesorera)
Carmen Gloria Marín Martínez, RUN N° 8.398.367-1, (Directora)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</si>
  <si>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
Conforme a Estatutos de la ONG de Desarrollo María Madre, la elección del Directorio se realiza cada 2 años</t>
  </si>
  <si>
    <t xml:space="preserve">2 años (Desde el 03 de agosto de 2018 al 03 de agosto de 2020, de manera que el Directorio se encuentra vencido.Que,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</si>
  <si>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Claudia Marambio Valencia, </t>
  </si>
  <si>
    <t xml:space="preserve">Madrid Nº 570, Recreo, Viña del Mar, Región de Valparaíso.
</t>
  </si>
  <si>
    <t xml:space="preserve">032-2622210
Claudia Elizabeth Marambio Valencia
9-94563574
claudia@maramcia.com
Alejandra Ríos Irarrázaval
9-99172072
ariosyra@gmail.com
Lorena del Carmen Fonzo Cruzat
9-98291090
lfonzoc@gmail.com
María Verónica Preneste
9-93302520
veronicapreneste@gmail.com
Loreto Monique Fonzo Cruzat
9-76697441
Loretofonzo1@gmail.com
Carmen Gloria Marín Martínez
9-93227516
yoyamarin@gmail.com
</t>
  </si>
  <si>
    <t xml:space="preserve">
Antecedentes financieros del año 2021, aprobados por el Subbdepartamento de Supervisión Financiera.-
</t>
  </si>
  <si>
    <t>Organización No Gubernamental de Desarrollo para Personas en Situación de Vulnerabilidad Social-O.N.G. Siempre Contigo</t>
  </si>
  <si>
    <t>Decreto Exento N° 412, de 15 de abril de 2003, del Ministerio de Justicia.</t>
  </si>
  <si>
    <t>Certificado de Vigencia  N° 2316, de 25 de agosto de 2006, del Ministerio de Justicia.</t>
  </si>
  <si>
    <t>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t>
  </si>
  <si>
    <t xml:space="preserve">Presidente: Luis Enrique Rodríguez Rodríguez, 
Vicepresidente: Robinson Mera Freire, 
Tesorera: Cecilia del Rosario Rodríguez Martínez, 
Secretaria: Nelly del Pilar Sayen Vidal, 
Directora: Mónica del Pilar Espinoza Maturana, 
Secretaria Ejecutiva: Eugenia Ximena Rodríguez Martínez, 
</t>
  </si>
  <si>
    <t xml:space="preserve">: Por periodo de 2 años, desde el 29 de abril de 2005 hasta el 30 de abril de 2007.
</t>
  </si>
  <si>
    <t>Dura en su cargo mientras cuente con la confianza del Directorio.</t>
  </si>
  <si>
    <t xml:space="preserve">Eugenia Ximena Rodríguez Martínez, 
</t>
  </si>
  <si>
    <t xml:space="preserve">Arcadia N° 1381, comuna de San Miguel, Región Metropolitana.
</t>
  </si>
  <si>
    <t xml:space="preserve"> corp.siemprecontigo@ongsiemprecontigo.cl</t>
  </si>
  <si>
    <t>Se acompaña Balance General año 2005 y certificado financiero año 2005, aprobados por la Unidad de Auditoría Interna.</t>
  </si>
  <si>
    <t xml:space="preserve">Organización No gubernamental de Desarrollo Paradigma
</t>
  </si>
  <si>
    <t>65114065K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</si>
  <si>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04 de febrero de 2016, bajo el Nº de inscripción 216385. </t>
  </si>
  <si>
    <t xml:space="preserve"> Certificado de Vigencia Folio Nº 500230863858, de fecha 04 de junio de 2019, del Servicio de Registro Civil e Identificación.</t>
  </si>
  <si>
    <t xml:space="preserve">La Asociación tendrá por finalidad u objeto la promoción del desarrollo, especialmente de las personas, familias, grupos y comunidades que viven en condiciones de pobreza yio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</si>
  <si>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Elizabeth Ruiz Oyarzo
Secretario: 
Claudias Pamela Agüero Moyano
Tesorero:
Denisse De Lourdes Ruiz Oyarzo
</t>
  </si>
  <si>
    <t>Del 03 de noviembre de 2017 hasta el 03 de noviembre de 2020</t>
  </si>
  <si>
    <t xml:space="preserve">Presidente: Andrea Elizabeth Ruiz Oyarzo
</t>
  </si>
  <si>
    <t>Calle Diego Portales esquina Janequeo, Población Bernardo O’Higgins, sector Mirasol de la Cuidad de Puerto Montt</t>
  </si>
  <si>
    <t>directorejecutivo@ongparadigma.cl</t>
  </si>
  <si>
    <t>Se acompañan los Antecedentes financieros correspondientes al año 2018, aprobados por la Unidad de Supervisión Financiera</t>
  </si>
  <si>
    <t>Organización No Gubernamental de Desarrollo por el Ejercicio y Restitución de los Derechos Vulnerados de Niños y Jóvenes, Ceder – ONG Ceder.</t>
  </si>
  <si>
    <t>Otorgado por Decreto Exento Nº 3103, del Ministerio de Justicia, de fecha 22 de septiembre de 2004.</t>
  </si>
  <si>
    <t>Certificado de Vigencia Nº 31, de fecha 15 de diciembre de 2005.</t>
  </si>
  <si>
    <t>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t>
  </si>
  <si>
    <t xml:space="preserve">Presidente:
Marcelo Fabián Stevens Aguayo                     
Vice-Presidente: 
María Cristina Jara Arriaza                              
Secretario:
Alejandro Hugo Espinoza Moraga                    
Tesorera: 
Verónica Tomasa Bastías Gómez                  
</t>
  </si>
  <si>
    <t>De 12 de julio de 2005 hasta el 12 de julio de 2007.</t>
  </si>
  <si>
    <t xml:space="preserve"> Marcelo Fabián Stevens Aguayo                     </t>
  </si>
  <si>
    <t xml:space="preserve">Picarte  Nº 1818, comuna y provincia de Valdivia , Décima Región.
</t>
  </si>
  <si>
    <t>marcelostevens@gmail.com</t>
  </si>
  <si>
    <t>Se acompaña Balance Clasificado, de fecha 8 de noviembre de 2005, aprobado por la Unidad de Auditoría.</t>
  </si>
  <si>
    <t>Organización No Gubernamental de Desarrollo por los Sueños y Derechos de los Niños y Niñas Soñarte - ONG Soñarte.</t>
  </si>
  <si>
    <t>Otorgado por Decreto Exento Nº 1307, de fecha 20 de abril de 2004, del Ministerio de Justicia, publicado en el Diario Oficial el día 06 de mayo de 2004.</t>
  </si>
  <si>
    <t xml:space="preserve">Certificado Nº 11315, de fecha 16 de abril de 2009, emitido por doña Nelly Salvo Ilabel, Jefe del Dpto. Personas Jurídicas del Ministerio de Justicia.
</t>
  </si>
  <si>
    <t xml:space="preserve">Presidente:  Ana María Letelier Gálvez                
Vicepresidente: Lieven Erik Cornelius Lombaert  
Tesorera: Mariella del Carmen Cucoch-Petraello Sepúlveda               
Secretaria: Sonia Andrea Villalobos Sandoval 
Directores:
Marta Odile Mizgier Hochschild                            
Maria José Guzmán Letelier                                   
María Angélica Valderrama Corona                      
Secretaria Ejecutiva: Mª Inés Ortiz Gutiérrez         
</t>
  </si>
  <si>
    <t>9 de agosto de 2006 –  9 de agosto de 2008</t>
  </si>
  <si>
    <t xml:space="preserve">Ana María Letelier Gálvez                
Mandato General para actuar cualquiera de ellos, actuando sea conjunta o sea separada e indistintamente: 
-  Ana María Letelier Gálvez                
-  Lieven Erik Cornelius Lombaert         
Mª Inés Ortiz Gutiérrez         
</t>
  </si>
  <si>
    <t xml:space="preserve">Lautaro Nº 774, comuna de Providencia, Santiago.
</t>
  </si>
  <si>
    <t>Se acompaña Certificado de Antecedentes Financieros año 2008, aprobado por la Sub Unidad de Control y Supervisión Financiera.</t>
  </si>
  <si>
    <t>Organización No Gubernamental de Desarrollo Proyecto Medio Ambiente y Sociedad - O.N.G. PROMAS.</t>
  </si>
  <si>
    <t xml:space="preserve">Otorgado por Decreto Supremo Nº 1227, de fecha 22 de diciembre de 2000, del Ministerio de Justicia. </t>
  </si>
  <si>
    <t xml:space="preserve">Certificado de Vigencia, folio Nº 500124490742, emitido por el SRCeI con fecha 13 de mayo de 2016
</t>
  </si>
  <si>
    <t xml:space="preserve">Presidente: Jaime Gregorio Torres Jofré              
Vicepresidente: Camila Fernanda Bustos Rioseco 
Secretario: Roberto Alejandro Cruz Garcia   
Tesorero: Laura Leticia Leiva Alcayaga           
Director: Christian Alejandro Pereira Pincheira 
Director: Patricio Marcelo Montaña Picarte   
Secretario Ejecutivo: Luis Alejandro Sandoval Rivera 
Se acompaña certificado de Directorio emitido con fecha 13 de mayo de 2016, por el SRCeI, folio Nº 500124490556
</t>
  </si>
  <si>
    <t xml:space="preserve">09-09-2015 – 09-09-2017 (Según certificado de Directorio emitido por el Servicio de Registro Civil e Identificación con fecha 13 de mayo de 2016)
</t>
  </si>
  <si>
    <t xml:space="preserve">Jaime Gregorio Torres Jofré               </t>
  </si>
  <si>
    <t xml:space="preserve">Sotomayor Nº 890, comuna de Coronel, VIII Región.
</t>
  </si>
  <si>
    <t xml:space="preserve"> promas@tie.cl
promas@promas.cl
http://www.promas.cl</t>
  </si>
  <si>
    <t xml:space="preserve">Antecedentes financieros correspondientes al año 2015, aprobados por e Sub Departamento de Supervisión Financiera Nacional. </t>
  </si>
  <si>
    <t xml:space="preserve">Organización No Gubernamental de Desarrollo Quillagua ONG. Quillagua
</t>
  </si>
  <si>
    <t>65316310K</t>
  </si>
  <si>
    <t>Otorgado por Decreto Supremo Nº 930, de fecha 27 de febrero de 2004, del Ministerio de Justicia</t>
  </si>
  <si>
    <t xml:space="preserve">Certificado de Vigencia de Persona Jurídica sin fines de Lucro, Folio Nº 500231278060, de fecha 05 de junio de 2019 del Servicio de Registro Civil e Identificación.
</t>
  </si>
  <si>
    <t>Promoción del desarrollo, especialmente de las personas, familias, grupos y comunidades que viven en condiciones de pobreza y/o marginalidad</t>
  </si>
  <si>
    <t xml:space="preserve">Presidenta: María Isabel León González
Vice presidenta: Mylene Isabel D’Alencon Benecke 
Tesorera: Blanca de las Mercedes Benecke Gallegos 
Secretaria Ejecutiva: Carolina González Benecke
</t>
  </si>
  <si>
    <t>Durarán tres años en los cargos</t>
  </si>
  <si>
    <t>De 30 de abril de 2018 hasta 30 de abril de 2021.</t>
  </si>
  <si>
    <t xml:space="preserve">
Secretaria Ejecutiva: Carolina González Benecke
Presidenta: María Isabel León González
</t>
  </si>
  <si>
    <t>Av. Carlos Shorr N° 324, Talca.</t>
  </si>
  <si>
    <t>712-2146440</t>
  </si>
  <si>
    <t>rquillagua@gmail.com</t>
  </si>
  <si>
    <t xml:space="preserve">
Certificado financiero correspondiente al año 2018, Aprobado por el Sub-Departamento de Supervisión Financiera Nacional del SENAME.
</t>
  </si>
  <si>
    <t xml:space="preserve">Organización No Gubernamental de Desarrollo Andalué para la atención de personas con trastornos severos de relación y comunicación – ONG Corporación Andalué.
</t>
  </si>
  <si>
    <t>Otorgado por Decreto Supremo Nº 856, de fecha 24 de agosto de 1995, del Ministerio de Justicia.</t>
  </si>
  <si>
    <t>Certificado de Vigencia otorgado por SRCeI con fecha 12 de junio de 2019, bajo folio Nº 500232460024</t>
  </si>
  <si>
    <t>Promoción del desarrollo e inserción  social de las personas con trastornos severos de relación y comunicación, especialmente de las que viven en condiciones de pobreza, marginalidad y/o riesgo social, sus familias grupos y comunidades.</t>
  </si>
  <si>
    <t xml:space="preserve">Presidente: Polonia Milagros Aguirre Donoso, 
Vice-Presidente: Luis Narciso Bork Vega,       
Secretario: Marcia Paola Lillo Grau, 
Tesorero: María Emilia Jeria Cortés                              
Director:
Luis Cristóbal Gastón Masot Garrido.
</t>
  </si>
  <si>
    <t>Durarán en sus cargos dos años.</t>
  </si>
  <si>
    <t xml:space="preserve">De 22 de abril de 2019 a 22 de abril de 2021.
</t>
  </si>
  <si>
    <t xml:space="preserve">Polonia Milagros Aguirre Donoso, 
</t>
  </si>
  <si>
    <t xml:space="preserve">Aníbal Pinto N° 205, Quillota, Quinta Región de Valparaíso.
</t>
  </si>
  <si>
    <t xml:space="preserve">Teléfono: (32) 2315905      </t>
  </si>
  <si>
    <t xml:space="preserve"> andalue@gmail.com.</t>
  </si>
  <si>
    <t>Se recibe certificado de antecedentes financieros del año 2018, aprobados por la Unidad de Supervisión Financiera Nacional.</t>
  </si>
  <si>
    <t xml:space="preserve">
Organización no Gubernamental de Desarrollo Centro de Profesionales para la Acción Comunitaria u ONG CEPPAC
</t>
  </si>
  <si>
    <t xml:space="preserve">Otorgado por Decreto Supremo N° 352, de 9 de abril de 1998, del Ministerio de Justicia.
</t>
  </si>
  <si>
    <t xml:space="preserve">Certificado N° 16466, de 20 de junio de 2012, del Ministerio de Justicia.
</t>
  </si>
  <si>
    <t xml:space="preserve">Según Anexo del Certificado citado:
Presidente: Ma. Cecilia Salinas Rodriguez
Vicepdte: Germán Venegas Rodríguez
Secretario: Ana Ma. Hevia Castro
Tesorero: Germán Díaz Valdés
Director: Virginia Riveros Aguilar
</t>
  </si>
  <si>
    <t xml:space="preserve">
Directorio dura dos años en su cargo</t>
  </si>
  <si>
    <t>Actual desde 15 de septiembre de 2010 a 15 de septiembre de 2012.</t>
  </si>
  <si>
    <t xml:space="preserve">Ma. Cecilia Salinas Rodriguez, quién deberá conjuntamente con la secretaria ejecutiva Elisa Galarce Toledoy/o el tesorero Germán Díaz Valdés </t>
  </si>
  <si>
    <t xml:space="preserve">Los Morros Nº 12505, comuna El Bosque, Región Metropolitana
</t>
  </si>
  <si>
    <t>Aprobados por Supervisión Financiera los de 2011.</t>
  </si>
  <si>
    <t>Organización No Gubernamental de Desarrollo SENDA HUMANA</t>
  </si>
  <si>
    <t>Otorgado por Decreto Exento Nº 1127, de fecha 07 de marzo de 2006.</t>
  </si>
  <si>
    <t>Certificado de Vigencia de Personalidad Jurídica sin fines de lucro, de fecha 12 de abril de 2013, Nº de Folio 118606596, del Registro Civil e Identificación.</t>
  </si>
  <si>
    <t xml:space="preserve">Presidenta: Sylvia Patricia Prado Traverso,  
Secretaria: María Soledad Saavedra Ulloa   
Tesorero: Patricio Enrique Neira Tapia              
Director: Cristian Pino Infante  
Director: César Freddy Molina Varela,  
Se acompañaron todos los antecedentes de los miembros del directorio (Cédula de identidad, certificados de antecedente y declaraciones juradas, incluida la del tesorero, Sr. Patricio Enrique Neira Tapia).
</t>
  </si>
  <si>
    <t>De 06 de junio de 2006 a 06 de junio de 2008.</t>
  </si>
  <si>
    <t xml:space="preserve">Presidenta: Silvia Patricia Prado Traverso,  
</t>
  </si>
  <si>
    <t xml:space="preserve">Avenida Santa María Nº 227, Oficina 31, comuna de Recoleta,  Región Metropolitana.
</t>
  </si>
  <si>
    <t>Fono 7357446</t>
  </si>
  <si>
    <t xml:space="preserve">
sendastag@gmail.com 
  </t>
  </si>
  <si>
    <t xml:space="preserve">Se acompaña Certificado Financiero, correspondiente a los antecedentes financieros del año 2012, aprobados por Subdepartamento de Supervisión Financiera Nacional.
</t>
  </si>
  <si>
    <t>Organización No Gubernamental de Desarrollo Social y Cultural Vínculos- O.N.G. Corporación Vínculos</t>
  </si>
  <si>
    <t>Otorgado por Decreto Exento Nº 3081, de fecha 21 de septiembre de 2004, del Ministerio de Justicia.</t>
  </si>
  <si>
    <t>Certificado de Vigencia Nº 458, de fecha 29 de abril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</si>
  <si>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Además, la Corporación tendrá por finalidad, el desarrollo de acciones acordes con los fines y objetivos de la Ley Nº 20.032, en especial su artículo 2º, o la que en su momento la reemplace, esto es: 1) El respecto y la promoción de los derechos humanos de las personas menores de 18 años, contenidos en la Constitución Política de la República, las leyes vigentes, la Convención Internacional sobre los Derechos del Niño y los demás instrumentos internacionales: 2) La promoción de la integración familiar, escolar y comunicara del niño, niña o adolescente y su participación social, 3) La profundización de la alianza entre las organizaciones de la sociedad civil,  gubernamentales, regionales y municipales, en el diseño, ejecución y evaluación de las políticas públicas, dirigidas a la infancia y la adolescencia.
</t>
  </si>
  <si>
    <t xml:space="preserve">Presidente: Freddy Orellana Bahamondes,  
Vicepresidente: Marcelo Rafael Gálvez Torres  
Secretaria: Giovanna Margarita Cabrera Bernal  
Tesorero: Luis Miguel Urrutia Retamal  
Directores:
Ana Elizabeth Henríquez Merino, 
Mónica Patricia Maldonado Barraza, 
</t>
  </si>
  <si>
    <t>De 21 de diciembre de 2006 a 21 de diciembre de 2008</t>
  </si>
  <si>
    <t xml:space="preserve">Presidente: Freddy Orellana Bahamondes,  </t>
  </si>
  <si>
    <t xml:space="preserve">Juan Antonio Ríos Sur Nº 551, ciudad de La Serena, Cuarta Región.
Joaquín Rodríguez Nº 2962, comuna de Macul, Región Metropolitana. 
</t>
  </si>
  <si>
    <t xml:space="preserve">Fono: 02-2393810
 </t>
  </si>
  <si>
    <t xml:space="preserve">Se acompaña certificado financiero de fecha 25 de abril de 2008, correspondiente al año 2007, aprobado por la Unidad de Supervisión Financiera Nacional.
</t>
  </si>
  <si>
    <t xml:space="preserve">Organización No gubernamental de Desarrollo Suractiva, “Suractiva”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</si>
  <si>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04 de septiembre de 2012, bajo el Nº de inscripción 1451. </t>
  </si>
  <si>
    <t xml:space="preserve"> Certificado de Vigencia Folio Nº146709365, de fecha 22 de enero de 2015,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</si>
  <si>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</si>
  <si>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Don Gonzalo Riveros Calderón, 
• Secretario: Brunilda Angélica Raviola Romanini, 
• Tesorero: Carmen Antonieta Calderón Cabrera,
</t>
  </si>
  <si>
    <t xml:space="preserve">Del 29 de noviembre de 2012 al 29 de noviembre de 2017. </t>
  </si>
  <si>
    <t xml:space="preserve"> Don Gonzalo Riveros Calderón
</t>
  </si>
  <si>
    <t xml:space="preserve">Parcela N° 2, Lumbreras de Puangue, Melipilla, Región Metropolitana.
</t>
  </si>
  <si>
    <t>Fono: 89217424</t>
  </si>
  <si>
    <t xml:space="preserve">Correo electrónico: ongsuractiva@gmail.com </t>
  </si>
  <si>
    <t>Certificado Financiero de fecha 03 de febrero de 2015, correspondiente al año 2013, aprobado por el Departamento de Administración y Finanzas.</t>
  </si>
  <si>
    <t xml:space="preserve">
Corporación ONG Educación y Gestión Solidaria CES
</t>
  </si>
  <si>
    <t>Otorgado por Decreto Supremo Nº 628, de fecha 28 de junio del 2001, del Ministerio de Justicia</t>
  </si>
  <si>
    <t>Certificado de Vigencia Nº 7283, de 04 de marzo del 2010,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</si>
  <si>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Realizar actividades de promoción de derechos de la infancia y adolescencia, como el desarrollo de todo tipo de programas de diagnóstico, intervención y reparación de jóvenes adolescentes
</t>
  </si>
  <si>
    <t xml:space="preserve">Presidente: Carlos Rubén Flores Fernández, 
Vice-Presidente: Claudia Cecilia Sánchez Robledo,
Secretario: Oriana Clemencia Robledo Bertolotto, 
Tesorero: Víctor Hugo Fernández Guerra, 
Director: Germán Alberto Jara Thomas, 
Director: Rigoberto Sebastián Vinez Chandía,
Director: Fiorella- Rossinna Giuliana Marcote Prado, 
Director: Carolina Celia Rivas Mena, 
Director: Karlha Brisalia Fuentes Valenzuela, 
</t>
  </si>
  <si>
    <t>Duraran dos años en sus cargos.</t>
  </si>
  <si>
    <t>De fecha 01 de julio del 2008 al 01 de julio del 2010</t>
  </si>
  <si>
    <t xml:space="preserve">Carlos Rubén Flores Fernández, </t>
  </si>
  <si>
    <t xml:space="preserve">Calle 5 Norte N° 874, comuna de Viña del Mar 
</t>
  </si>
  <si>
    <t>Teléfono: (32) 268 00 98</t>
  </si>
  <si>
    <t>E-mail: ces@corporacionces.cl</t>
  </si>
  <si>
    <t xml:space="preserve">Se acompaña Certificado de Antecedentes Financieros del año 2009, aprobado por la Unidad de Supervisión Financiera Nacional.
Patrimonio $ 78.229.629.-
</t>
  </si>
  <si>
    <t>Organización No Gubernamental de Desarrollo Corporación de Desarrollo Social El Conquistador.</t>
  </si>
  <si>
    <t>Otorgado por Decreto Supremo Nº 170, de fecha 19 de febrero de 2001, del Ministerio de Justicia.</t>
  </si>
  <si>
    <t>Certificado de Vigencia de Persona Jurídica sin Fines de Lucro, emitido por el SRCEI, de fecha 24 de junio de 2021, folio 500395275955</t>
  </si>
  <si>
    <t xml:space="preserve">Presidente: Carlos Eduardo Placencia Zapata, 
Vicepresidente: Carlos Hugo Placencia Escalona                            
 Secretaria: María Teresa Agurto Henríquez, 
Tesorero: Emilio Tomás Placencia Escalona, 
Primer Director: Teresa de Jesús Henríquez Canales, 
Segundo Director: Grisolia Marianela Salas Inostroza                              
</t>
  </si>
  <si>
    <t>Se renueva cada dos años.</t>
  </si>
  <si>
    <t>De 1 de mayo de 2021 a 1 de mayo de 2023</t>
  </si>
  <si>
    <t xml:space="preserve">Presidente: Carlos Eduardo Placencia Zapata             </t>
  </si>
  <si>
    <t>Ortiz de Rosas N° 395, Oficina N° 23 A, comuna de Quirihue, Provincia de Ñuble, Décimo Sexta Región.</t>
  </si>
  <si>
    <t>96456966-7498981</t>
  </si>
  <si>
    <t xml:space="preserve">corpelconquistador@gmail.com
corpelconquistador@yahoo.es </t>
  </si>
  <si>
    <t>Certificado de Antecedentes Financieros correspondiente al año 2020, aprobados por el Subdepartamento de Supervisión Nacional.</t>
  </si>
  <si>
    <t xml:space="preserve">
Organización No Gubernamental de Desarrollo Filadelfia 
</t>
  </si>
  <si>
    <t>Otorgada mediante Decreto Supremo  Nº 886, de fecha 12 de septiembre de 2001; del Ministerio de Justicia.</t>
  </si>
  <si>
    <t xml:space="preserve">Certificado de Vigencia, folio Nº 153373026, emitido el 3 de junio de 2015, por el SRCeI.
</t>
  </si>
  <si>
    <t xml:space="preserve">Presidenta: Dina Yaneth Cortés Godoy 
Vicepresidente: Alejandro Andrés Tapia Caimanque, 
Secretario: Patricia Soledad Castañeda Ardiles 
Tesorero: Mario Enrique Guzmán Mancilla 
Directores: Sebastián Emmanuel González Cortés.
Director: Nicolás Esteban Toledo Benítez, 
</t>
  </si>
  <si>
    <t xml:space="preserve">2 años </t>
  </si>
  <si>
    <t xml:space="preserve">11 de abril de 2015
</t>
  </si>
  <si>
    <t xml:space="preserve"> 
 Dina Yaneth Cortés Godoy 
</t>
  </si>
  <si>
    <t xml:space="preserve">
Carretera Huasco Km. 6.7, comuna de Vallenar, Provincia del Huasco, Tercera Región de Atacama.
</t>
  </si>
  <si>
    <t xml:space="preserve">Fono: 51-610490
</t>
  </si>
  <si>
    <t xml:space="preserve">ongfiladelfia@irv.cl </t>
  </si>
  <si>
    <t>Certificado de Antecedentes Financieros del año 2014, aprobados por  el  Subdepartamento de Supervisión Financiera.</t>
  </si>
  <si>
    <t>Organización No gubernamental u O.N.G. Fraternidad Las Viñas</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</si>
  <si>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07 de mayo de 2017, bajo el Nº de inscripción 34526. </t>
  </si>
  <si>
    <t>Certificado de Vigencia Folio Nº 500191886244, de fecha 21 de agosto de 2018, del Servicio de Registro Civil e Identificación.</t>
  </si>
  <si>
    <t xml:space="preserve">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de la competencia de la Corporación. 
</t>
  </si>
  <si>
    <t xml:space="preserve">Presidente: 
Juana Jara Ferreira
Vice -Presidente: 
Sergio Moraga Riquelme
Tesorero:
Juan Pizarro Doupuy.
Secretaria: 
Ana Pavez Riquelme
Director:
Anddy Moraga Pavez
</t>
  </si>
  <si>
    <t xml:space="preserve">02 años, o hasta la próxima elección. </t>
  </si>
  <si>
    <t xml:space="preserve">10 de agosto de 2017. </t>
  </si>
  <si>
    <t xml:space="preserve">Presidente: Juana Jara Ferreira
</t>
  </si>
  <si>
    <t xml:space="preserve">San Juan Valdés N° 9554. Pudahuel, Región Metropolitana. </t>
  </si>
  <si>
    <t>226430379 -9 97059389</t>
  </si>
  <si>
    <t xml:space="preserve">sicofanny@yahoo.es
</t>
  </si>
  <si>
    <t xml:space="preserve"> Antecedentes financieros correspondientes al año 2017, aprobados por el Departamento de Administración y Finanzas. </t>
  </si>
  <si>
    <t>Corporación de Promoción Comunitaria Galerna, O.N.G. Galerna</t>
  </si>
  <si>
    <t>Otorgado por Decreto Supremo Nº 2419, de fecha 22 de junio de 2009, del Ministerio de Justicia.</t>
  </si>
  <si>
    <t xml:space="preserve">Certificado de Vigencia de Persona Jurídica Sin Fines de Lucro, Folio Nº 500070569841, de fecha 26 de mayo de 2015, del Servicio de Registro Civil e Identificación.
</t>
  </si>
  <si>
    <t xml:space="preserve">Presidente: Ricardo Marcelo Goiri Borie             
Vicepresidente: Luis Alberto Henríquez Aguilera   
Secretaria: Ángela Tatiana Silva Garrido              
Tesorera: Yasna Belén García Campos         
Directora: Erika Guillermina Arancibia Vergara                                
Secretario Ejecutivo: Javier Andrés Rodríguez Morales
</t>
  </si>
  <si>
    <t xml:space="preserve">29 de mayo 2015 a 29 de mayo 2017.
</t>
  </si>
  <si>
    <t xml:space="preserve">Presidente: Ricardo Marcelo Goiri Borie 
Secretario Ejecutivo: Javier Andrés Rodríguez Morales
</t>
  </si>
  <si>
    <t xml:space="preserve">Calle Independencia N° 2686,  Comuna de Valparaíso, Región de Valparaíso.
</t>
  </si>
  <si>
    <t xml:space="preserve">Fono: (32) 222 83 80
</t>
  </si>
  <si>
    <t xml:space="preserve"> cpc@galerna.cl</t>
  </si>
  <si>
    <t xml:space="preserve">
Se acompaña Certificado de Antecedente Financiero Institucional  del año 2014,  aprobado por Subdepto. de Supervisión Financiera Nacional.
</t>
  </si>
  <si>
    <t xml:space="preserve">Organización No Gubernamental de Desarrollo Científica Educacional y Cultural “Bahía de Coquimbo”, o también “ONG Galileo”
</t>
  </si>
  <si>
    <t>Otorgado por Decreto Supremo Nº 537, de fecha 29 de mayo de 1995, del Ministerio de Justicia.</t>
  </si>
  <si>
    <t xml:space="preserve">Certificado de Vigencia Nº 196, de 11 de septiembre de 2006, del Ministerio de Justicia.
</t>
  </si>
  <si>
    <t xml:space="preserve">Presidente:  Pedro Vega Jorquera                               
Vice presidente: Luis Palma Chilla                          
Tesorero: Nancy Troncoso Narváez                           
Secretario: Manuel Orellana Morales                        
Director: Iván Espinoza Muñoz                                
</t>
  </si>
  <si>
    <t xml:space="preserve">De 19 de marzo de 2010 a 19 de marzo de 2012.
</t>
  </si>
  <si>
    <t xml:space="preserve">Presidente: Pedro Vega Jorquera                                 </t>
  </si>
  <si>
    <t xml:space="preserve">Calle Larrondo 420, Coquimbo, Cuarta Región de Coquimbo
</t>
  </si>
  <si>
    <t>Fono: 53-620177</t>
  </si>
  <si>
    <t>ctagalileo@hotmail.com</t>
  </si>
  <si>
    <t>Se acompaña Balance General 2009, aprobado por Subdepartamento de Supervisión Financiera Nacional.</t>
  </si>
  <si>
    <t>O.N.G. JUNTOS CREANDO FUTURO (O.N.G. J.C.F.S.B)</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</si>
  <si>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</si>
  <si>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Certificado de Vigencia Folio Nº500396489869, otorgado el 02 de julio de 2021, del Servicio de Registro Civil e Identificación.
</t>
  </si>
  <si>
    <t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t>
  </si>
  <si>
    <t xml:space="preserve">Presidente: LUIS RODRIGUEZ CABRERA, RUT Nº 14.054.289-9 
Secretaria: TERESA FLORES MAZA, RUT N°16.675.414-3 
Tesorero: MAURICIO REYES MELO, RUT Nº 17.127.286-6
</t>
  </si>
  <si>
    <t>Del 21 de diciembre de 2017 al 21 de diciembre de 2021.</t>
  </si>
  <si>
    <t xml:space="preserve">Presidente: 
LUIS RODRIGUEZ CABRERA,                Se faculta a Presidente y Tesorero, para realizar las siguientes gestiones:
Como administrador de los bienes de la Asociación el Presidente y Tesorero estarán facultado para comprar, adquirir, vender, permutar, dar tomar en arrendamiento bienes inmuebles por un periodo no superior a tres años; dar en garantía y establecer prohibiciones sobre bienes muebles otorgar cancelaciones, recibos y finiquitos, celebrar contratos de trabajo, fijar sus condiciones y poner término a ello, celebrar contratos de mutuo y cuentas corrientes, abrir y cerrar cuentas corriente, de depósitos, de ahorro y de crédito, girar y sobregirar en ellas; retirar talonarios de cheques y aprobar saldos; girar, aceptar, tomar, avalar, endosar, descontar, cobrar, cancelar, prorrogar y protestar letras de cambio, pagaré, cheques y demás documentos negociables a efectos de comercio; ejecutar todo tipo de operaciones bancarias o mercantiles; cobrar y percibir cuanto corresponda a la asociación;   contratos,   alzar   y   posponer   prendas,   constituir,   modificar, prorrogar, disolver y liquidar sociedades y comunidades: asistir a juntas con derecho a voz y voto; conferir mandatos especiales, revocarlos y transigir, aceptar toda clase de Herencias, legados y donaciones; contratos seguros, pagar las primas, aprobar liquidaciones de los siniestros y percibir el valor de las pólizas, firmar, endosar y cancelar pólizas; importar y exportar; delegar en el presidente, en una o más socios, o en terceros, solo las atribuciones necesarias para ejecutar las medidas económicas que se acuerden y lo que requiera la organización administrativa interna y la institución; estipuladas en cada contrato que celebre, los precios, plazos y condiciones que juzgue conveniente; ambas, rescindir, resolver, revocar y terminar dichos contratos, poner término a los contratos vigentes por Resolución, desahucio o cualquiera otra forma; operar en el mercado de valores; comprar y vender divisas sin restricción; contratar créditos y ejecutar todos aquellos actos que tiendan a la buena administración de la asociación. Solo por acuerdo de una Asamblea General Extraordinaria. Se podrá comprar, vender hipotecar, permutar, ceder y transferir Bienes Raíces, constituir Servidumbres  y  Prohibiciones  de enajenar y arrendar bienes inmuebles  por un plazo superior  a tres años. En el ejercicio de sus funciones el presidente y tesorero responderán solidariamente hasta de la culpa leve por los perjuicios  que causaren  a la asociación.  
</t>
  </si>
  <si>
    <t xml:space="preserve"> Santa Teresa N°814, villa valles de Chile, comuna de Santa Barbara, Región del Bio Bio.
</t>
  </si>
  <si>
    <t xml:space="preserve">Antecedentes financieros correspondientes al año 2020, aprobados por el Subdepartamento de Supervisión Nacional. </t>
  </si>
  <si>
    <t xml:space="preserve">
Organización no Gubernamental de Desarrollo María Acoge o también ONG MARÍA ACOGE
</t>
  </si>
  <si>
    <t>Otorgado por Decreto Supremo Nº 591, de fecha 19 de junio de 1995, del Ministerio de Justicia</t>
  </si>
  <si>
    <t>Certificado de Vigencia de Persona Jurídica sin fines de lucro, del Servicio de Registro Civil e Identificación, Folio Nº 500397682113, de fecha 9 de julio de 2021.</t>
  </si>
  <si>
    <t xml:space="preserve">María Irene Duarte Figueroa;  (Secretaria Ejecutiva)
Ernesto Francisco Lara Saguino;  (Presidente)
Jorge Muñoz Rodríguez; 
(Vicepresidente)
Clara Barrientos Castro; (Secretaria)
María Eugenia Gómez;  (no figura en documentos) 
(Tesorera)
María Irene Rodríguez Duarte;  (Directora)
Francisco Javier Yáñez Carrasco; 
(Director)
Sonia Look Lavín; 
(Comisión Revisora de Cuentas)
Marco Esteban Rivero Menay; 
(Comisión Revisora de Cuentas)
Juan Enrique Correa Peña; 
(Tribunal de Disciplina)
Patricio Andrés Rojas Saa; 
(Tribunal de Disciplina)
En conformidad a Complementación de Acta de Asamblea General Ordinaria año 2019, de 30 de noviembre de 2020, reducida a Escritura Pública con fecha 2 de diciembre de 2020, ante don Alvaro Testart Tobar, Notario Público de Valparaíso (REP N° 3555-2020) 
</t>
  </si>
  <si>
    <t xml:space="preserve">Durarán dos años en los cargos. </t>
  </si>
  <si>
    <t>(20 de marzo de 2020-20 de marzo de 2022)</t>
  </si>
  <si>
    <t xml:space="preserve">Secretaria Ejecutiva:
Maria Irene Duarte Figueroa                    
</t>
  </si>
  <si>
    <t xml:space="preserve">Condell N° 1176, Piso 14, Departamento N° 144, Comuna de Valparaíso, Región de Valparaíso
</t>
  </si>
  <si>
    <t>32-2239757</t>
  </si>
  <si>
    <t>Email: administracion@mariaacoge.cl
contabilidad@mariaacoge.cl</t>
  </si>
  <si>
    <t>Se acompaña Certificado Financiero año 2020, aprobado por el Subdepartamento de Supervisión Financiera Nacional.</t>
  </si>
  <si>
    <t xml:space="preserve">
Organización No Gubernamental de Desarrollo Centro de Promoción y Apoyo a la Infancia - ONG. PAICABI
</t>
  </si>
  <si>
    <t>Otorgado por Decreto Supremo Nº223, de fecha 23 de febrero de 2001, del Ministerio de Justicia.</t>
  </si>
  <si>
    <r>
      <rPr>
        <u/>
        <sz val="11"/>
        <rFont val="Verdana"/>
        <family val="2"/>
      </rPr>
      <t>Presidente:</t>
    </r>
    <r>
      <rPr>
        <sz val="11"/>
        <rFont val="Verdana"/>
        <family val="2"/>
      </rPr>
      <t xml:space="preserve"> Enrique Avelino Ayala Flores          7.752.970-5 </t>
    </r>
    <r>
      <rPr>
        <u/>
        <sz val="11"/>
        <rFont val="Verdana"/>
        <family val="2"/>
      </rPr>
      <t>Vice Presidente:</t>
    </r>
    <r>
      <rPr>
        <sz val="11"/>
        <rFont val="Verdana"/>
        <family val="2"/>
      </rPr>
      <t xml:space="preserve"> Christian Alejandro Carrillo Cáceres 14.247.247-3
</t>
    </r>
    <r>
      <rPr>
        <u/>
        <sz val="11"/>
        <rFont val="Verdana"/>
        <family val="2"/>
      </rPr>
      <t>Secretaria</t>
    </r>
    <r>
      <rPr>
        <sz val="11"/>
        <rFont val="Verdana"/>
        <family val="2"/>
      </rPr>
      <t xml:space="preserve">: Paulina Moraga Cervelló                  9.982.918-4
</t>
    </r>
    <r>
      <rPr>
        <u/>
        <sz val="11"/>
        <rFont val="Verdana"/>
        <family val="2"/>
      </rPr>
      <t>Tesorera:</t>
    </r>
    <r>
      <rPr>
        <sz val="11"/>
        <rFont val="Verdana"/>
        <family val="2"/>
      </rPr>
      <t xml:space="preserve"> Elisa Ávalos Urtubia                            10.329.999-3
Directores:
1. Salvador Arredondo Olguin, Rut: 14.376.280-7.
2. Carolyn Zamora Carmona, Rut: 15.081.507-K.
3. Margarita Eugenia Ruiloba Herrera, Rut: 9.622.707-8.
</t>
    </r>
  </si>
  <si>
    <t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t>
  </si>
  <si>
    <t>Ivan Orlando Zamora Zapata RUT N°9.267.181-K</t>
  </si>
  <si>
    <t xml:space="preserve">11 Norte 967, Viña del Mar. Quinta Región </t>
  </si>
  <si>
    <r>
      <rPr>
        <sz val="11"/>
        <color rgb="FFFF0000"/>
        <rFont val="Verdana"/>
        <family val="2"/>
      </rPr>
      <t>Fono: (32) 2881777; 32/2683887; 32/2694140</t>
    </r>
    <r>
      <rPr>
        <sz val="11"/>
        <color theme="1"/>
        <rFont val="Verdana"/>
        <family val="2"/>
      </rPr>
      <t xml:space="preserve">
Fono Director Ejecutivo Sr. Iván Zamora Zapata: 92401822
Fono Secretaria. Srta. Patricia Nanjari Valenzuela: 92541986
      </t>
    </r>
  </si>
  <si>
    <t>paicabi@paicabi.cl</t>
  </si>
  <si>
    <t>Organización No gubernamental de Desarrollo Psicólogos Voluntarios de Chile</t>
  </si>
  <si>
    <t>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33314.</t>
  </si>
  <si>
    <t>Certificado de Vigencia Folio Nº500155005125, de fecha 8 de junio de 2017, del Servicio de Registro Civil e Identificación.</t>
  </si>
  <si>
    <t>La Corporación tendrá por finalidad u objeto la promoción del desarrollo, especialmente de las personas, familias, grupos,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adultos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en disposiciones legal y reglamentarias que propendan al desarrollo social en el ámbito propio de la competencia de la Corporación, y j) Crear, sostener y administrar Sociedades Anónimas, de responsabilidad Limitada u otras, cuyas utilidades vayan en función de la sustentabilidad de la Corporación Responsabilidad Social Profesional</t>
  </si>
  <si>
    <t xml:space="preserve">Presidente: 
Sebastián Ignacio Chacón Torrealba
Vice Presidente:
Catalina Jara Stefoni
Secretario: 
Karolina Fernández Krzeminska
Tesorero:
Rocío Sánchez Orellana
Director:
Edith Concha Cordero
</t>
  </si>
  <si>
    <t>Del 26 de abril de 2017 al 26 de abril de 2019.</t>
  </si>
  <si>
    <t xml:space="preserve">Presidente: 
Sebastián Ignacio Chacón Torrealba
Poderes Especiales: dos cualquiera de ellos, actuando conjuntamente y anteponiendo a sus firmas la razón social. 
 Catalina Jara Stefoni
 Rocío Sánchez Orellana
 Karent Andrea Hermosilla Aravena
 Edith Concha Cordero
</t>
  </si>
  <si>
    <t>Bustamante N° 42, oficina 2A, Providencia. Santiago</t>
  </si>
  <si>
    <t>Antecedentes financieros correspondientes al año 2016, aprobados por el Subdepartamento de Supervisión Nacional.</t>
  </si>
  <si>
    <t>Organización No Gubernamental de Desarrollo Justicia Derechos y Desarrollo (O.N.G., Justicia Derechos y Desarrollo)</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</si>
  <si>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11 de Noviembre de 2014, bajo elde inscripción 188036. </t>
  </si>
  <si>
    <t>Certificado de Vigencia Folio Nº149677744, de fecha 18 de Marzo de 2015, del Servicio de Registro Civil e Identificación.</t>
  </si>
  <si>
    <t xml:space="preserve">La ONG tendrá por finalidad u objetivo: 
De acuerdo al artículo 4º del Acta de Constitución y Estatutos de la Fundación, ésta tendrá por finalidad u objeto:
La promoción del desarrollo de las personas, sean estos, niños, niñas, adolescentes, adultos o pertenecientes a la tercera edad y sus familias; grupos y comunidades vulnerables que vivan en condiciones de pobreza y/o marginalidad social. Podrá realizar sus actividades en los siguientes ámbitos de acción: cultura, educación, justicia, derechos humanos y entre ellos, los derechos reconocidos a NNA por instrumentos internacionales y por el derecho nacional, derechos de la mujer, trabajo, capacitación, salud, vivienda, medio ambiente, desarrollo comunitario, microempresa, pequeña producción, consumo, deportivo y recreación, y comunidades indígenas, lo anterior tanto en el ámbito urbano como rural, ya sea en el ámbito privado o público. 
Para conseguir estos objetivos la Organización podrá: realizar cursos, capacitaciones, simposios, seminarios y eventos; crear y administrar centros de investigación y estudios, elaboración y ejecución de proyectos, centros de documentación, de transferencia y de bases de datos; brindar atención profesional especializada, ya sea, en el ámbito de diagnóstico, promoción de derechos o representación jurídica de niños, niñas y adolescentes, en instancias judiciales, sean de competencia de familia o penal; crear, sostener, administrar centros ambulatorios o residenciales, comunitarios u otros, ya sea para NNA, mujeres, ancianos y cuya finalidad sea la de atender necesidades especiales o particulares; editar, imprimir, distribuir folletos, boletines, revistas, periódicos y libros y en general producirlos utilizando cualquier medio incluido virtuales, audiovisuales que digan relación con los objetivos de la asociación; promover la organización y participación ciudadana en cualquiera de sus diversas formas o niveles; celebrar convenios que sean necesarios con otras instituciones nacionales, internacionales o extranjeras que persigan fines análogos; colaborar con instituciones públicas, privadas o cualquier otra corporación con fines análogos, en materias que le sean comunes; proponer a la autoridad competente la dictación o modificación de disposiciones legales o reglamentarias que propendan al desarrollo social y derechos humanos en el ámbito propio del desarrollo de esta asociación.
</t>
  </si>
  <si>
    <t xml:space="preserve">Presidente: 
Pamela del Pilar Oliveros Salvo, 
Vice presidente:
Verónica Estela Jiménez Molina,
Secretario: 
María José Silva Gacitúa, 
Tesorero: 
Carolina Magdalena Bascur Zambrano, 
</t>
  </si>
  <si>
    <t>Del 23 de febrero de 2015.</t>
  </si>
  <si>
    <t xml:space="preserve">Presidente: 
Pamela del Pilar Oliveros Salvo, 
</t>
  </si>
  <si>
    <t xml:space="preserve">Rengo68, comuna de Concepción.
</t>
  </si>
  <si>
    <t>Fono: 41-3253393/9 y 9-66741586</t>
  </si>
  <si>
    <t xml:space="preserve">justiciaderechosydesarrollo@gmail.com </t>
  </si>
  <si>
    <t xml:space="preserve">
Organización No Gubernamental de Desarrollo Licanrayén 
</t>
  </si>
  <si>
    <t>Concede Personalidad Jurídica a través de Decreto Exento Nº 294, de fecha 23 de enero de 2009, del Ministerio de Justicia.</t>
  </si>
  <si>
    <t>Certificado de Vigencia otorgado por el Ministerio de Justicia Nº 6229, de fecha 05 de mayo de 2011</t>
  </si>
  <si>
    <t xml:space="preserve">a) Promover los derechos de las personas, para su desarrollo integral como seres libres y autónomos en sociedad.
b) Prevenir Cualquier tipo o forma de vulneración de derechos de los niños/as y adolescentes.
c) Fomentar la participación, la convivencia democrática, el ejercicio de derechos, la inclusión multicultural y el empoderamiento de grupos y sectores vulnerables socialmente.
d) Instalar capacidades de elaboración, implementación, evaluación y sistematización de programas y proyectos psico-socio-educativos en las diferentes comunidades de trabajo.
e) Generar conocimiento teóricos de trabajo social a partir de las experiencias desarrolladas.
</t>
  </si>
  <si>
    <t xml:space="preserve">Presidenta: Isabel Andrea Osorio Rivera,
Vicepresidenta: Pilar Alejandra Peña Rincón, 
Secretario: Pedro Álvaro Retamal Pino, 
Tesorera: María Von Crismas Pantoja, 
1º Directora: Judith Navarro Silva, 
2º Directora: María Díaz Lobos, 
3º Directora: Evelyn Gajardo Silva, 
</t>
  </si>
  <si>
    <t>2 años (18.08.11 – 18.08.13)</t>
  </si>
  <si>
    <t>18.08.2011.</t>
  </si>
  <si>
    <t xml:space="preserve"> Judith Karla Navarro Silva,su personería consta en acta de cesión extraordinaria, de fecha 18 de agosto de 2011, que fue certificada ante Notario Público Elena Torres Seguel, con fecha 14 de Septiembre de 2011.
Isabel Andrea Osorio Rivera, , presidenta de la ONG, quien se encuentra facultada para representar a la Institución conforme a lo que señalan sus Estatutos.
</t>
  </si>
  <si>
    <t xml:space="preserve">
Nueva Angélica Nº 6327, comuna de La Florida
</t>
  </si>
  <si>
    <t xml:space="preserve">Teléfono: 559 5912
</t>
  </si>
  <si>
    <t xml:space="preserve"> ong.licanrayen@gmail.com
www.ong-licanrayen.cl</t>
  </si>
  <si>
    <t>Se acompañan Certificados de Antecedentes Financieros correspondientes al año 2010, los que se encuentran aprobados por el Suddepartamento de Supervisión Financiera Nacional.</t>
  </si>
  <si>
    <t>ORGANIZACIÓN NO GUBERNAMENTAL PARA EL DESARROLLO DE LA EDUCACIÓN CRATEDUC – ONG CRATEDUC</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</si>
  <si>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500402853935, otorgado el 10 de agosto de 2021, ello aconteció el 21 de agosto de 1995, bajo el Nº de inscripción 10323.
</t>
  </si>
  <si>
    <t>Certificado de Vigencia Folio Nº500463793254, otorgado el 12 de agosto de 2022, del Servicio de Registro Civil e Identificación.</t>
  </si>
  <si>
    <t xml:space="preserve">
Los objetivos, actividades y fines de la institución comprendidos en los estatutos de la ONG CRATEDUC,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</si>
  <si>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Presidente: 
Francisco Javier Herrera Alcaino
Vicepresidente:
JUAN ENRIQUE BERTONI RODRIGUEZ	
Secretario:
Andres Lyon Garcia
Tesorero:
Jacqueline Magaly Espinoza González
 Directores:
ROMUALDO EUSEBIO ABURTO LOYOLA
 MARIA DE LOS ANGELES JARA ALBURQUENQUE	
LILIAN LUZ ARAVENA VICENCIO	
ARNALDO RODRIGO ESPINOZA SAN CRISTOBAL
 PAZ YANARA SOTO CARRASCO	
Laura Nataly Corsini
Directorio vigente conforme a certificado emitido por registro civil e identificación de fecha 19 de agosto de 2021, folio: 500404378164.</t>
  </si>
  <si>
    <t>Del 19.03.2019 al 19.03.2021.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t>
  </si>
  <si>
    <t xml:space="preserve">Presidente: 
Francisco Javier Herrera Alcaino
</t>
  </si>
  <si>
    <t xml:space="preserve">Calle 1 Norte N°550, segundo piso, comuna de Talca, región del Maule.
</t>
  </si>
  <si>
    <t>(71)2219243- 985665102</t>
  </si>
  <si>
    <t>direccion@crateduc.cl</t>
  </si>
  <si>
    <t>Antecedentes financieros correspondientes al año 2021 aprobados por el Sub Departamento de Supervisión Financiera Nacional.</t>
  </si>
  <si>
    <t xml:space="preserve">
Organización no gubernamental de Desarrollo Integral del Joven y su Familia Surcos, u ONG Surcos.
</t>
  </si>
  <si>
    <t>Decreto Supremo Nº 739, de 7 de septiembre de 1999, del Ministerio de Justicia.</t>
  </si>
  <si>
    <t>Certificado de Vigencia Folio Nº 500403860751, 16 de agosto de 2021, emitido por el Servicio de Registro Civil e Identificación.</t>
  </si>
  <si>
    <t xml:space="preserve">Promoción y desarrollo, especialmente de las personas, familias, grupos y comunidades que viven en condiciones de pobreza y/o marginalidad.  </t>
  </si>
  <si>
    <t xml:space="preserve">Presidente: Marcelo Ovalle Briones, 
Vicepresidente: Emma Alejandra Miranda Luna, 
Secretario: Marjorie Alejandra Martínez Marciel, 
Tesorero: Claudio Iván Gutierrez Torres, </t>
  </si>
  <si>
    <t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t>
  </si>
  <si>
    <t xml:space="preserve">Hasta mayo de 2023, según Acta General ordinaria, de fecha 30 de mayo de 2021, protocolizada bajo el repertorio N° 12.958, de fecha 16 de agosto de 2021, por el Notario público Titular, don Eduardo Diez Morello, de la Trigésima Cuarta Notaria de Santiago, con fecha 16 de agosto de 2021.
</t>
  </si>
  <si>
    <t xml:space="preserve">Presidente: Marcelo Ovalle Briones 
Ercilia Bereniche Silva Barra, 
</t>
  </si>
  <si>
    <t xml:space="preserve">Teatinos N°371 OF 401, comuna de Santiago, Región Metropolitana. 
</t>
  </si>
  <si>
    <t>569-8807662 y 569-93296189</t>
  </si>
  <si>
    <t>jvelasquezt@ongsurcos.cl/ bsilvabarra@gmail.com</t>
  </si>
  <si>
    <t>Certificado de antecedentes financieros correspondientes al año 2020 aprobados por el Subdepartamento de Supervisión Nacional.</t>
  </si>
  <si>
    <t>Orrganización No Gubernamental de Desarrollo OIKOSONG</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</si>
  <si>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t>
  </si>
  <si>
    <t xml:space="preserve">Certificado de Vigencia de Persona Jurídica sin Fines de Lucro, Folio Nº500202525780, otorgado el 03 de diciembre de 2018, del Servicio de Registro Civil e Identificación.
</t>
  </si>
  <si>
    <t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t>
  </si>
  <si>
    <t xml:space="preserve">Presidente: 
MAYDEL SANTAMARIA GONGORA, 
Secretario: 
PHILIP CHRISTIAN TIMMERMANN SALTER, 
Vicepresidente:
IGNACIO ANDRES CELEDON BULNES,
Tesorero:
MARIA FERNANDA GOMEZ BAEZ, 
</t>
  </si>
  <si>
    <t>Directorio provisorio 90 días posteriores al 03 de diciembre de 2018.</t>
  </si>
  <si>
    <t xml:space="preserve">MAYDEL SANTAMARIA GONGORA, 
</t>
  </si>
  <si>
    <t xml:space="preserve">Paseo Phillips N°16, piso 5, Oficina X, Santiago, Región Metropolitana.
</t>
  </si>
  <si>
    <t xml:space="preserve">56 9 96305224
56 9 94372326
</t>
  </si>
  <si>
    <t xml:space="preserve">meysantamaria@oikoschile.org 
</t>
  </si>
  <si>
    <t xml:space="preserve">Antecedentes financieros correspondientes al año 2018, aprobados por el Departamento de Administración y Finanzas. </t>
  </si>
  <si>
    <t>Organización No Gubernamental de Desarrollo y Gestión Humana GESMA</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</si>
  <si>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2018, bajo el N° de inscripción 275732, con la misma fecha. 
</t>
  </si>
  <si>
    <t xml:space="preserve">Certificado de Vigencia Folio Nº 500195851853, de fecha 30 de octubre de 2018, del Servicio de Registro Civil e Identificación.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</si>
  <si>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</si>
  <si>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Presidenta: 
Marianela Del Carmen Mancilla Bañares, 
Vice-Presidente:
Pedro Bohle Guichacoy,
Secretario: 
André Wohle Vera, 
Tesorero:
Graciela Hauser Bastías, 
</t>
  </si>
  <si>
    <t>02 años.</t>
  </si>
  <si>
    <t>Del 07 de agosto de 2018 al 07 de agosto de 2020</t>
  </si>
  <si>
    <t xml:space="preserve">Presidenta:
Marianela Del Carmen Mancilla Bañares, 
</t>
  </si>
  <si>
    <t xml:space="preserve">Calle Benavente N° 511, oficina 403, comuna de Puerto Montt, Región de Los Lagos.
</t>
  </si>
  <si>
    <t xml:space="preserve">onggesma@gmail.com
</t>
  </si>
  <si>
    <t>ONG NOS BUSCAMOS</t>
  </si>
  <si>
    <t>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Nº500340573035, otorgado el 14 de agosto de 2020, ello aconteció el 04 de julio de 2014, bajo el Nº de inscripción 173564.</t>
  </si>
  <si>
    <t>Certificado de Vigencia de Persona Jurídica sin Fines de Lucro, Folio Nº500340573035, otorgado el 14 de agosto de 2020, del Servicio de Registro Civil e Identificación</t>
  </si>
  <si>
    <t xml:space="preserve">
Los objetivos, actividades y fines de la institución comprendidos en los estatutos de la ORGANIZACIÓN NO GUBERNAMENTAL DE DESARROLLO NOS BUSCAMOS, contemplan el desarrollo de acciones acordes con los fines y objetivos de la Ley N°20.032.
De acuerdo con la información remitida por la organización, esta podrá, realizar diversas actividades en los ámbitos de educación, cultura capacitación, trabajo, salud, vivienda, medioambiente, desarrollo comunitario, microempresa, pequeña producción, consumo popular, derechos humanos, comunidades indígenas y deportivo recreativo, en lo urbano y rural. Para la obtención de dichos objetivos y, sin que la enumeración sea taxativa, la organización podrá: (a) Realizar encuentros, seminarios, simposios, cursos y eventos; (b) Crear y administrar centros de estudios e investigación, bibliotecas, centros de documentación y base de datos, (c) Crear y sostener y administrar centros abiertos, jardines infantiles, hogares u otros similares de niños, jóvenes y ancianos, hospederías, policlínicos y centros comunitarios; (d) Editar, imprimir, distribuir folletos, boletines, revisar periodos y libros y en general producir y hacer uso de todo tipo de material por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competencia de la asociación.</t>
  </si>
  <si>
    <t xml:space="preserve">Presidenta: 
María Constanza del Río Moreno
Secretario:
Andrés Sergio Rillón Reyes
Tesorero:
Gabriel Francisco Brain Guzmán
</t>
  </si>
  <si>
    <t>De fecha 04 de marzo de 2020 al 04 de marzo de 2025</t>
  </si>
  <si>
    <t xml:space="preserve">María Constanza del Río Moreno
</t>
  </si>
  <si>
    <t xml:space="preserve">Luis Thayer Ojeda N°43, oficina 506, comuna de Providencia, región Metropolitana.
</t>
  </si>
  <si>
    <t>Teléfono: +56-920725786</t>
  </si>
  <si>
    <t>correo electrónico: contacto@nosbuscamos.org</t>
  </si>
  <si>
    <t xml:space="preserve">Organización No Gubernamental de Desarrollo Pather Nostrum u ONG Pather Nostrum
</t>
  </si>
  <si>
    <t>Otorgada mediante Decreto Supremo N°3191 del Departamento de Personas Jurídicas del Ministerio de Justicia, de fecha 25 de octubre de 2007.</t>
  </si>
  <si>
    <t>Certificado de Vigencia, Folio Nº 500516150604, de 28 de junio de 2023, emitido por el Servicio de Registro Civil e Identificación.</t>
  </si>
  <si>
    <t xml:space="preserve">La Organización No Gubernamental de Desarrollo Pather Nostrum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</si>
  <si>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a) Presidente: Cristian Gonzalo Espinoza Camus, Rut Nº15.490.427-1
b) Vicepresidente: Roberto Cerda Carvajal, Rut Nº13.671.800-2
c) Secretaria:  Carolina Saavedra Fernandez, Rut Nº15.607.477-2.
d) Tesorero: Marina Araos Gallardo, Rut Nº16.204.992-5
e) 
f) 1º Director: Francisca Rojas Berguño, Rut Nº17.576.460-2
g) 2º Director: Karen Ovalle Lobos,. Rut Nº15.485.370-K
</t>
  </si>
  <si>
    <t xml:space="preserve">Conforme a lo señalado en el artículo Vigésimo Segundo de sus Estatutos, el Directorio durará dos (2) años en sus funciones, pudiendo sus miembros ser reelegidos en forma indefinida.
</t>
  </si>
  <si>
    <t>De 13 de abril de 2023 al De 13 de abril de 2025</t>
  </si>
  <si>
    <t xml:space="preserve">Presidente y Representante Legal: 
Cristián Gonzalo Espinoza Camus, RUT: 15.490.427-1   
Carolina Saavedra Fernandez, Rut Nº15.607.477-2.
</t>
  </si>
  <si>
    <t xml:space="preserve">Luis Cruchaga N° 457, comuna de Curacaví, Región Metropolitana. 
</t>
  </si>
  <si>
    <t xml:space="preserve">228353425
</t>
  </si>
  <si>
    <t xml:space="preserve"> oficinapathernostrum@gmail.com</t>
  </si>
  <si>
    <t>Certificado de Antecedentes Financieros año 2022, aprobados por el Subdepartamento de Supervisión Financiera Nacional.</t>
  </si>
  <si>
    <t xml:space="preserve">
Organización No Gubernamental “ONG Por un Chile Responsable”
</t>
  </si>
  <si>
    <t>Otorgado por Decreto Supremo Nº 435, de fecha 24 de enero de 2011, del Ministerio de Justicia.</t>
  </si>
  <si>
    <t>Certificado de Vigencia Nº 17102, de fecha 22 de marzo de 2011, emitido por doña María Ester Torres Hidalgo, Jefa del Departamento de Personas Jurídicas (S), del Ministerio de Justicia.</t>
  </si>
  <si>
    <r>
      <t>b)</t>
    </r>
    <r>
      <rPr>
        <sz val="7"/>
        <rFont val="Times New Roman"/>
        <family val="1"/>
      </rPr>
      <t xml:space="preserve">    </t>
    </r>
    <r>
      <rPr>
        <b/>
        <sz val="9"/>
        <rFont val="Verdana"/>
        <family val="2"/>
      </rPr>
      <t>Vicepresidente</t>
    </r>
    <r>
      <rPr>
        <sz val="9"/>
        <rFont val="Verdana"/>
        <family val="2"/>
      </rPr>
      <t>: Roberto Cerda Carvajal, Rut Nº13.671.800-2</t>
    </r>
  </si>
  <si>
    <t>El Directorio durará dos años en sus funciones, pudiendo sus integrantes ser reelegidos en forma indefinida</t>
  </si>
  <si>
    <t xml:space="preserve">02 de marzo de 2011 hasta el 02 de marzo de 2013
</t>
  </si>
  <si>
    <t xml:space="preserve">Cristián Gonzalo Espinoza Camus, RUT: 15.490.427-1   </t>
  </si>
  <si>
    <t xml:space="preserve">Frannkfort  Nº 4692, comuna de San Miguel, Región Metropolitana.
</t>
  </si>
  <si>
    <t xml:space="preserve">Teléfono: 76418310
</t>
  </si>
  <si>
    <t xml:space="preserve">mherrera@porunchileresposable.cl; porunchileresponsable@gmail.com </t>
  </si>
  <si>
    <t xml:space="preserve">Se acompaña Certificado de Antecedentes Financieros, correspondientes al año 2010,  autorizado por el Subdepartamento de Supervisión Financiera Nacional.
</t>
  </si>
  <si>
    <t xml:space="preserve">Organización No gubernamental de Desarrollo Corporación Padre Chango, u O.N.G. Padre Chango.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</si>
  <si>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6067. </t>
  </si>
  <si>
    <t xml:space="preserve"> Certificado de Vigencia Folio Nº500110189767, de fecha 25 de enero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</si>
  <si>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</si>
  <si>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r>
      <t>c)</t>
    </r>
    <r>
      <rPr>
        <sz val="7"/>
        <rFont val="Times New Roman"/>
        <family val="1"/>
      </rPr>
      <t xml:space="preserve">    </t>
    </r>
    <r>
      <rPr>
        <b/>
        <sz val="9"/>
        <rFont val="Verdana"/>
        <family val="2"/>
      </rPr>
      <t>Secretaria:</t>
    </r>
    <r>
      <rPr>
        <sz val="9"/>
        <rFont val="Verdana"/>
        <family val="2"/>
      </rPr>
      <t xml:space="preserve">  Carolina Saavedra Fernandez, Rut Nº15.607.477-2.</t>
    </r>
  </si>
  <si>
    <t>Del 11 de abril de 2014-  al 11 de abril de 2016.</t>
  </si>
  <si>
    <t xml:space="preserve">Avenida Ecuador Nº 368, Comuna de Chillan
</t>
  </si>
  <si>
    <t>Fono: 042-2323486</t>
  </si>
  <si>
    <t xml:space="preserve">Correo electrónico: ongpadrechango@gmail.com </t>
  </si>
  <si>
    <t xml:space="preserve">Organización No Gubernamental de Desarrollo Proyecto Sur - O.N.G. DE DESARROLLO PROYECTO SUR
</t>
  </si>
  <si>
    <t>Otorgado por Decreto Supremo Nº889, de fecha 14 de septiembre de 2000, del Ministerio de Justicia.</t>
  </si>
  <si>
    <t xml:space="preserve">Certificado de Vigencia Nº4240, de 21 de Junio de  2005, del Ministerio de Justicia.
</t>
  </si>
  <si>
    <r>
      <t>d)</t>
    </r>
    <r>
      <rPr>
        <sz val="7"/>
        <rFont val="Times New Roman"/>
        <family val="1"/>
      </rPr>
      <t xml:space="preserve">    </t>
    </r>
    <r>
      <rPr>
        <b/>
        <sz val="9"/>
        <rFont val="Verdana"/>
        <family val="2"/>
      </rPr>
      <t>Tesorero</t>
    </r>
    <r>
      <rPr>
        <sz val="9"/>
        <rFont val="Verdana"/>
        <family val="2"/>
      </rPr>
      <t>: Marina Araos Gallardo, Rut Nº16.204.992-5</t>
    </r>
  </si>
  <si>
    <t>De 21 de octubre de 2004 a 21 de octubre de 2006</t>
  </si>
  <si>
    <t>Carolina Saavedra Fernandez, Rut Nº15.607.477-2.</t>
  </si>
  <si>
    <t>Janequeo Nº 557, Concepción.</t>
  </si>
  <si>
    <t>Se acompaña Balance año 2004, aprobado por la Unidad de Auditoria.</t>
  </si>
  <si>
    <t xml:space="preserve">Organización No Gubernamental de Desarrollo Raíces u ONG Raíces Santiago
</t>
  </si>
  <si>
    <t>Otorgado por Decreto Supremo Nº 1285, de fecha 2 de diciembre de 1998, del Ministerio de Justicia.</t>
  </si>
  <si>
    <t xml:space="preserve">Certificado de Vigencia de Persona Jurídica sin fines de Lucro Nº de Folio 500394981077, de 22 de junio de 2021 del Servicio de Registro Civil e Identificación.
</t>
  </si>
  <si>
    <r>
      <t>e)</t>
    </r>
    <r>
      <rPr>
        <sz val="7"/>
        <rFont val="Times New Roman"/>
        <family val="1"/>
      </rPr>
      <t xml:space="preserve">    </t>
    </r>
    <r>
      <rPr>
        <sz val="9"/>
        <rFont val="Verdana"/>
        <family val="2"/>
      </rPr>
      <t> </t>
    </r>
  </si>
  <si>
    <t>Cada 5 Años</t>
  </si>
  <si>
    <t>De fecha 12 de marzo de 2019 a 12 de marzo de 2024.</t>
  </si>
  <si>
    <t xml:space="preserve">Presidenta: Rosa Parissi Morales, 
Secretaria Ejecutiva: Denisse Araya Castelli, 
</t>
  </si>
  <si>
    <t xml:space="preserve">Moneda Nº 812, oficina 1014, Santiago, Región Metropolitana Situación CORONAVIRUS: Calle Santa Isabel, N° 41, departamento 607. Comuna de Santiago, Stgo
</t>
  </si>
  <si>
    <t>raices@tie.cl
www.ongraices.org</t>
  </si>
  <si>
    <t xml:space="preserve">
Certificado financiero correspondiente al año 2021, con  aprobación por el Sub Departamento de Supervisión Nacional de SENAME.</t>
  </si>
  <si>
    <t>Organización no Gubernamental de Desarrollo Raíces - O.N.G. Raíces.</t>
  </si>
  <si>
    <t>Otorgado por Decreto Supremo Nº1199, de fecha 28 de noviembre de 1995, del Ministerio de Justicia.</t>
  </si>
  <si>
    <t>Certificado de Vigencia Nº24322, de fecha 26 de Abril de 2005, del Ministerio de Justicia.</t>
  </si>
  <si>
    <r>
      <t>f)</t>
    </r>
    <r>
      <rPr>
        <sz val="7"/>
        <rFont val="Times New Roman"/>
        <family val="1"/>
      </rPr>
      <t xml:space="preserve">     </t>
    </r>
    <r>
      <rPr>
        <b/>
        <sz val="9"/>
        <rFont val="Verdana"/>
        <family val="2"/>
      </rPr>
      <t xml:space="preserve">1º Director: </t>
    </r>
    <r>
      <rPr>
        <sz val="9"/>
        <rFont val="Verdana"/>
        <family val="2"/>
      </rPr>
      <t>Francisca Rojas Berguño, Rut Nº17.576.460-2</t>
    </r>
  </si>
  <si>
    <t xml:space="preserve">Durarán en sus cargos dos años.
</t>
  </si>
  <si>
    <t>15 de marzo de 2005 a 15 de marzo de 2007</t>
  </si>
  <si>
    <t xml:space="preserve">Enzo Javier Dodero Barría.                   </t>
  </si>
  <si>
    <t>Avenida Retiro Sur Nº 180, paradero 22, Quilpue, Quinta Región.</t>
  </si>
  <si>
    <t>Se acompaña antecedentes financieros año 2004, aprobado por la Unidad de Auditoria..</t>
  </si>
  <si>
    <t xml:space="preserve">
Organización no Gubernamental de Desarrollo Renuevo Centro Integral u ONG Renuevo
</t>
  </si>
  <si>
    <t xml:space="preserve">Otorgado por Decreto Supremo N° 1885, de 25 de junio de 2007, del Ministerio de Justicia.
</t>
  </si>
  <si>
    <t>Certificado de Vigencia de Persona Jurídica sin fines de lucro Folio N° 500517316577, de  5 Julio 2023, emitido por el Servicio de Registro Civil e Identificación.</t>
  </si>
  <si>
    <t xml:space="preserve">dura dos años en su cargo. </t>
  </si>
  <si>
    <t>31-03-2022 hasta el 31-03-2024</t>
  </si>
  <si>
    <t>Adolfo Andrés Farías Salgado,                            Nicolás Elías Marín Machuca</t>
  </si>
  <si>
    <t xml:space="preserve">Avenida Salvador Allende N° 92, Oficina 10, comuna de San Joaquín
</t>
  </si>
  <si>
    <t>adolfo.farias@ongrenuevo.cl/ central@ongrenuevo.cl</t>
  </si>
  <si>
    <t>Certificado Financiero 2022, aprobado por el Subdepartamento de Supervisión financiera Nacional.</t>
  </si>
  <si>
    <t>Informe N°535, de 2020.</t>
  </si>
  <si>
    <t xml:space="preserve">
Organización No Gubernamental Taller de Aprendizaje y Formación TAF
</t>
  </si>
  <si>
    <t>Inscripción Nº 10307 con fecha 31 de enero de 2013, del Registro de Personas Jurídicas sin Fines de Lucro del Servicio de Registro Civil e Identificación.</t>
  </si>
  <si>
    <t xml:space="preserve">Certificado de Vigencia Nº 0453 de fecha 6 de diciembre de 2013, emitido por el Servicio de Registro e Identificación.
</t>
  </si>
  <si>
    <r>
      <t>g)</t>
    </r>
    <r>
      <rPr>
        <sz val="7"/>
        <rFont val="Times New Roman"/>
        <family val="1"/>
      </rPr>
      <t xml:space="preserve">    </t>
    </r>
    <r>
      <rPr>
        <b/>
        <sz val="9"/>
        <rFont val="Verdana"/>
        <family val="2"/>
      </rPr>
      <t>2º Director:</t>
    </r>
    <r>
      <rPr>
        <sz val="9"/>
        <rFont val="Verdana"/>
        <family val="2"/>
      </rPr>
      <t xml:space="preserve"> Karen Ovalle Lobos,. Rut Nº15.485.370-K</t>
    </r>
  </si>
  <si>
    <t xml:space="preserve">2 años a contar de 22 de abril de 2013, prorrogable de manera indefinida.
</t>
  </si>
  <si>
    <t xml:space="preserve"> 
 Marco Antonio Arenas Oliva 
</t>
  </si>
  <si>
    <t xml:space="preserve">
Avenida El Sol Nº 150, Monte Verde Forestal,  Viña del Mar, Región de Valparaíso. 
</t>
  </si>
  <si>
    <t>Certificado de Antecedentes Financieros del año 2012, aprobados por  el  Subdepartamento de Administración  y Finanzas del SENAME.</t>
  </si>
  <si>
    <t xml:space="preserve">
O.N.G. TERAPEUTAS POR LA VIDA
</t>
  </si>
  <si>
    <t xml:space="preserve">651657121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</si>
  <si>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Nº59398598, de fecha 17 de diciembre de 2018, ello aconteció el 19 de abril de 2018, bajo el Nº de inscripción 273680..</t>
  </si>
  <si>
    <t>Certificado de Vigencia de Persona Jurídica sin Fines de Lucro, Folio Nº500238514360, de fecha 11 de julio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</si>
  <si>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</si>
  <si>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Pamela Victoria Veloz Caballero, 
Vicepresidente: Margot Ida Jara Cisterna, 
Secretario: Mario Arturo Vargas Jelves, 
Tesorero: María Paz del Pilar Caballero Gonzalez, 
</t>
  </si>
  <si>
    <t xml:space="preserve">Pamela Victoria Veloz Caballero, </t>
  </si>
  <si>
    <t xml:space="preserve">Las Trompetas N°7516, Comuna de Las Condes
</t>
  </si>
  <si>
    <t>Teléfono 229334784</t>
  </si>
  <si>
    <t xml:space="preserve">Correo electrónico pveloz@yaahoo.com
</t>
  </si>
  <si>
    <t>Organización No Gubernamental de Desarrollo TIMOUN PITI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</si>
  <si>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Nº500264656838, otorgado el 07 de octubre de 2019, ello aconteció el 22 de abril de 28 de agosto de 2019, bajo el Nº de inscripción 299646.</t>
  </si>
  <si>
    <t>Certificado de Vigencia Folio Nº500339733597, otorgado el 9 agosto 2020, del Servicio de Registro Civil e Identificación.</t>
  </si>
  <si>
    <t xml:space="preserve">Los objetivos, actividades y fines de la institución comprendidos en los estatutos de la ONG TIMOUN PITI,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</si>
  <si>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 xml:space="preserve">Presidente: 
Alexandra Fabiola Monsalves Morgado
 Secretaria (Directora General):
Gabriela Beatriz Morgado Ibaceta
Tesorera:
Victoria Fernanda Monsalves Ibaceta
 Asesor:
Daniel Alejandro Parra Astudillo
</t>
  </si>
  <si>
    <t>19 de febrero de 2020 al 19 de febrero de 2025</t>
  </si>
  <si>
    <t xml:space="preserve">Alexandra Fabiola Monsalves Morgado
Mandataria: 
Gabriela Beatriz Morgado Ibaceta
</t>
  </si>
  <si>
    <t xml:space="preserve">Calle Ramón Subercaseaux N°8061, comuna de Pirque, región Metropolitana.
</t>
  </si>
  <si>
    <t>56936942530-56977203522</t>
  </si>
  <si>
    <t>administracion@timounpiti.org
gabriela@timounpiti.org
info@timounpiti.org</t>
  </si>
  <si>
    <t xml:space="preserve">Antecedentes financieros correspondientes al año 2019, pendientes de aprobación del  Sub Depto de Supervisión Financiera Nacional. </t>
  </si>
  <si>
    <t>Organización No Gubernamental de Desarrollo TREKAN</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</si>
  <si>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
</t>
  </si>
  <si>
    <t>Certificado de Vigencia, folio Nº 500396526221, de fecha 02 de julio del 2021, del Servicio del Registro Civil e Identificación.</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</si>
  <si>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</si>
  <si>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Jonatan Miguel Fuentealba Egnem, 
Secretaria
Esteyse Tamara Villarroel Bernales, 
Tesorero:
Jacqueline Andrea Ortiz Flores,          </t>
  </si>
  <si>
    <t>Ultimo directorio 21/12/2020
Cesación 21/12/2025
*Según Acta Nº6 de Renovación de Directorio, de 21 de diciembre de 2020</t>
  </si>
  <si>
    <t xml:space="preserve">Presidente: 
Jonatan Miguel Fuentealba Egnem, 
</t>
  </si>
  <si>
    <t xml:space="preserve">Andrés Bello Nº 99, Casa N°1, Comuna de Limache, Región de Valparaíso.
</t>
  </si>
  <si>
    <t>Teléfono: 33-2489726/+56987625241/+56 988363405</t>
  </si>
  <si>
    <t xml:space="preserve"> jonatan.fuentealba@gmail.com</t>
  </si>
  <si>
    <t xml:space="preserve">Se acompaña certificado financiero, correspondiente al año 2020, aprobado por el Sub Departamento de Supervisión Financiera Nacional.
</t>
  </si>
  <si>
    <t>ONG TU ME AYUDAS A CRECER</t>
  </si>
  <si>
    <t>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Nº500367977356, otorgado el 25 de enero de 2021, ello aconteció el 11 de enero de 2018, bajo el Nº de inscripción 269165.</t>
  </si>
  <si>
    <t>Certificado de Vigencia extendido por el SRCeI, Folio Nº500367977356, otorgado el 25 de enero de 2021, ello aconteció el 11 de enero de 2018</t>
  </si>
  <si>
    <t>La institución tiene como objetivo principal el desarrollo de acciones acordes con el rol público de atención y cuidado de la niñez y demás fines y objetivos de la Ley N°20.031, teniendo como finalidad ir en ayuda directa de los niños en condiciones vulnerables</t>
  </si>
  <si>
    <t xml:space="preserve">Presidente: 
Alejandro Antonio Carrasco Carrasco
Secretaria:
Karen Lillianett Verdugo Chamorro
Tesorera:
Carolina Alejandra Carrasco Burgos
</t>
  </si>
  <si>
    <t xml:space="preserve">09 de marzo de 2018 al 09 de marzo de 2023. 
</t>
  </si>
  <si>
    <t xml:space="preserve">Alejandro Antonio Carrasco Carrasco
</t>
  </si>
  <si>
    <t>19 Norte C 1033, Sor Teresa de Los Andes, comuna de Talca, región del Maule</t>
  </si>
  <si>
    <t>569 45919008-  982755769</t>
  </si>
  <si>
    <t>contacto@ongtumeayudasacrecer.com</t>
  </si>
  <si>
    <t>ORGANIZACIÓN NO GUBERNAMENTAL VIDES CHILE- ORGANIZACIÓN NO GUBERNAMENTAL ASOCIACIÓN VOLUNTARIADO INTERNACIONAL MUJER EDUCACIÓN DESARROLLO</t>
  </si>
  <si>
    <t>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500236686413, otorgado el 02 de julio de 2019, ello aconteció el 31 de mayo de 2006, bajo el Nº de inscripción 13532.</t>
  </si>
  <si>
    <t>Certificado de Vigencia Folio 500341143575, otorgado el 18 de agosto del 2020, del Servicio de Registro Civil e Identificación.</t>
  </si>
  <si>
    <t xml:space="preserve">De acuerdo al artículo 4º del Acta Constitutiva y Estatutos de la Corporación: “La Corporación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Corporación.
</t>
  </si>
  <si>
    <t>Presidenta: Rosa Obreque Ortíz
Vicepresidente: Raúl Mauricio Arcos Arriagada
Tesorero: Pablo Daniel Vega Monardes
Secretaria: Ana María Campos Obreque
Directora: Antonieta Urbina Riquelme</t>
  </si>
  <si>
    <t>Del 18 de agosto de 2018 al 18 de agosto de 2020</t>
  </si>
  <si>
    <t xml:space="preserve">Presidenta: Rosa Obreque Ortíz
Concesión de poderes: 
Presidenta: Rosa Obreque Ortíz,
Vicepresidente: Raúl Mauricio Arcos Arriagada, 
Tesorero: Pablo Daniel Vega Monardes, 
Actuando conjuntamente dos cualquiera de ellos, podrán representar a la Institución, respecto a la suscripción de contratos, instrumentos de créditos, depósitos, entre otros. 
</t>
  </si>
  <si>
    <t>Avenida Matta N° 762, comuna de Santiago, Región Metropolitana.</t>
  </si>
  <si>
    <t>directorio@vides.cl</t>
  </si>
  <si>
    <t>Antecedentes financieros correspondientes al año 2019, aprobados  por el Sub Depto de Supervisión Financiera Nacional.</t>
  </si>
  <si>
    <t>Obispado de Copiapó</t>
  </si>
  <si>
    <t xml:space="preserve">Organizaciones religiosas
</t>
  </si>
  <si>
    <t xml:space="preserve">Mons. Gaspar Francisco del Rosario Quintana Jorquera
</t>
  </si>
  <si>
    <t xml:space="preserve">Chacabuco N° 441, comuna de Copiapó, Tercera Región 
</t>
  </si>
  <si>
    <t>Teléfono: (52) 212090-217087</t>
  </si>
  <si>
    <t>Prelatura de Illapel (Obispado de Illapel)</t>
  </si>
  <si>
    <t xml:space="preserve">Institución eclesiástica.
</t>
  </si>
  <si>
    <t xml:space="preserve">Institución eclesiastica. Erigida conforme al derecho canónico Bula “Ad Similitudem Hominis”
</t>
  </si>
  <si>
    <t xml:space="preserve">Indefinida
</t>
  </si>
  <si>
    <t xml:space="preserve">Organización religiosa.
</t>
  </si>
  <si>
    <t xml:space="preserve">Luis Sigfredo Lazo Díaz </t>
  </si>
  <si>
    <t xml:space="preserve">Constitución N°0 020, comuna Illapel, Región de Coquimbo. 
</t>
  </si>
  <si>
    <t>Fono 53 521143</t>
  </si>
  <si>
    <t>illapel@episcopado.cl</t>
  </si>
  <si>
    <t xml:space="preserve">93910 Organizaciones religiosas </t>
  </si>
  <si>
    <t>Certificado financiero correspondiente al año 2020, aprobado por el Sub Departamento de Supervisión Financiera.</t>
  </si>
  <si>
    <t>Obispado de Linares</t>
  </si>
  <si>
    <t>Institución eclesiastica. Erigida de acuerdo al Derecho Canónico, por  S.S. Pío XI a través de la Constitución Apostólica “Notabiliter Aucto”, de fecha 18 de octubre  de 1925.</t>
  </si>
  <si>
    <t xml:space="preserve">Mons. Tomislav Francisco Koljatic Maroevic
</t>
  </si>
  <si>
    <t xml:space="preserve">Independencia Nº 248, Linares, VII Región. 
Casilla Nº107 Linares.
</t>
  </si>
  <si>
    <t>Se acompaña Certificado Financiero Notarial del año 2008, aprobado por la Unidad de Supervisión Nacional</t>
  </si>
  <si>
    <t xml:space="preserve">
Obispado de San Felipe 
</t>
  </si>
  <si>
    <r>
      <rPr>
        <b/>
        <sz val="11"/>
        <rFont val="Verdana"/>
        <family val="2"/>
      </rPr>
      <t xml:space="preserve">Institución eclesiastica. </t>
    </r>
    <r>
      <rPr>
        <sz val="11"/>
        <rFont val="Verdana"/>
        <family val="2"/>
      </rPr>
      <t xml:space="preserve">Erigida conforme al derecho canónico
</t>
    </r>
  </si>
  <si>
    <t>Gonzalo Bravo Álvarez,</t>
  </si>
  <si>
    <t xml:space="preserve">Merced N° 812 – Casilla 197, San Felipe
</t>
  </si>
  <si>
    <t xml:space="preserve">Fono: (34) 2510121
</t>
  </si>
  <si>
    <t>asanfelipe@iglesia.cl</t>
  </si>
  <si>
    <t>Casilla 197</t>
  </si>
  <si>
    <t>Certificado de antecedentes financieros, correspondientes al año 2020 aprobados por el  Sub Departamento de Supervisión Nacional.</t>
  </si>
  <si>
    <t xml:space="preserve">
Obispado de San José de Melipilla 
</t>
  </si>
  <si>
    <t xml:space="preserve">Institución eclesiastica. Erigida conforme al derecho canónico
</t>
  </si>
  <si>
    <t xml:space="preserve">Enrique Troncoso Troncoso </t>
  </si>
  <si>
    <t xml:space="preserve">San Agustín N° 277, comuna Melipilla, Región Metropolitana. 
</t>
  </si>
  <si>
    <t xml:space="preserve"> melipilla@episcopado.cl</t>
  </si>
  <si>
    <t>Antecedentes financieros del año 2011, aprobados por Subdepto. de Supervisión Financiera.</t>
  </si>
  <si>
    <t xml:space="preserve">
Obispado de Valdivia 
</t>
  </si>
  <si>
    <t xml:space="preserve">Institución eclesiastica. 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t>
  </si>
  <si>
    <t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t>
  </si>
  <si>
    <t>Organización religiosa.</t>
  </si>
  <si>
    <t>No aplica.</t>
  </si>
  <si>
    <t xml:space="preserve">Gonzalo Espina Peruyero 
Mandato Especial: Elena Velasco Estero, 
</t>
  </si>
  <si>
    <t xml:space="preserve">Maipú N° 168, Casilla 520, Valdivia, Región de Los Ríos. 
</t>
  </si>
  <si>
    <t xml:space="preserve">Fono 63/213296 </t>
  </si>
  <si>
    <t>valdivia@episcopado.cl</t>
  </si>
  <si>
    <t>Casilla 520</t>
  </si>
  <si>
    <t>Certificado de Antecedentes Financieros, año 2019 aprobados  Subdepartamento de Supervisión financiera.</t>
  </si>
  <si>
    <t>Obispado de Villarrica (antes Vicariato Apostólico de la Araucanía)</t>
  </si>
  <si>
    <t>Institución eclesiastica. Erigido de acuerdo al Derecho Canónico, por Bula de la Santa Sede, de fecha 5 de enero del 2002.</t>
  </si>
  <si>
    <t xml:space="preserve">OSCAR EDUARDO GIL CATER
FRANCISCO JAVIER STEGMEIER SCHMIDLIN
</t>
  </si>
  <si>
    <t xml:space="preserve">O’Higgins 500, Curarrehue, Villarrica.
</t>
  </si>
  <si>
    <t>Teléfonos:  +56993286839 +56989001256 +56958734375</t>
  </si>
  <si>
    <t xml:space="preserve"> Correo electrónico: oscargil@diocesisdevillarrica.cl
aitor@escolapios.cl 
hogarsanmartin@gmail.com 
</t>
  </si>
  <si>
    <t xml:space="preserve">Se recepciona Certificado Financiero de 2018,  aprobado por Subdepto. Unidad de Supervisión Nacional.
</t>
  </si>
  <si>
    <t xml:space="preserve">
Orden de la Bienaventurada Virgen María de la Merced o Congregación Provincia Mercedaria de Chile.
</t>
  </si>
  <si>
    <t xml:space="preserve">Organización religiosa.
</t>
  </si>
  <si>
    <t xml:space="preserve">Institución eclesiastica. Erigida de acuerdo al Derecho Canónico, en la Arquidiócesis de Santiago.
</t>
  </si>
  <si>
    <t xml:space="preserve">Indefinida.Consta en el Certificado C/14143/2019 y 1302/2020, de fecha 17 de octubre de 2019, autorizado por doña Marcela Arriaza Morales, Notaria del Arzobispado de Santiago.
</t>
  </si>
  <si>
    <t>Mario Andres Salas Becerra      Viviana Contreras Menodoza (representante legal del Hogar San Pedro Armengol y Residencia San pedro Armengol El Salto en lo relativo a contratos con SENAME en la Región Metropolitana)</t>
  </si>
  <si>
    <t xml:space="preserve">Huérfanos Nº 669, of 614, Casilla 525, 
</t>
  </si>
  <si>
    <t>Teléfono 02-6395684</t>
  </si>
  <si>
    <t>93910 Organizaciones religiosas.</t>
  </si>
  <si>
    <t xml:space="preserve">Se acompaña Certificado de Antecedentes Financieros, correspondiente al año 2020, aprobado por el Subdepartamento de Supervisión Financiera.
</t>
  </si>
  <si>
    <t>Orden Siervos de María</t>
  </si>
  <si>
    <t>Actividades Religiosas</t>
  </si>
  <si>
    <t xml:space="preserve">R.P. Marcelo Ignacio Henríquez Trujillo                                </t>
  </si>
  <si>
    <t>Avda. Pajaritos s/n, Parcela 10-B, comuna de Malloco, Región Metropolitana</t>
  </si>
  <si>
    <t>8140697  Fax: 8143164</t>
  </si>
  <si>
    <t>wwwgeocities.com/koinomadelfia</t>
  </si>
  <si>
    <t xml:space="preserve">Se acompañan antecedentes financieros correspondientes al año 2015, aprobados por el Subdepartamento de Supervisión Financiera Nacional. </t>
  </si>
  <si>
    <t xml:space="preserve">
Policía de Investigaciones de Chile PDI
</t>
  </si>
  <si>
    <t xml:space="preserve">Servicio Público.Otorgado por Decreto Ley N° 2460, de 1979.
</t>
  </si>
  <si>
    <t xml:space="preserve">Según Ley N° 2460, de 1979, art. 13 inciso segundo.
</t>
  </si>
  <si>
    <t>Sergio Antonio Muñoz Yáñez. CI 10.671.970-5</t>
  </si>
  <si>
    <t xml:space="preserve">General Mackenna N° 1314, Santiago, Región Metropolitana. 
</t>
  </si>
  <si>
    <t>Teléfono: 227080156</t>
  </si>
  <si>
    <t xml:space="preserve">Correo electrónico: dirgral@investigaciones.cl
</t>
  </si>
  <si>
    <t xml:space="preserve">91001 Administración Pública </t>
  </si>
  <si>
    <t>Pontificia Universidad Católica de Chile</t>
  </si>
  <si>
    <t>Corporación de Estudios Superiores de Derecho Público.</t>
  </si>
  <si>
    <t>Otorgado por Decreto Ley Nº 4807 del año 1929, del Ministerio de Educación.</t>
  </si>
  <si>
    <t xml:space="preserve">Certificado de Vigencia Nº 06/00238, de 30 de agosto de 2019, del subsecretario de Educación Superior del Ministerio de Educación.
</t>
  </si>
  <si>
    <t xml:space="preserve">Corporación de Estudios Superiores.
Propender al cultivo de la ciencia, el arte y demás manifestaciones del espíritu, como, asimismo, a la formación de profesionales de nivel superior, a través de la docencia, investigación, creación y comunicación, reconociendo como característica propia el aporte orientador y normativo de la fe católica en todas sus actividades y respetando, al mismo tiempo, la legítima autonomía de las diferentes áreas del saber.
</t>
  </si>
  <si>
    <t xml:space="preserve">Rector: Ignacio Sánchez Díaz. 
Delegación de Poder Especial a:
Prorrector: 
Guillermo Marshall Rivera, 
Patricio Donoso Ibáñez, 
Vicerrector Académico: Juan Agustín Larraín Correa, 
Vicerrector de Investigación: Pedro Bouchon Aguirre 
Vicerrector de Asuntos Económicos y Administrativos:  Maria Loreto Massanés Vogel, 
Vicerrector de Comunicaciones y Educación Continua: María Paulina Gómez Lorenzini, 
Para que, actuando indistinta e individualmente, uno cualquiera de ellos, puedan representar a la Pontificia Universidad Católica de Chile con las más amplias facultades y atribuciones.
</t>
  </si>
  <si>
    <t>Avenida Libertador Bernardo O’Higgins Nº 340, Santiago</t>
  </si>
  <si>
    <t xml:space="preserve">Se acompaña certificado financiero correspondiente al año 2021, aprobado por el Subdepartamento de Supervisión Nacional. </t>
  </si>
  <si>
    <t>Parroquia Cristo Rey de Angol</t>
  </si>
  <si>
    <t>Otorgado por derecho canónico</t>
  </si>
  <si>
    <t xml:space="preserve">Pbro. Santiago Alvarado Sánchez   </t>
  </si>
  <si>
    <t xml:space="preserve">Chacabuco Nº 68, comuna de Angol,  IX Región.  </t>
  </si>
  <si>
    <t>93910: Organización religiosa.</t>
  </si>
  <si>
    <t>Se acompaña Certificado Financiero, año 2005 aprobado por la Unidad de Auditoría.</t>
  </si>
  <si>
    <t>Parroquia Santa Cruz de Yerbas Buenas</t>
  </si>
  <si>
    <t>Institución eclesiastica.Otorgado por derecho canónico</t>
  </si>
  <si>
    <t xml:space="preserve">Pbro. Lorenzo Solari Villa        </t>
  </si>
  <si>
    <t>Avda. Centenario Nº 124, comuna de Yerbas Buenas</t>
  </si>
  <si>
    <t>Yerbas Buenas</t>
  </si>
  <si>
    <t xml:space="preserve">Se acompaña certificado financiero, aprobado por la Unidad de Auditoría, según consta en Memorando N° AI/2007/025, de 10 de enero de 2007. </t>
  </si>
  <si>
    <t>Parroquia Sagrado Corazón de Jesús de Coronel</t>
  </si>
  <si>
    <t>Erigida de acuerdo al Derecho Canónico, por Decreto S/N, de 1954, de la Autoridad Eclesiástica hoy del Arzobispado de Concepción.</t>
  </si>
  <si>
    <t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t>
  </si>
  <si>
    <t xml:space="preserve">Pbro. Ricardo Andrés Oliva Salazar, 
</t>
  </si>
  <si>
    <t xml:space="preserve">Manuel Montt N° 01180, Villa Mora, comuna de Coronel, Octava Región
</t>
  </si>
  <si>
    <t>. Fono: 41-2711094.</t>
  </si>
  <si>
    <t>Se acompaña Certificado de Antecedentes Financieros, correspondiente al año 2020, aprobados por el Departamento de Administración y Finanzas.</t>
  </si>
  <si>
    <t>Parroquia Dulce Nombre de Jesús de Quirihue</t>
  </si>
  <si>
    <t>Otorgado por Derecho Canónico, Obispado de Chillán.</t>
  </si>
  <si>
    <t xml:space="preserve">Pbro. Nelson Jara Adasme. </t>
  </si>
  <si>
    <t>Independencia Nº615, comuna de Quirihue</t>
  </si>
  <si>
    <t>Se acompaña Certificado de patrimonio año 2005, aprobado por la Unidad de Auditoria Interna.</t>
  </si>
  <si>
    <t xml:space="preserve">
Parroquia Los Santos Ángeles Custodios
</t>
  </si>
  <si>
    <t>Erigida de acuerdo al Derecho Canónico, por el Obispado de Temuco</t>
  </si>
  <si>
    <t xml:space="preserve">Pbro. Daniel Sereno Vargas Fuentes  
</t>
  </si>
  <si>
    <t xml:space="preserve">Aníbal Pinto Nº 380, comuna de Los Sauces, provincia de Malleco, IX Región </t>
  </si>
  <si>
    <t>Los Sauces</t>
  </si>
  <si>
    <t>Se acompaña Certificado Financiero año 2004, aprobado por la Unidad de Auditoría</t>
  </si>
  <si>
    <t>Parroquia Madre del Pueblo de Dios</t>
  </si>
  <si>
    <t>Otorgado por Derecho Canónico, Obispado de Puerto Montt.</t>
  </si>
  <si>
    <t xml:space="preserve">Pbro. Daniel Benjamín Acuña Burgos. 
</t>
  </si>
  <si>
    <t>Los Artesanos Nº 2354, Villa Artesanía, de Puerto Montt, Décima Región.</t>
  </si>
  <si>
    <t>Se acompañan antecedentes financieros año 2008, aprobados por la Unidad de Supervisión Financiera Nacional.</t>
  </si>
  <si>
    <t>Parroquia Nuestra Señora de la Merced, de Petorca</t>
  </si>
  <si>
    <t>Institución Religiosa</t>
  </si>
  <si>
    <t xml:space="preserve">Ernesto Albornoz Mena, </t>
  </si>
  <si>
    <t xml:space="preserve">Matriz Nº 135, Petorca, Quinta Región, </t>
  </si>
  <si>
    <t>(56) 342510121</t>
  </si>
  <si>
    <t>sanfelipe@episcopado.cl</t>
  </si>
  <si>
    <t>Se acompaña Certificado de Antecedentes Financieros del año 2019, aprobados por el Subdepartamento de Supervisión Nacional.</t>
  </si>
  <si>
    <t xml:space="preserve">
Parroquia Nuestra Señora del Tránsito de Queilén
</t>
  </si>
  <si>
    <t>Erigida de acuerdo al Derecho Canónico, por el Obispado de Ancud</t>
  </si>
  <si>
    <t xml:space="preserve">Pbro. Milton Enrique Díaz Guzmán  
</t>
  </si>
  <si>
    <t>21 de mayo Nº065, comuna de Queilén, Décima Región.</t>
  </si>
  <si>
    <t>Se acompaña Certificado al año 2005, aprobado por la Unidad de Auditoria</t>
  </si>
  <si>
    <t>Parroquia Sagrado Corazón de Jesús de Chincolco</t>
  </si>
  <si>
    <t xml:space="preserve">Organizaciones Religiosas
</t>
  </si>
  <si>
    <t xml:space="preserve">Pbro. Hipólito Alexis Morales Fuenzalida, 
</t>
  </si>
  <si>
    <t xml:space="preserve">Pedro Montt S/N, Chincolco, comuna de Petorca, Quinta Región, 
</t>
  </si>
  <si>
    <t xml:space="preserve">hogarchincolco@gmail.com.
</t>
  </si>
  <si>
    <t>Se acompaña Certificado de Antecedentes Financieros correspondientes al año 2011, aprobado por el Subdepartamento de Supervisión Financiera Nacional.</t>
  </si>
  <si>
    <t>Parroquia San Agustín de Puerto Octay</t>
  </si>
  <si>
    <t>70643500K</t>
  </si>
  <si>
    <t>Otorgado por Derecho Canónico, obispado de Osorno.</t>
  </si>
  <si>
    <t xml:space="preserve">Pbro. Oscar Enrique Escobar Oyarzún      </t>
  </si>
  <si>
    <t>Urmeneta Nº 692, comuna de Puerto Octay, X Región</t>
  </si>
  <si>
    <t>Se acompaña Certificado Financiero correspondiente al año 2007, aprobado por la Unidad de Supervisión Nacional.</t>
  </si>
  <si>
    <t>Parroquia San Antonio de Padua de Galvarino</t>
  </si>
  <si>
    <t xml:space="preserve">Erigida de acuerdo al Derecho Canónico.
</t>
  </si>
  <si>
    <t xml:space="preserve">Pbro.  Mario Enrique Ross Contreras       </t>
  </si>
  <si>
    <t>Fresia s/n, comuna de Galvarino, IX Región</t>
  </si>
  <si>
    <t>Se acompaña certificado financiero año 2005, aprobado por la Unidad de Auditoría Interna.</t>
  </si>
  <si>
    <t>Parroquia Cristo Salvador, de Puerto Montt.</t>
  </si>
  <si>
    <t xml:space="preserve">Otorgado por Derecho Canónico.
</t>
  </si>
  <si>
    <t xml:space="preserve">Otorgado por Derecho Canónico.
Indefinida.
</t>
  </si>
  <si>
    <t xml:space="preserve">Padre Nelson Javier Moreno Ruíz.     
</t>
  </si>
  <si>
    <t xml:space="preserve">Manuel Plaza Nº 440, Villa Olímpica, Puerto Montt, Décima Región.
</t>
  </si>
  <si>
    <t>Se acompaña Certificado de Antecedentes Financieros correspondiente al año 2010, aprobado por el Subdepartamento de Supervisión Financiera Nacional.</t>
  </si>
  <si>
    <t>Parroquia San Buenaventura de Angol</t>
  </si>
  <si>
    <t>Erigida por Derecho Canónico</t>
  </si>
  <si>
    <t>Hugo Salvador González Guerrero.</t>
  </si>
  <si>
    <t xml:space="preserve">Vergara Nº 825, comuna de Algol, provincia de Malleco, IX Región.
</t>
  </si>
  <si>
    <t>Teléfono (45) 715536</t>
  </si>
  <si>
    <t xml:space="preserve">Se acompaña Certificado financiero, año 2005, aprobado por Unidad de Auditoria. </t>
  </si>
  <si>
    <t>Parroquia San Enrique de Purén</t>
  </si>
  <si>
    <t xml:space="preserve">Pbro. Juan Antonio González Saravia  </t>
  </si>
  <si>
    <t xml:space="preserve">Dr. Garriga Nº1035, Purén
</t>
  </si>
  <si>
    <t xml:space="preserve">Teléfono 793044.
</t>
  </si>
  <si>
    <t>Se acompaña Certificado Financiero, año 2005  aprobado por Unidad de Auditoria.</t>
  </si>
  <si>
    <t>Parroquia San José de Curanilahue</t>
  </si>
  <si>
    <t>Erigida de conformidad al Derecho Canónico.</t>
  </si>
  <si>
    <t xml:space="preserve">Pbro.  Pedro Luis Gómez Díaz. </t>
  </si>
  <si>
    <t>Los Leones Nº 720, comuna de Curanilahue, VIII Región.</t>
  </si>
  <si>
    <t>93910: Administración Pública</t>
  </si>
  <si>
    <t>Se acompaña Certificado Financiero del año 2004, aprobado por la Unidad de Auditoria.</t>
  </si>
  <si>
    <t>Parroquia San José Obrero de Vallenar</t>
  </si>
  <si>
    <t>Otorgado por Derecho Canónico, Obispado de Copiapó.</t>
  </si>
  <si>
    <t xml:space="preserve">Pbro. Mario Campillay Morales. 
</t>
  </si>
  <si>
    <t xml:space="preserve">Carmen Nº 1056, población Carrera, comuna de Vallenar. Casilla 116
</t>
  </si>
  <si>
    <t>Teléfono: (51) 611853</t>
  </si>
  <si>
    <t>Se acompañan antecedentes financieros correspondientes al año 2010, aprobados por el Subdepartamento de Supervisión Financiera Nacional.</t>
  </si>
  <si>
    <t>Parroquia San Juan Bautista de Hualqui</t>
  </si>
  <si>
    <t>80066523K</t>
  </si>
  <si>
    <t>Erigida de acuerdo al Derecho Canónico, por el Arzobispado de Concepción.</t>
  </si>
  <si>
    <t>Indefinida.                                Erigida de acuerdo al Derecho Canónico, por el Arzobispado de Concepción, según Certificado Prot. PDF 027/2020, de fecha 07 de julio de 2020, emanado del Arzobispado de la Santísima Concepción.</t>
  </si>
  <si>
    <t xml:space="preserve">Rvdo. Prbo. Bismarck de Jesús Valle Palacios,  </t>
  </si>
  <si>
    <t>Manuel Bulnes Nº525, Hualqui</t>
  </si>
  <si>
    <r>
      <t xml:space="preserve">41-2780417
</t>
    </r>
    <r>
      <rPr>
        <sz val="11"/>
        <color rgb="FFFF0000"/>
        <rFont val="Verdana"/>
        <family val="2"/>
      </rPr>
      <t>44-2896820</t>
    </r>
    <r>
      <rPr>
        <sz val="11"/>
        <color theme="1"/>
        <rFont val="Verdana"/>
        <family val="2"/>
      </rPr>
      <t xml:space="preserve">
</t>
    </r>
  </si>
  <si>
    <r>
      <t xml:space="preserve">parroquihualqui@gmail.com
</t>
    </r>
    <r>
      <rPr>
        <u/>
        <sz val="10"/>
        <color rgb="FFFF0000"/>
        <rFont val="MS Sans Serif"/>
        <family val="2"/>
      </rPr>
      <t>pibaraucarioa@gmail.com</t>
    </r>
    <r>
      <rPr>
        <u/>
        <sz val="10"/>
        <color theme="10"/>
        <rFont val="MS Sans Serif"/>
        <family val="2"/>
      </rPr>
      <t xml:space="preserve">
</t>
    </r>
  </si>
  <si>
    <t>Certificado de la Institución, correspondiente a antecedentes financieros del año 2020, aprobados por el Subdepartamento de Supervisión Financiera.</t>
  </si>
  <si>
    <t>Parroquia San Juan Evangelista de Viña del Mar</t>
  </si>
  <si>
    <t>70301500K</t>
  </si>
  <si>
    <t>Erigida de acuerdo al Derecho Canónico, por el Obispado de Valparaiso.</t>
  </si>
  <si>
    <t xml:space="preserve">Erigida de acuerdo al Derecho Canónico, por el Obispado de Valparaiso.
Indefinida.
</t>
  </si>
  <si>
    <t>R.P. José María Zorrilla  Lafuente,</t>
  </si>
  <si>
    <t xml:space="preserve">Avda. Gómez Carreño Nº4580, primer sector Gómez Carreño, Viña del Mar.
</t>
  </si>
  <si>
    <t xml:space="preserve">Teléfono: (32) 489706. </t>
  </si>
  <si>
    <t>Se acompañan certificado financiero año 2007, aprobado por la Unidad de Auditoría Interna.</t>
  </si>
  <si>
    <t>Parroquia San Pablo</t>
  </si>
  <si>
    <t xml:space="preserve">Actividad religiosa
</t>
  </si>
  <si>
    <t xml:space="preserve">Pbro. Juan Carlos Hernandez Mansilla, 
</t>
  </si>
  <si>
    <t xml:space="preserve">Janequeo esq Diego Portales s/n, Población Bdo O’Higgins, Puerto Montt.
</t>
  </si>
  <si>
    <t>652260103-652251031.</t>
  </si>
  <si>
    <t>infosanpablo@gmail.com</t>
  </si>
  <si>
    <t>Se acompañan antecedentes financieros correspondientes al año 2019, aprobados por el Sub departamento de Supervisión Nacional.</t>
  </si>
  <si>
    <t>Parroquia San Rosendo</t>
  </si>
  <si>
    <t>Derecho Canónico</t>
  </si>
  <si>
    <t xml:space="preserve">Revdo Padre  Rogelio Azócar Ulloa. </t>
  </si>
  <si>
    <t xml:space="preserve">Ejército s/n, comuna de San Rosendo, VIII Región. </t>
  </si>
  <si>
    <t>San Rosendo</t>
  </si>
  <si>
    <t>Se acompañan antecedentes financieros año 2009, aprobados por el Subdepartamento de Supervisión Financiera Nacional.</t>
  </si>
  <si>
    <t>Parroquia Santa Cruz de Mayo</t>
  </si>
  <si>
    <t xml:space="preserve">Pbro. Jorge Alexandro Solís Papayani   </t>
  </si>
  <si>
    <t xml:space="preserve">Santa Julia Nº 787, comuna de La Florida.
</t>
  </si>
  <si>
    <t>Teléfono (proyecto La Casona de lo Jóvenes): 2629457</t>
  </si>
  <si>
    <t>Se acompaña Certificado Financiero del 2004 a la Unidad de Auditoría.</t>
  </si>
  <si>
    <t>Parroquia Santísima Virgen de la Merced</t>
  </si>
  <si>
    <t xml:space="preserve">Juan Yamil Pinto Agloni              </t>
  </si>
  <si>
    <t xml:space="preserve">Avda. Balmaceda S/N, San Javier, VII Región. 
Casilla 59 San Javier
</t>
  </si>
  <si>
    <t>Teléfono: (73) 322355</t>
  </si>
  <si>
    <t>Sanatorio Marítimo San Juan de Dios</t>
  </si>
  <si>
    <t>Decreto Eclesiástico emanado del Obispado de Valparaíso</t>
  </si>
  <si>
    <t>Certificado Nº 306, del Obispado de Valparaíso, de fecha 22 de agosto de 2007.</t>
  </si>
  <si>
    <t xml:space="preserve">Representante Legal: Elías Alberto Reales, 
Delegación de poder a Gerente General, Andrés Pinto Escobar,
</t>
  </si>
  <si>
    <t xml:space="preserve">Avda. San Martín Nº 1355, comuna Viña del Mar.
</t>
  </si>
  <si>
    <t>Teléfono: (32) 460220.</t>
  </si>
  <si>
    <t>Se acompaña certificado financiero, correspondiente al año 2020,aprobado por el  Departamento de Administración y Finanzas.</t>
  </si>
  <si>
    <t xml:space="preserve">
Servicio de Salud Libertador Bernardo O`Higgins
</t>
  </si>
  <si>
    <t>Según Decreto Ley Nº 2763 del año 1979, que forma los Servicios de Salud, reglamentado por el Decreto Nº 42, del año 1981.</t>
  </si>
  <si>
    <t>Administrar prestaciones de salud pública.</t>
  </si>
  <si>
    <t xml:space="preserve">Fabio Andres López Aguilera </t>
  </si>
  <si>
    <t xml:space="preserve">Alameda Nº 609, comuna de Rancagua, Sexta Región. </t>
  </si>
  <si>
    <t xml:space="preserve">Telefono 722337841 anexo 727841 </t>
  </si>
  <si>
    <t>Servicio de Salud Magallanes</t>
  </si>
  <si>
    <t>61607900K</t>
  </si>
  <si>
    <t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t>
  </si>
  <si>
    <t xml:space="preserve">Lautaro Navarro Nº1223, comuna y provincia de Punta Arenas.  
</t>
  </si>
  <si>
    <t xml:space="preserve">F:291100-291117
</t>
  </si>
  <si>
    <t>Servicio de Salud Metropolitano Norte</t>
  </si>
  <si>
    <t xml:space="preserve">Guillermo Harwig Jacob, 
</t>
  </si>
  <si>
    <t xml:space="preserve">Maruri Nº 272, comuna de Indepedencia, Región Metropolitana.
</t>
  </si>
  <si>
    <t>225758522- - 22575840, anexo 258540</t>
  </si>
  <si>
    <t xml:space="preserve">director.ssmm@redsalud.gov.cl  </t>
  </si>
  <si>
    <t>Sociedad de Asistencia y Capacitación (antes denominada Sociedad Protectora de la Infancia)</t>
  </si>
  <si>
    <t xml:space="preserve">Otorgado por Decreto Supremo Nº 180, de fecha 7 de febrero de 1895, por el Ministerio de Justicia.  </t>
  </si>
  <si>
    <t xml:space="preserve">Certificado de vigencia de Persona Jurídica sin fines de lucro, Folio N° 500395280894, de 24 de junio del 2021, del Servicio de Registro Civil e Identificación.
</t>
  </si>
  <si>
    <t xml:space="preserve">Prestar asistencia a los menores en situación irregular, brindándoles habitación, alimentación, vestuario, atención médica y dental y demás necesidades de su existencia digna, proveyendo asimismo a su instrucción, formación moral y capacitación técnica. </t>
  </si>
  <si>
    <t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t>
  </si>
  <si>
    <t>dos años</t>
  </si>
  <si>
    <t>08 de noviembre de 2018 al 08 de noviembre de 2020.*Debido al estado de excepción constitucional de catástrofe (DS N°104 de 2020 del M. del Interior, y sus prorrogas hasta el 30 de septiembre de 2021) se promulgó la Ley N°21.239, la cual prorroga el mandato de los directorios de asociaciones y fundaciones constituidas según lo dispuesto en el Título XXXIII del Libro I del Código Civil (como nuestro caso), hasta 3 meses después de que el estado de excepción haya finalizado. Así, nuestro directorio está vigente hasta el 30 de diciembre del 2021 (Correo electrónico enviado por srita. Trinidad Gana, el 06-07-2021.)</t>
  </si>
  <si>
    <t xml:space="preserve">Alicia  Amunátegui  Monckeberg   
María Inés Ross Amunategui.       
Gerente General:  Francisco Javier Loeser Bravo. 
</t>
  </si>
  <si>
    <t xml:space="preserve">Concha y Toro Nº 2188, Metro Protectora de la Infancia, comuna de Puente Alto (dirección según última carta remitida por la institución).
Concha y Toro 1898, P.34 ½ Vic. Mackenna, comuna de Puente Alto.
</t>
  </si>
  <si>
    <t>Teléfono: 4848800 - 4848900</t>
  </si>
  <si>
    <t>secretaria.presidencia@protectora.cl
Secretario.gerencia@protectora.cl            floeser@protectora.cl</t>
  </si>
  <si>
    <t>Antecedentes financieros correspondientes al año 2020, aprobados por el Sub Depto de Supervisión Financiera Nacional.</t>
  </si>
  <si>
    <t>Informe N°730 de 2018</t>
  </si>
  <si>
    <t>Informe N°393, de 2020.
Informe N°606, de 2020.</t>
  </si>
  <si>
    <t>Sociedad de Beneficencia Hogar del Niño</t>
  </si>
  <si>
    <t xml:space="preserve">Decreto Supremo Nº 3215, de 30 de mayo de 1952, del Ministerio de Justicia. </t>
  </si>
  <si>
    <t>Certificado de Vigencia folio N° 500419048957, de fecha 18 de noviembre de 2021, del Servicio de Registro Civil e Identificación.</t>
  </si>
  <si>
    <t xml:space="preserve">Proteger, educar, dar habitación y vestuario a los niños, fomentar el mejoramiento de la salud de los menores, estimular la formación de nuevas organizaciones de protección a la infancia.
</t>
  </si>
  <si>
    <t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500419055258, de fecha 18 de noviembre de 2021, del Servicio de Registro Civil e Identificación.
Directores: 
Stefan Andreas Stolzenbach Santa María, 
María Cristina Stolzenbach Jiménez, 
María Francisca Stolzenbach Santa María, 
Cristóbal Ziegel Rosales, 
Daniela Kunstmann Barba, </t>
  </si>
  <si>
    <t>5 años, de acuerdo a Constan en Certificado de persona jurídica folio N° 500419055258, de fecha 18 de noviembre de 2021, del Servicio de Registro Civil e Identificación.</t>
  </si>
  <si>
    <t xml:space="preserve">17 de noviembre de 2016 al 17 de noviembre de 2021.
</t>
  </si>
  <si>
    <t xml:space="preserve">Presidente: Amelia Lina Barba Rouse, </t>
  </si>
  <si>
    <t xml:space="preserve">Balmaceda N° 6030, Collico, Valdivia.
</t>
  </si>
  <si>
    <t>Fono: 63-2214894</t>
  </si>
  <si>
    <t>huidif.esc.hog@gmail.com</t>
  </si>
  <si>
    <t>Se acompaña certificado de antecedentes financieros correspondiente al año 2020, aprobados por el Subdepartamento de Supervisión Financiera de la Dirección Nacional a aprobación.</t>
  </si>
  <si>
    <t>Informe N° 730 de  2018</t>
  </si>
  <si>
    <t>Sociedad Juntos E.V.</t>
  </si>
  <si>
    <t>Otorgado por Decreto Supremo Nº 445, de fecha 20 de abril de 1993, por el Ministerio de Justicia.  Publicado en el Diario Oficial con fecha 23 de junio de 1993.</t>
  </si>
  <si>
    <t>Certificado de Vigencia Nº 02, de fecha 02 de julio de 2021, emitido por el Departamento de Personas Jurídicas de la SEREMI de Justicia y Derechos Humanos de la Región de Valparaíso.</t>
  </si>
  <si>
    <t>La promoción de niños y jóvenes necesitados de ayuda social en Chile.</t>
  </si>
  <si>
    <t xml:space="preserve">Primera Presidenta:
Beatrix Edith Loos                    
Vicepresidente:
Carola Reyes
Gerente en Alemania: 
Rüdiger Loos.
Gerente en Chile:
Sandra Irene Lucila Urquiza Salgado.              </t>
  </si>
  <si>
    <t>De 13 de abril de 2019 a 13 de abril de 2021</t>
  </si>
  <si>
    <t xml:space="preserve"> Primera Presidenta y Mandataria de la Institución en Chile:
Beatrix Edith Loos                            </t>
  </si>
  <si>
    <t>Parcela 43 A-3, El Cajón de San Pedro, Quillota, Quinta Región.</t>
  </si>
  <si>
    <t xml:space="preserve">332-316776 / 9 5443243 / 9 647 6538 </t>
  </si>
  <si>
    <t>sociedadjuntos@yahoo.es</t>
  </si>
  <si>
    <t>93509: Otras Asociaciones.</t>
  </si>
  <si>
    <t>Se acompañan antecedentes financieros actualizados al año 2020,  aprobados por el Departamento de Administración y Finanzas.</t>
  </si>
  <si>
    <t>Sociedad Pro-Ayuda del Niño Lisiado</t>
  </si>
  <si>
    <t xml:space="preserve">Corporación de Derecho Privado </t>
  </si>
  <si>
    <t>Decreto Supremo Nº 3622, de 7 de septiembre de 1948, del Ministerio de Justicia. Publicado en el Diario Oficial de fecha 5 de octubre de 1949.</t>
  </si>
  <si>
    <t xml:space="preserve">Certificado de Vigencia de Persona Jurídica Sin Fines de Lucro, Folio Nº 500182377563, de 9 de mayo de 2018, emitido por el Servicio de Registro Civil e Identificación.
</t>
  </si>
  <si>
    <t xml:space="preserve">Rehabilitar a niños menores de dieciocho años, con enfermedades invalidantes del sistema neuromúsculo-esquelético, proporcionándoles atención médica, educación e instrucción, procurando su integración a la comunidad.  </t>
  </si>
  <si>
    <t xml:space="preserve">Presidente:
Daniel Fernandez Koprich                          
Vicepresidente: 
José Patricio Jottar Nasrallah                   
 Secretario:
Humberto Chiang Miranda                           
Tesorero:
Alfredo Schönherr Monreal                          
Directores: 
Juan Guillermo Flores Sandoval  
Ignacio Javier Cueto Plaza                              
Jaime Mañalich Muxi                                         
Lázaro Claudio Calderón Volochinsky             
Guillermo Tagle Quiroz                                   
</t>
  </si>
  <si>
    <t>Dos años. Renovación anual parcial.</t>
  </si>
  <si>
    <t xml:space="preserve">27-05-2019 al 27-05-202021 </t>
  </si>
  <si>
    <t xml:space="preserve">Presidente: Daniel Fernandez Koprich                        
Vice presidente ejecutivo: Ademir Domic Cárdenas                                     
</t>
  </si>
  <si>
    <t xml:space="preserve">Avda. Libertador Bernardo O´Higgins Nº 4620, Estación Central, Santiago, Región Metropolitana.
</t>
  </si>
  <si>
    <t>Fono: 6772000</t>
  </si>
  <si>
    <t>Se acompaña certificado de antecedentes financieros año 2018, aprobados por el Subdepartamento de Supervisión Nacional.</t>
  </si>
  <si>
    <t>Sociedad Protectora de Ciegos Santa Lucía</t>
  </si>
  <si>
    <t xml:space="preserve">Otorgado por Decreto Supremo Nº 25061, de fecha 31 de diciembre de 1924, por el Ministerio de Justicia.  </t>
  </si>
  <si>
    <t>Certificado de Vigencia Nº 25061, de fecha 3 de junio del  2005.</t>
  </si>
  <si>
    <t>Atender a la conservación de la vida y a la instrucción y educación de los ciegos, ya sea proporcionándoles recursos o bien asilándolos en los establecimientos que dispusiere al efecto.</t>
  </si>
  <si>
    <t xml:space="preserve">Mesa Directiva:
Presidente:
Raúl Francisco Eguiguren Ortúzar          
Vice presidente: 
José Osvaldo Pérez Campino             
Secretario: 
José Luis Santa María Zañartu               
Tesorero: 
Emilio Hughes Errazuriz                        
Directores: 
María Raquel Duval Délano                     
Carmen Gloria Pérez Cruz                
Alicia María Serrano Solar                       
Astrid Elizabeth Blackburn Hammersley  
Christian Plaetner –Moller Baudrand       
</t>
  </si>
  <si>
    <t>Durarán en el cargo tres años.</t>
  </si>
  <si>
    <t xml:space="preserve">De 28 de abril de 2005 hasta el 28 de abril de 2008. </t>
  </si>
  <si>
    <t xml:space="preserve">Carmen Lucy Cornejo Peñafiel            
</t>
  </si>
  <si>
    <t xml:space="preserve">Avenida Antonio Varas Nº175, oficina 903, comuna de Providencia, Santiago, Región Metropolitana.
</t>
  </si>
  <si>
    <t xml:space="preserve">Fono: 5211182
</t>
  </si>
  <si>
    <t>Se acompaña Balance año 2004, aprobado por la Unidad de Auditoría.</t>
  </si>
  <si>
    <t xml:space="preserve">Sociedad Protectora de la Infancia de Concepción 
</t>
  </si>
  <si>
    <t xml:space="preserve">Otorgado por Decreto Supremo Nº 2305, de fecha 11 de junio de 1902, por el Ministerio de Justicia.  </t>
  </si>
  <si>
    <t xml:space="preserve">Certificado de Vigencia Folio 373158515, del 31 de agosto de 2017, del Servicio de Registro Civil e Identificación.
</t>
  </si>
  <si>
    <t>Atender a la conservación de la vida de los niños desvalidos, ya sea proporcionándoles recursos para su subsistencia o bien asilándolos en los establecimientos de que dispusiere al efecto o en los que estén destinados a ese fin.</t>
  </si>
  <si>
    <t xml:space="preserve">Presidente.:   Juan Pablo Iñiguez Dagnino  
Vicepresidente: Catalina del Rosario Araya Matteo              
Secretaria: María Isabel Lazo Velásquez    
Tesorera: Edith Navarrete González         
Directores:
Marta Zambrano Retamal                         
Rosa Amelia Ferrada Escobar                    
Julia Inés Herrera Tardón                        
María Eliana Becerra Sanhueza                 
Yolanda del Carmen Hernández Sepúlveda  
Maritza Ximena Rozas Peña                      
Mónica Eugenia Alarcon Araya               
María Bravo Betancur                          
</t>
  </si>
  <si>
    <t>16 de agosto de 2016 a 16 de agosto de 2018</t>
  </si>
  <si>
    <t xml:space="preserve">Juan Pablo Iñiguez Dagnino 
Poder especial a la tesorera del Directorio: Edith Navarrete González,  para “representar a la institución ante cualquier situación que sea requerida”
</t>
  </si>
  <si>
    <t xml:space="preserve">Chacabuco Nº330, Concepción, VIII Región.
</t>
  </si>
  <si>
    <t xml:space="preserve"> VIII </t>
  </si>
  <si>
    <t>(41) 238880</t>
  </si>
  <si>
    <t>Se acompañan antecedentes financieros correspondientes al año 2016, aprobados por el Subdepartamento de Supervisión Financiera Nacional.</t>
  </si>
  <si>
    <t>Subsecretaría de la Niñez</t>
  </si>
  <si>
    <t>Ley N° 21.090, que Crea la Subsecretaría de la Niñez</t>
  </si>
  <si>
    <t>Artículo 6° bis relacionado con el artículo 3° de la Ley N° 20.530, sólo en materias vinculadas a la niñez.
A su vez, y de acuerdo con el artículo 3° bis de dicha Ley, a la Subsecretaría de la Niñez, le corresponderá colaborar con el Ministerio de Desarrollo Social y Familia, en el ejercicio de las siguientes funciones y atribuciones:
a) Asesorar al Presidente de la República en las materias relativas a la promoción y protección integral de los derechos de los niños.
b) Proponer al Presidente de la República la Política Nacional de la Niñez y su Plan de Acción, informar sobre su ejecución y recomendar las medidas correctivas que resulten pertinentes, según lo dispuesto en la letra a) del artículo 16 bis.
c) Administrar, coordinar y supervisar los sistemas o subsistemas de gestión intersectorial que tengan por objetivo procurar la prevención de la vulneración de los derechos de los niños y su protección integral, en especial, la ejecución o la coordinación de acciones, prestaciones o servicios especializados orientados a resguardar los derechos de los niños y de las acciones de apoyo destinadas a los niños, a sus familias y a quienes componen su hogar, definidas en la Política Nacional de la Niñez y su Plan de Acción, el que deberá contener los programas, planes y acciones que incluirá en su ejecución, sin perjuicio de las competencias que tengan otros organismos públicos.
d) Impulsar acciones de difusión, capacitación o sensibilización destinadas a la prevención de la vulneración de los derechos de los niños y a su promoción o protección integral.
e) Promover el fortalecimiento de la participación de los niños en todo tipo de ámbitos de su interés, respetando el derecho preferente de sus padres de orientación y guía, considerando, además, su edad y madurez.
f) Colaborar en las funciones señaladas en las letras e); s), párrafo primero; t), y w) del artículo 3° a fin de incorporar las adaptaciones necesarias para la medición y seguimiento de las condiciones de vida de los niños.
g) Desarrollar estudios e investigaciones sobre la niñez, entre otros. Adicionalmente, elaborar un informe anual sobre el estado general de la niñez a nivel nacional y regional. En dicho informe deberá realizar, si corresponde, recomendaciones para avanzar en la implementación efectiva de un sistema de protección integral de los derechos de los niños.
h) Colaborar con el Ministerio de Relaciones Exteriores, dentro del ámbito o esfera de sus competencias respectivas, en la elaboración de los informes vinculados a los derechos de los niños y sus familias, que el Estado de Chile deba presentar a los órganos y comités especializados de la Organización de las Naciones Unidas y de la Organización de Estados Americanos, en especial, al Comité de los Derechos del Niño</t>
  </si>
  <si>
    <t>Blanquita Honorato Lira</t>
  </si>
  <si>
    <t>Catedral N° 1575, comuna de Santiago, Región Metropolitana.</t>
  </si>
  <si>
    <t>Universidad Academia de Humanismo Cristiano</t>
  </si>
  <si>
    <t>Institución de Estudios Superiores de Derecho Privado.</t>
  </si>
  <si>
    <t>Reconocida oficialmente en virtud de lo establecido en la Ley N° 18.962, Orgánica Constitucional de Enseñanza</t>
  </si>
  <si>
    <t>Certificado de Vigencia Nº 06/10827, de 02 de agosto del 2024, de la Unidad de Registro Institucional de la Subsecretaria de Educación Superior. Expediente N°39007</t>
  </si>
  <si>
    <t xml:space="preserve">A) Promover la investigación, creación, preservación y transmisión del saber universal y el cultivo de las artes y de las letras, B) Contribuir al desarrollo espiritual y cultural del país, de acuerdo con los valores de su tradición histórica; C) Formar graduados y profesionales idóneos con la capacidad y conocimientos necesarios para el ejercicio de sus respectivas actividades; D) Otorgar los grados académicos, títulos profesionales y/o grados de Licenciado que está facultada conforme a la legislación vigente; E) Organizar y desarrollar actividades de investigación científica y creación artística, con especial atención a los medios nacionales y a su tradición de pensamiento crítico; F) Desarrollar actividades de extensión y de servicios a instituciones públicas, privadas, organizaciones no gubernamentales y organizaciones sociales; G) Preservar y difundir la cultura; H) Generar y desarrollar propuestas de pensamiento y acción para la construcción de una sociedad justa, libertaria, equitativa y sustentable.
</t>
  </si>
  <si>
    <t>Sr. Milton Vidal Rojas, Director Titular, Corporación de Estudios e Investigaciones
Mineras (CORPODIUM);
− Sr. Claudio Espinoza Araya, Director Titular, Fundación Universidad y Desarrollo
(FUD);
− Sr. José Orellana Yáñez, Director Titular, Corporación Centro de Estudios e
Investigaciones de la Realidad Contemporánea (CEIRC);
− Sra. Carmen Espinoza Miranda, Directora Titular, Corporación Programa de
Economía del Trabajo (PET);
− Sra. Leticia Lizama Sotomayor, Vicepresidenta, Representante Comunidad
Universitaria;
− Sr. Miguel Bahamondes Parrao, Presidente del Directorio, Corporación Privada de
Desarrollo Social Grupo de Investigaciones Agrarias (GIA).</t>
  </si>
  <si>
    <t>Durarán 4 años en sus funciones.</t>
  </si>
  <si>
    <t xml:space="preserve"> julio del 2023-21 de julio 2027</t>
  </si>
  <si>
    <t>Presidente: Álvaro Ramis Olivos,
Vicepresidente: Leticia Lizama Sotomayor,
Vicerrector académico (en ausencia de rector): Francisco Jeanneret</t>
  </si>
  <si>
    <t xml:space="preserve">Avda. Condell N° 343, comuna de Providencia, Región Metropolitana. </t>
  </si>
  <si>
    <t>Se acompañan antecedentes financieros correspondientes al año 2023,  aprobados por el Departamento de Administración y Finanzas del SENAME.</t>
  </si>
  <si>
    <t>Universidad Alberto Hurtado</t>
  </si>
  <si>
    <t>73923400K</t>
  </si>
  <si>
    <t>Decreto Exento Nº 1001, de 3 de octubre de 1997, del Ministerio de Educación, que reconoció oficialmente a la Universidad Alberto Hurtado, inscrita en el Registro de Universidades C-N°74 del año 1996.</t>
  </si>
  <si>
    <t xml:space="preserve">Certificado de Vigencia Nº 02221, de 14 de junio de 2016, del Jefe de la División de Educación Superior del Ministerio de Educación.
</t>
  </si>
  <si>
    <t xml:space="preserve">Atender adecuadamente los intereses y necesidades de la comunidad nacional. Promover el influjo del pensamiento cristiano en la sociedad latinoamericana y sobretodo chilena, por medio de la investigación y debate de los problemas sociales y de la formación de profesionales y científicos sociales que combinen una sólida visión ética con la excelencia académica.
</t>
  </si>
  <si>
    <t xml:space="preserve">Presidente: Cristian del Campo Simoneti,
Vicepresidente: Marcelo Elias Gidi Thumala, 
Secretario: José Miguel Burmeister Lobato, 
Tesorero: Eliana Rozas Ortuzar, 
</t>
  </si>
  <si>
    <t>Duran un año en sus cargos. Si no se produce la designación del nuevo directorio, el que está en funciones continuará vigente hasta la nueva elección.</t>
  </si>
  <si>
    <t xml:space="preserve">22 de abril de 2005 hasta el 22 de abril de 2006. Designación de nuevo Presidente data de 5 de junio de 2008.
</t>
  </si>
  <si>
    <t xml:space="preserve">Presidente: Cristian del Campo Simoneti, 
Eduardo Silva Arévalo, 
Pedro Milos Hurtado, 
María Cecilia Langdon Piza, 
Sebastian Kaufmann Salinas, 
Claudio Dodds Figueroa, 
José Miguel Burmeister Lobato, 
(Deben actuar dos cualquiera de los anteriores para representar a la universidad).
Obs: Se hace presente que mediante Acta de Reunión Extraordinaria del Directorio de la Corporación de Derecho Privado Universidad Alberto Hurtado”, de fecha 10 de abril de 2013, reducida a escritura pública de fecha 2 de mayo de 2013, ante la Notario Público Titular de la Notaría Pública N°37 de Santiago, doña Nancy de la Fuente Hernández; se dejó constancia que, fueron revocados los poderes de don Alberto Etchegaray De la Cerda, Cristián Larraín Vial y don Sergio Reszczynski Trobok  en sesión de once de junio de 2010, reducida a escritura pública el 22/06/2010. Asimismo, se informa del  fallecimiento del señor Gonzalo José Arrollo Correa. 
Mediante el Acta de Reunión Extraordinaria del Directorio de la Corporación de Derecho Privado Universidad Alberto Hurtado”, de fecha 26 de enero de 2016, reducida a escritura pública de fecha 2 de mayo de 2016, ante la Notario Público Titular de la Notaría Pública N°37 de Santiago, doña Nancy de la Fuente Hernándezse revocaron todos los poderes conferidos anteriormente a don Jorge Larrain Ibáñez y Don Fernando Montes Matte.
</t>
  </si>
  <si>
    <t xml:space="preserve">Almirante Barroso N° 10, Santiago, Región Metropolitana
</t>
  </si>
  <si>
    <t>Fono: 6920200</t>
  </si>
  <si>
    <t>Certificado  financiero correspondiente al año 2015, aprobado por el Subdepartamento de Supervisión Financiera Nacional.</t>
  </si>
  <si>
    <t>Universidad Católica del Norte</t>
  </si>
  <si>
    <t xml:space="preserve">Institución de Estudios Superiores de Derecho Público. Corporación de Derecho Público.
</t>
  </si>
  <si>
    <t xml:space="preserve">Otorgado por Ley Nº 15561, del Ministerio de Hacienda. </t>
  </si>
  <si>
    <t xml:space="preserve">indefinida. Se acompaña Certificado de Vigencia Nº 06/4544, 07 de mayo de 2024, de la Jefa de Unidad de Registro Institucional (S), Subsecretaría de Educación Superior, del Ministerio de Educación. </t>
  </si>
  <si>
    <t>Tiene como misión buscar en comunidad la búsqueda de la verdad y la formación de profesionales de nivel superior en el cultivo serio y desinteresado de las ciencias, de las artes y el desarrollo de la tecnología en un trabajo común entre todos sus miembros, en dialogo constante con  toda la sociedad a la que pertenece de la cual debe ser su conciencia viva.</t>
  </si>
  <si>
    <t>Rector: 
Rodrigo Fernando Alda Varas</t>
  </si>
  <si>
    <t>Avenida Angamos Nº 0610, comuna de Antofagasta, región de Antofagasta</t>
  </si>
  <si>
    <t xml:space="preserve">Telefono: 55-2355065
</t>
  </si>
  <si>
    <t>Mail: forellana@ucn.cl</t>
  </si>
  <si>
    <t>Antecedentes financieros correspondientes al año 2023, aprobados por el Sub Departamento de Supervisión Financiera Nacional</t>
  </si>
  <si>
    <t>Universidad Católica Cardenal Raúl Silva Henríquez</t>
  </si>
  <si>
    <t>Otorgado por Decreto Exento Nº 113 de 20 de abril de 1999, del Ministerio de Educación, publicado en el Diario Oficial el día 13 de mayo de 1999.</t>
  </si>
  <si>
    <t xml:space="preserve">
Se acompaña Certificado de Vigencia Nº 06/4855, de 23 de junio del 2021, de la Jefa de Unidad de Registro Institucional (S), Subsecretaría de Educación Superior, del Ministerio de Educación
</t>
  </si>
  <si>
    <t>Contribuir a mejorar la calidad de vida, la salud mental y las condiciones que favorezcan el aprendizaje de las personas, familias y grupos humanos, especialmente de aquellos en situación de vulnerabilidad o marginalidad</t>
  </si>
  <si>
    <t xml:space="preserve">Presidente y Gran Canciller: P. Carlo Lira Airola      
Rector: R. Galvarino Jofré Araya                            Alvaro Rodrigo Acuña Vercelli                 
P. David Albornoz Pavisic                        
Marcela Del Pilar Allue Nualart               
Fernando José Vergara Henríquez          
Guillermo Osvaldo Escobar Alaniz         
Beatrice Ávalos Davidson                        
Sor Fanny Dobronic                                   
Mauricio Besio Rollero                             
P. Claudio Esteban Cartes Andrades    </t>
  </si>
  <si>
    <t>P. Claudio Cartes Andrades     1/7/2019- 30/6/2021.
Marcela Allue Nualart              1/6/2019- 31/5/2021.
David Albornoz Pavisic            1/6/2020- 31/5/2022.
Beatrice Ávalos Davidson        4/5/2020- 31/5/2022.      
Sor Fanny Dobronic                4/5/2020- 31/5/2022.                     
Mauricio Besio Rollero             4/5/2020- 31/5/2022</t>
  </si>
  <si>
    <t xml:space="preserve">Presidente y Gran Canciller: 
P. Carlo Lira Airola                                   
Vice Gran Canciller: 
Padre Carlos Ordóñez Valenzuela         
(Quien subroga al Presidente en caso de ausencia)  
Rector: 
R. Galvarino Jofré Araya                          
Vicerrector Académico:
Mladen Koljatic Maroevic                       
(Subroga al Rector)
Secretario General:
Leornardo Andrés Jaña López               </t>
  </si>
  <si>
    <t>General Jofré Nº 462, comuna de Santiago. Región Metropolitana</t>
  </si>
  <si>
    <t xml:space="preserve"> Teléfono: 4601106.</t>
  </si>
  <si>
    <t>Se acompaña certificado financiero correspondiente al año 2020, aprobado por el Subdepartamento de Supervisión Financiera Nacional</t>
  </si>
  <si>
    <t>Universidad Central de Chile</t>
  </si>
  <si>
    <t xml:space="preserve">Corporación de Derecho Privado, reconocida por el Estado e inscrita bajo el folio C número 4 del Registro de Universidades del Ministerio de Educación.
</t>
  </si>
  <si>
    <t xml:space="preserve">Ha adquirido su personalidad jurídica al depositar copia del acta constitutiva (artículo 17º del D.F.L. Nº 1, de 1980). Igualmente ha sido inscrita bajo el folio C Nº 4 del Registro de Universidades.
</t>
  </si>
  <si>
    <t xml:space="preserve">Indefinida
Se acompaña Certificado de Vigencia Nº001738, de 18 de mayo de 2018, extendido por la Jefe de la División de Educación Superior del Ministerio de Educación, doña Silvia Gianotti Hidalgo.
</t>
  </si>
  <si>
    <t xml:space="preserve">Tiene por misión crear, fomentar, transmitir y conservar la cultura en sus más diversas expresiones, contribuyendo al desarrollo espiritual y material de la Nación, mediante los recursos del saber filosófico, científico, tecnológico, de las artes y de las letras en sus más altas manifestaciones. Especialmente le corresponde, entre otros fines: b) Realizar las funciones de docencia, investigación y extensión.
</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</si>
  <si>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Listado de autoridades con atribuciones delegadas:
Sr./a Decano/a Facultad de Arquitectura y Urbanismo.
Sr./a Decano/a Facultad de Artes.
Sr./a Decano/a Facultad de Ciencias.
Sr./a Decano/a Facultad de Ciencias Agronómicas.
Sr./a Decano/a Facultad de Ciencias Físicas y Matemáticas.
Sr./a Decano/a Facultad de Ciencias Forestales y de la Conservación de la Naturaleza.
Sr./a Decano/a Facultad de Ciencias Químicas y Farmacéuticas.
Sr./a Decano/a Facultad de Ciencias Sociales.
Sr./a Decano/a Facultad de Ciencias Veterinarias y Pecuarias.
Sr./a Decano/a Facultad de Derecho.
Sr./a Decano/a Facultad de Economía y Negocios.
Sr./a Decano/a Facultad de Filosofía y Humanidades.
Sr./a Decano/a Facultad de Medicina.
Sr./a Decano/a Facultad de Odontología.
Sr./a Decano/a de Ciencias Físicas y Matemáticas.
Sr./a Vicerrector/a de Asuntos Académicos.
Sr./a Vicerrector/a de Asuntos Académicos y Gestión Institucional.
Sr./a Vicerrector/a de Investigación y Desarrollo.
Sr./a Vicerrector/a de Extensión y Comunicaciones.
Sr./a Vicerrector/a de Asuntos Estudiantiles y Comunitarios.
Sr./a Director/a General del Hospital Clínico de la Universidad de Chile.
Sr./a Director/a Instituto de Nutrición y Tecnología de loa Alimentos.
Sr./a Director/a Instituto de Estudios Internacionales.
Sr./a Director/a Instituto de Asuntos Públicos.
Sr./a Director/a Instituto de Comunicación e Imagen.
Sr./a Director/a Instituto de Estudios Avanzados en Educación.
Patricio Julio Silva Rojas
Marco Antonio Moreno Pérez
Emilio Rodrigo Torres Rojas
María Alejandra Rojas Contreras
Samuel Gerardo Fernández Illanes
</t>
  </si>
  <si>
    <t xml:space="preserve">Duración del Directorio: Durarán cinco años en sus cargos.
Duración del Presidente: Durará dos años y medio en el cargo.
</t>
  </si>
  <si>
    <t>La personería de don Ennio Augusto Vivaldi Véjar, para representar a la Institución, consta de Decreto Supremo N°199, de 15 de junio de 2018, del Ministerio de Educación, que lo nombra como Rector de la Universidad de Chile, por un período legal de 4 años.</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</si>
  <si>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 Sr. Patricio Julio Silva Rojas;
− Sr. Marco Antonio Moreno Pérez;
− Sr. Emilio Rodrigo Torres Rojas;
− Sra. María Alejandra Rojas Contreras;
− Sr. Samuel Gerardo Fernández Illanes.
Ricardo Napadensky Bauzá                                
Subrogante del Presidente en caso de ausencia o impedimento del titular: 
Samuel Fernández Illanes.                   
</t>
  </si>
  <si>
    <t xml:space="preserve">Toesca Nº 1783, comuna y provincia de Santiago, Región Metropolitana.
</t>
  </si>
  <si>
    <t>Fono 02- 5826001</t>
  </si>
  <si>
    <t xml:space="preserve">Se adjuntan antecedentes financieros actualizados al año 2022, aprobados por el Sub departamento de Supervisión Nacional. 
</t>
  </si>
  <si>
    <t xml:space="preserve">Universidad de Antofagasta
</t>
  </si>
  <si>
    <t>Decreto con fuerza de ley Nº 11, de 20 de marzo de 1981, del Ministerio de Educación, que creó la Universidad de Antofagasta.</t>
  </si>
  <si>
    <t>Educación Superior</t>
  </si>
  <si>
    <t xml:space="preserve">Luis Alberto Loyola Morales          
</t>
  </si>
  <si>
    <t xml:space="preserve">Avenida Angamos Nº 601, Antofagasta,  Segunda Región.
</t>
  </si>
  <si>
    <t>Fonos: 55- 637183    55-637184</t>
  </si>
  <si>
    <t xml:space="preserve">rectoria@uantof.cl 
</t>
  </si>
  <si>
    <t xml:space="preserve">Se acompaña certificado de antecedentes financieros del año 2018. </t>
  </si>
  <si>
    <t>Universidad de Chile</t>
  </si>
  <si>
    <t>Institución de Estudios Superiores de Derecho Público.</t>
  </si>
  <si>
    <t>Otorgada por Decreto con Fuerza de Ley N° 153, de 11 de diciembre de 1981, del Ministerio de Educación.</t>
  </si>
  <si>
    <t xml:space="preserve">Institución de educación superior que, a través de sus funciones de docencia, de investigación, de creación artística y de extensión, preserva, acrecienta y trasmite la cultura y cumple  las políticas universitarias orientadas a los intereses y necesidades nacionales.
</t>
  </si>
  <si>
    <t xml:space="preserve">Rosa Noemí Devés Alessandri, RUT N°4.775.065-2. Decreto Supremo N°115, de 2022, del Ministerio de Educación, en relación con el artículo 17 del D.F.L. N°3, de 2006, que fija el texto refundido, coordinado y sistematizado del D.F.L. N°153, de 1981, que establece los Estatutos de la Universidad de Chile, ambos del Ministerio de Educación, los cuales se acompañan al presente oficio.
</t>
  </si>
  <si>
    <t xml:space="preserve">Avda. Libertador Bernardo O’Higgins N° 1058, comuna de Santiago, Región Metropolitana
</t>
  </si>
  <si>
    <t>direccionjuridica.rectoria@uchile.cl</t>
  </si>
  <si>
    <t>Se acompañan antecedentes financieros correspondientes al año 2023, aprobados por el Subdepartamento de Supervisión Nacional.</t>
  </si>
  <si>
    <t xml:space="preserve">Universidad del Bío Bío
</t>
  </si>
  <si>
    <t xml:space="preserve">Ley Nº 18.744, publicada el 29 de septiembre de 1988, en el Diario Oficial, que crea la Universidad del Bío Bío, a partir de la integración de la Universidad del Bío Bío de Concepción y el Instituto Profesional de Chillán. 
</t>
  </si>
  <si>
    <t xml:space="preserve">La Universidad del Bío Bío es una corporación dedicada a  la enseñanza y al cultivo superior de las ciencias, las tecnologías, las letras y las artes. Su objetivo es contribuir, mediante el cultivo del saber, de la educación superior, de la investigación, de la asistencia técnica y de la capacitación, a la formación de profesionales y al desarrollo regional en el territorio en el cual realiza sus actividades, sin perjuicio de poder extender sus actividades, si las condiciones así lo requiriesen al ámbito nacional e internacional.
</t>
  </si>
  <si>
    <t xml:space="preserve">a) 3 directores designados por el Presidente de la República.
b) 3 directores designados por el Consejo Académico, de entre los profesores titulares y asociados de la U. del Bío Bío.
c) 3 directores designados por la propia Junta Directiva de entre graduados o titulados universitarios distinguidos que no ejerzan ningún tipo de función en la Universidad y que, en lo posible, están vinculados a actividades de la región en la cual la Universidad está inserta.
</t>
  </si>
  <si>
    <t>a) Tres Directores designados por el Presidente de la
República quienes permanecerán en dichos cargos mientras cuenten con su confianza.
b) Tres Directores designados por el Consejo Académico
de entre los profesores titulares y asociados de la
Universidad del Bío-Bío, siendo incompatible dicho cargo con cualquier otra función directiva en la Universidad y que durarán tres años en el cargo.
c) Tres Directores designados por la propia Junta
Directiva de entre graduados o titulados universitarios
distinguidos que no ejerzan ningún tipo de función en la Universidad y que, en lo posible, estén vinculados a
actividades de la región en la cual la Universidad está
inserta y que durarán tres años en el cargo.
La designación de los Directores a que se refieren las
letras b) y c) del presente artículo se efectuará por
parcialidades, correspondiendo cada año la renovación de uno de ellos.</t>
  </si>
  <si>
    <t xml:space="preserve">Rector: Yoselin Mauricio Cataldo Monsalves
Prorector: Fernando Toledo Montiel, 
(En ausencia del Rector)
</t>
  </si>
  <si>
    <t xml:space="preserve">Avenida Collao  Nº 1202, Concepción, Octava Región.
</t>
  </si>
  <si>
    <t>(56) 41- 3111200/3111201</t>
  </si>
  <si>
    <t xml:space="preserve">mcataldo@ubiobio.cl </t>
  </si>
  <si>
    <t>Se acompañan antecedentes financieros correspondientes al año 2022, aprobados por el Subdepartamento de Supervisión Financiera Nacional.</t>
  </si>
  <si>
    <t xml:space="preserve">Universidad de La Frontera
</t>
  </si>
  <si>
    <t>Decreto con Fuerza de Ley Nº 17, de 10 de marzo de 1981, del Ministerio de Educación, que creó a la  Universidad de La Frontera.</t>
  </si>
  <si>
    <t>Indefinido. Reconocida oficialmente en virtud de lo establecido en el D.F.L Nº2, del Ministerio de Educación, de 2010, que fijó el texto refundido, coordinado y sistematizado de la Ley Nº20.370, con las normas no derogadas del D.F.L Nº1, de 2005, manteniéndose plenamente vigente, según certificado Nº3205, de 10 de junio de 2013, del Jefe (S) de la División de Educación Superior del Ministerio de Educación.</t>
  </si>
  <si>
    <t>La Universidad de la Frontera es una corporación dedicada a  la enseñanza y el cultivo superior de las artes, las letras y las ciencias.</t>
  </si>
  <si>
    <t xml:space="preserve">Eduardo Rodolfo Alfredo Hebel Weiss 
</t>
  </si>
  <si>
    <t xml:space="preserve">Avenida Francisco Salazar Nº 01145, Temuco, Novena Región.
</t>
  </si>
  <si>
    <t>Fonos: 45- 325095    45-325096</t>
  </si>
  <si>
    <t>: did@ufro.cl</t>
  </si>
  <si>
    <t>Se acompañan antecedentes financieros correspondientes al año 2023,  aprobados por el Subdepartamento de Supervisión Nacional.</t>
  </si>
  <si>
    <t>Universidad de Santiago de Chile USACH</t>
  </si>
  <si>
    <t xml:space="preserve">Otorgado por Decreto con Fuerza de Ley Nº 149, del 11 de diciembre de 1981, del Ministerio de Educación. </t>
  </si>
  <si>
    <t xml:space="preserve">Institución de educación superior, de investigación, raciocinio y cultura que, en el cumplimiento de sus funciones, debe atender adecuadamente los intereses y necesidades del país, al más alto nivel de excelencia. </t>
  </si>
  <si>
    <t xml:space="preserve">Rector: Juan Manuel Zolezzi Cid, </t>
  </si>
  <si>
    <t xml:space="preserve">Avda. Libertador Bernardo O’Higgins Nº 3363, comuna de Estación Central.
</t>
  </si>
  <si>
    <t>Fono 7180000</t>
  </si>
  <si>
    <t>rectoria@usach.cl</t>
  </si>
  <si>
    <t xml:space="preserve">Se acompañan antecedentes financieros 2018, aprobados por el Subdepartamento de Supervisión Nacional.
</t>
  </si>
  <si>
    <t>Universidad de Valparaíso</t>
  </si>
  <si>
    <t xml:space="preserve">Otorgado por Decreto con Fuerza de Ley Nº 6, de 1981, del Ministerio de Educación. </t>
  </si>
  <si>
    <t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t>
  </si>
  <si>
    <t xml:space="preserve">Rector:Óscar Enrique Corrales Jorquera         </t>
  </si>
  <si>
    <t xml:space="preserve">Blanco N°1829, Valparaíso, Quinta Región
Casilla 123-V
</t>
  </si>
  <si>
    <t>Fono: 32- 2507000</t>
  </si>
  <si>
    <t>secretaria.rector@uv.cl, jazmin.reyes@uv.cl, mariana.rodriguez@uv.cl</t>
  </si>
  <si>
    <t xml:space="preserve">Se acompañan antecedentes financieros correspondientes al año 2023, aprobados por el Subdepartamento de Supervisión Nacional. </t>
  </si>
  <si>
    <t>Universidad Diego Portales</t>
  </si>
  <si>
    <t xml:space="preserve">70990700K
</t>
  </si>
  <si>
    <t xml:space="preserve">Certificado Nº 23/93, de 14 de abril de 1993, del Consejo Superior de Educación, del Ministerio de Educación, reconocida oficialmente en virtud de lo establecido en la Ley 18.962, Orgánica Constitucional de Enseñanza, inscrita en el Registro de Universidades C-N°3 del año 1982.
</t>
  </si>
  <si>
    <t xml:space="preserve">Certificado de Vigencia Nº 06/04010, de 09 de julio de 2019, de la Jefa de la Unidad de Registro Institucional, División de Educación Superior del Ministerio de Educación
</t>
  </si>
  <si>
    <t xml:space="preserve">El objeto es la Educación Superior. Como tal, cultiva y difunde la enseñanza, la investigación, el raciocinio y la cultura.   </t>
  </si>
  <si>
    <t xml:space="preserve">CCONSEJO DIRECTIVO SUPERIOR:
RECTOR: Carlos Hernán Peña González      
CONSEJEROS:
Presidente: Juan Pablo Illanes Leiva 
Consejero: Agustín Squella Narducci 
Consejero: Jorge Desormeaux Jiménez 
Consejero: Angel Flisfisch Fernández 
Consejero: Nicole Nehme Zalaquett 
Consejero: Juan José Ugarte Gurruchaga 
Consejero: Maria Esperanza Cueto Plaza 
Consejero: Patricio Walker Prieto 
</t>
  </si>
  <si>
    <t xml:space="preserve">Elección Rector: Durará 8 años en su cargo y no podrá ser reelegido. 
Elección de los consejeros del Consejo Directivo Superior: Durarán 6 años en sus funciones y podrán ser reelegidos hasta alcanzar la edad máxima de ochenta años. 
</t>
  </si>
  <si>
    <t xml:space="preserve">Rector: Carlos Hernán Peña González        
</t>
  </si>
  <si>
    <t xml:space="preserve">Manuel Rodríguez Sur Nº 415, comuna de Santiago, Región Metropolitana
</t>
  </si>
  <si>
    <t>Teléfono: (56) 6768167</t>
  </si>
  <si>
    <t xml:space="preserve">Se acompaña certificado financiero, correspondiente al año 2018q, que han sido remitidos a USUFI mediante Memorándum N° 2393 con fecha 04-09-2019..
</t>
  </si>
  <si>
    <t>Universidad Tecnológica Metropolitana</t>
  </si>
  <si>
    <t>Institución de Educación Superior de Derecho Público.</t>
  </si>
  <si>
    <t>Otorgado por Ley Nº 19.239 del año 1993.</t>
  </si>
  <si>
    <t>Educación Superior.</t>
  </si>
  <si>
    <t>Rector: Marisol Pamela Durán Santis
La personería de doña Marisol Pamela Durán Santis, para representar a la Institución, consta de Decreto Supremo N°86, de 06 de julio de 2021, del Ministerio de Educación, que lo nombra como Rector de la Universidad de Chile, por un período legal de 4 años.</t>
  </si>
  <si>
    <t>Dieciocho Nº 161, comuna de Santiago, Región Metropolitana.</t>
  </si>
  <si>
    <t>227877542.</t>
  </si>
  <si>
    <t>rectoria@utem.cl</t>
  </si>
  <si>
    <t>VICARÍA DE LA PASTORAL SOCIAL</t>
  </si>
  <si>
    <t>Institución Eclesiástica.</t>
  </si>
  <si>
    <t>Creada por Decreto Arzobispal Nº 270, de fecha 18 de Agosto de 1992, del Arzobispado de Santiago.</t>
  </si>
  <si>
    <t xml:space="preserve">Indefinida.  Se acompaña certificado del Arzobispado de Santiago, de fecha 19 de marzo de 2010 donde se certifica que esta Vicaría es una dependencia de dicho Arzobispado, siendo éste último una persona jurídica de derecho público.
</t>
  </si>
  <si>
    <t>Organizaciones Religiosas.</t>
  </si>
  <si>
    <t xml:space="preserve">Pbro. Andrés Moro Vargas, </t>
  </si>
  <si>
    <t xml:space="preserve">Catedral Nº 1063, 5º y 6º Piso, ciudad de Santiago.
</t>
  </si>
  <si>
    <t>Fonos (56-2) 7900600-79006-7900719</t>
  </si>
  <si>
    <t>: VICARIA@VICARIA.CL-WWW.VICARIA.CL .</t>
  </si>
  <si>
    <t xml:space="preserve">Se acompañan antecedentes financieros, correspondientes al año 2011, aprobados por la Jefatura del Departamento de Administración y Finanzas.
</t>
  </si>
  <si>
    <t>O.N.G DE DESARROLLO DINAMIZA</t>
  </si>
  <si>
    <t>Conforme las normas del Título XXXIII del Libro Primero del Código Civil, por el Reglamento sobre Concesión de Personalidad Jurídica del Ministerio de Justicia y Derechos Humanos y, por los presentes Estatutos.</t>
  </si>
  <si>
    <t>Certificado de Vigencia extendido por el SRCeI, Folio Nº500407408065, otorgado el 06 de septiembre de 2021.</t>
  </si>
  <si>
    <t xml:space="preserve">La asociación tendrá por finalidad u objetivo la promoción del desarrollo, especialmente de las personas, familias, grupos y comunidades </t>
  </si>
  <si>
    <t xml:space="preserve">
Presidente: 
Susana del Carmen Díaz Soto
RUT N°9.774.253-7
Secretaria:
Juliana Cristina Lizana Oyarce
RUT N°6.503.028-4
Tesorera:
Jaqueline Magdalena Medina Silva
RUT N°15.388.280-0
</t>
  </si>
  <si>
    <t xml:space="preserve"> 5 años</t>
  </si>
  <si>
    <t xml:space="preserve">13 de agosto de 2019 al 13 de agosto de 2024. </t>
  </si>
  <si>
    <t xml:space="preserve">Susana del Carmen Díaz Soto
RUT N°9.774.253-7
</t>
  </si>
  <si>
    <t>Domingo García Huidobro Nº951, comuna de San Antonio, región de Valparaíso.</t>
  </si>
  <si>
    <t>569 982802632/ 352416231</t>
  </si>
  <si>
    <t>ongchiledinamiza@gmail.com</t>
  </si>
  <si>
    <t>KM FUNDACIÓN SOCIAL</t>
  </si>
  <si>
    <t>Certificado de Vigencia de Persona Jurídica sin Fines de Lucro Folio N° 500540527743, de 06 diciembre 2023, emitido por el Servicio de Registro Civil e Identificación</t>
  </si>
  <si>
    <t xml:space="preserve">La institución KM Fundación Social, en estatuto, Titulo Primero, artículo tercero, establece que su objetivo será la promover, coordinar, implementar y ejecutar las acciones las acciones que contribuyan a mejorarlas condiciones de vida de las personas, considerando en ellas las áreas socio – económicas, socio – emocionales, educacionales, ocio y recreación, conciencia social, cultura, educación u otras y que, en lo general se relacionen con infancia, adolescencia, adultez o adultos mayores, siendo estas intervenciones de manera directa o indirecta, de manera individual, sus familias o a través de comunidades, entornos, organizaciones públicas o privadas.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t>
  </si>
  <si>
    <t xml:space="preserve">
Presidente:
Guillermo Alberto Zambrano Tiznado RUT: 13.963.751-8
 Secretario
Erik Alexander Cerda Aucaman RUT: 15.656.195-9
Tesorera
Katherina Elizabeth Cares Muller RUT: 16.303.923-0
</t>
  </si>
  <si>
    <t>Desde el 09-12-2021 al 09-12-2023</t>
  </si>
  <si>
    <t>Guillermo Alberto Zambrano Tiznado RUT: 13.963.751-8</t>
  </si>
  <si>
    <t xml:space="preserve">Calle Manuel Rodriguez N° 0390, Oficina 401, comuna de Temuco, Región de la Araucanía.
</t>
  </si>
  <si>
    <t>Teléfono Celular: +56950009952</t>
  </si>
  <si>
    <t xml:space="preserve">somos@kmsocial.cl
katherina@kmconsultores.cl
</t>
  </si>
  <si>
    <t>Certificado Financiero 2021 aprobado por Subdepartamento de Supervisión financiera.</t>
  </si>
  <si>
    <t>Valores</t>
  </si>
  <si>
    <t>NOMBRE INSTITUCION</t>
  </si>
  <si>
    <t>RUT</t>
  </si>
  <si>
    <t>CODIGO</t>
  </si>
  <si>
    <t>Suma de ACUMULADO</t>
  </si>
  <si>
    <t>Total general</t>
  </si>
  <si>
    <t>DEPTO.</t>
  </si>
  <si>
    <t>LEY</t>
  </si>
  <si>
    <t>LINEA DE ACCION</t>
  </si>
  <si>
    <t>MOD</t>
  </si>
  <si>
    <t>COD INST</t>
  </si>
  <si>
    <t>PPTO</t>
  </si>
  <si>
    <t>PLAZAS</t>
  </si>
  <si>
    <t>CODIGO SIGFE</t>
  </si>
  <si>
    <t>ESTABLECIMIENTO</t>
  </si>
  <si>
    <t>BANCO</t>
  </si>
  <si>
    <t>CTA CTE</t>
  </si>
  <si>
    <t>ENERO</t>
  </si>
  <si>
    <t>FEBRERO</t>
  </si>
  <si>
    <t>MARZO</t>
  </si>
  <si>
    <t>ABRIL</t>
  </si>
  <si>
    <t>MAYO</t>
  </si>
  <si>
    <t>JUNIO</t>
  </si>
  <si>
    <t>JULIO</t>
  </si>
  <si>
    <t>AGOSTO</t>
  </si>
  <si>
    <t>SEPTIEMBRE</t>
  </si>
  <si>
    <t>OCTUBRE</t>
  </si>
  <si>
    <t>NOVIEMBRE</t>
  </si>
  <si>
    <t>DICIEMBRE</t>
  </si>
  <si>
    <t>ACUMULADO</t>
  </si>
  <si>
    <t>DJJ</t>
  </si>
  <si>
    <t>PROG</t>
  </si>
  <si>
    <t>PLA</t>
  </si>
  <si>
    <t>JUSTICIA JUVENIL</t>
  </si>
  <si>
    <t>PLA - QUILLOTA</t>
  </si>
  <si>
    <t>BANCO DE CREDITO E INVERSIONES</t>
  </si>
  <si>
    <t>MCA</t>
  </si>
  <si>
    <t>MCA - QUILLOTA</t>
  </si>
  <si>
    <t>MCA - VALPARAISO</t>
  </si>
  <si>
    <t>PLA - SAN ANTONIO</t>
  </si>
  <si>
    <t>BANCO ESTADO</t>
  </si>
  <si>
    <t>MCA - SAN ANTONIO</t>
  </si>
  <si>
    <t>PMM</t>
  </si>
  <si>
    <t>PMM - QUILLOTA</t>
  </si>
  <si>
    <t>ASR</t>
  </si>
  <si>
    <t>ASR - VALPARAISO</t>
  </si>
  <si>
    <t>BANCO SANTANDER-CHILE</t>
  </si>
  <si>
    <t>ALA</t>
  </si>
  <si>
    <t>ALA - VALPARAISO</t>
  </si>
  <si>
    <t>PMM - QUILPUE</t>
  </si>
  <si>
    <t>PMM - SAN FELIPE</t>
  </si>
  <si>
    <t>PLA - PROGRAMA DE LIBERTAD ASISTIDA - PLA VALPARAÍSO</t>
  </si>
  <si>
    <t>PSA</t>
  </si>
  <si>
    <t>PSA - PROGRAMA DE SALIDAS ALTERNATIVAS - PSA VALPARAISO SAN ANTONIO</t>
  </si>
  <si>
    <t>ASE</t>
  </si>
  <si>
    <t>ASE - VALPARAÍSO</t>
  </si>
  <si>
    <t>PLE</t>
  </si>
  <si>
    <t>PLE - VALPARAISO</t>
  </si>
  <si>
    <t>PLE - QUILLOTA</t>
  </si>
  <si>
    <t>PMM - PMM VALPARAISO</t>
  </si>
  <si>
    <t>PLE - SAN ANTONIO</t>
  </si>
  <si>
    <t>ASE - CACHAPOAL</t>
  </si>
  <si>
    <t>PLA - CACHAPOAL</t>
  </si>
  <si>
    <t>MCA - CACHAPOAL</t>
  </si>
  <si>
    <t>PMM - HERNAN EMERES YEVENES</t>
  </si>
  <si>
    <t>BANCO SCOTIABANK</t>
  </si>
  <si>
    <t>PLE - O´HIGGINS</t>
  </si>
  <si>
    <t>PMM - RANCAGUA</t>
  </si>
  <si>
    <t>ALA - PIL OHIGGINS</t>
  </si>
  <si>
    <t>ASR - PIL OHIGGINS</t>
  </si>
  <si>
    <t>ASE - APRENDER A CRECER</t>
  </si>
  <si>
    <t>ASE - CIP CRC TALCA</t>
  </si>
  <si>
    <t>ASE - MEDIO LIBRE TALCA</t>
  </si>
  <si>
    <t>ASE - LINARES</t>
  </si>
  <si>
    <t>PMM - CAUQUENES</t>
  </si>
  <si>
    <t>PMM - LINARES</t>
  </si>
  <si>
    <t>PMM - LLEQUEN TALCA</t>
  </si>
  <si>
    <t>PMM - BALDOMERO LILLO</t>
  </si>
  <si>
    <t>ASR - PIL PROGRAMA DE INTERMEDIACIÓN LABORAL</t>
  </si>
  <si>
    <t>ALA - PIL PROGRAMA DE INTERMEDIACIÓN LABORAL</t>
  </si>
  <si>
    <t>PLE - PROGRAMA DE LIBERTAD ASISTIDA ESPECIAL - PLE PROGRAMA DE LIBERTAD ASISTIDA ESPECIAL PROVINC...</t>
  </si>
  <si>
    <t>ASR - PIL LA ESPERANZA</t>
  </si>
  <si>
    <t>ALA - PIL LA ESPERANZA</t>
  </si>
  <si>
    <t>PMM - CONCEPCION COSTA</t>
  </si>
  <si>
    <t>ASE - CONCEPCION ARAUCO</t>
  </si>
  <si>
    <t>ASE - CIP - CRC CORONEL</t>
  </si>
  <si>
    <t>ASE - SAN PABLO BIO BIO</t>
  </si>
  <si>
    <t>PMM - PROVINCIA BIOBIO</t>
  </si>
  <si>
    <t>PMM - PROVINCIA DE ARAUCO LOTA Y CORONEL</t>
  </si>
  <si>
    <t>PMM - PROGRAMA MULTIMODAL - SAN PEDRO DE LA PAZ</t>
  </si>
  <si>
    <t>PMM - PROGRAMA MULTIMODAL - CONCEPCION COSTA</t>
  </si>
  <si>
    <t>MCA - CAUTIN</t>
  </si>
  <si>
    <t>PLA - KIMELTU</t>
  </si>
  <si>
    <t>MCA - AMULEN</t>
  </si>
  <si>
    <t>PMM - CIUDAD DEL NIÑO ANGOL</t>
  </si>
  <si>
    <t>ASR - PIL PROYECTO DE INTERMEDIACIÓN LABORAL PIL ARAUCANÍA</t>
  </si>
  <si>
    <t>ALA - PIL PROYECTO DE INTERMEDIACIÓN LABORAL PIL ARAUCANÍA</t>
  </si>
  <si>
    <t>PMM - PROGRAMA MULTIMODAL - CAUTIN LAFKEN</t>
  </si>
  <si>
    <t>PLE - PROGRAMA DE LIBERTAD ASISTIDA ESPECIAL - ANTULAFQUEN</t>
  </si>
  <si>
    <t>PLE - PROGRAMA DE LIBERTAD ASISTIDA ESPECIAL - ARAUCANIA CENTRO</t>
  </si>
  <si>
    <t>ASE - ARAUCANIA</t>
  </si>
  <si>
    <t>PMM - CUIDAD DEL NIÑO OSORNO</t>
  </si>
  <si>
    <t>ASR - PIL CIUDAD DEL NIÑO LOS LAGOS</t>
  </si>
  <si>
    <t>ALA - PIL CIUDAD DEL NIÑO LOS LAGOS</t>
  </si>
  <si>
    <t>PMM - CIUDAD DEL NIÑO LLANQUIHUE PALENA</t>
  </si>
  <si>
    <t>PMM - PROYECTA CHILOE</t>
  </si>
  <si>
    <t>ASE - LOS LAGOS</t>
  </si>
  <si>
    <t>ASE - PROFESOR MANUEL GUERRERO</t>
  </si>
  <si>
    <t>PMM - PROGRAMA MULTIMODAL AYSEN</t>
  </si>
  <si>
    <t>ASR - PIL AYSÉN</t>
  </si>
  <si>
    <t>ALA - PIL AYSÉN</t>
  </si>
  <si>
    <t>PMM - MAGALLANES</t>
  </si>
  <si>
    <t>ASR - PIL MAGALLANES</t>
  </si>
  <si>
    <t>ALA - PIL MAGALLANES</t>
  </si>
  <si>
    <t>ASE - SANTIAGO SUR PONIENTE</t>
  </si>
  <si>
    <t>ASE - SANTIAGO</t>
  </si>
  <si>
    <t>ASE - DEM METROPOLITANO NORTE</t>
  </si>
  <si>
    <t>ASE - SAN BERNARDO</t>
  </si>
  <si>
    <t>ASE - CIP CRC SAN JOAQUIN</t>
  </si>
  <si>
    <t>ASE - PUENTE ALTO</t>
  </si>
  <si>
    <t>ASR - PIL PROGRAMA DE APOYO PSICOSOCIAL PARA ADOLESCENTES PRIVADOS DE LIBERTAD Y EN EL MEDIO LIBRE</t>
  </si>
  <si>
    <t>BANCO SECURITY</t>
  </si>
  <si>
    <t>ALA - PIL APRESTO LABORAL PARA ADOLESCENTES PRIVADOS DE LIBERTAD Y EN EL MEDIO LIBRE</t>
  </si>
  <si>
    <t>BANCO DE CHILE</t>
  </si>
  <si>
    <t>PLE - PROGRAMA DE LIBERTAD ASISTIDA ESPECIAL - PLE ORIENTE</t>
  </si>
  <si>
    <t>PMM - PROGRAMA MULTIMODAL - PMM CIUDAD DEL NINO CENTRO PONIENTE</t>
  </si>
  <si>
    <t>PMM - PROGRAMA MULTIMODAL - PMM QUILICURA CHACABUCO</t>
  </si>
  <si>
    <t>PMM - PROGRAMA MULTIMODAL - PMM LA PINTANA EL BOSQUE</t>
  </si>
  <si>
    <t>PMM - PROGRAMA MULTIMODAL - PMM SUR UNO</t>
  </si>
  <si>
    <t>PMM - PROGRAMA MULTIMODAL - PMM SUR DOS</t>
  </si>
  <si>
    <t>PMM - PROGRAMA MULTIMODAL - PMM MAIPÚ CERRILLOS</t>
  </si>
  <si>
    <t>PMM - PROGRAMA MULTIMODAL - PMM PONIENTE</t>
  </si>
  <si>
    <t>PMM - PROGRAMA MULTIMODAL - PMM NORTE</t>
  </si>
  <si>
    <t>PMM - PROGRAMA MULTIMODAL - PMM PROVINCIA DEL MAIPO</t>
  </si>
  <si>
    <t>PMM - PROGRAMA MULTIMODAL - PMM LA FLORIDA MACUL</t>
  </si>
  <si>
    <t>PMM - PROGRAMA MULTIMODAL - PMM TALAGANTE</t>
  </si>
  <si>
    <t>PMM - PROGRAMA MULTIMODAL - PMM ORIENTE</t>
  </si>
  <si>
    <t>PLE - CHACABUCO QUILICURA</t>
  </si>
  <si>
    <t>PLE - PLE NORTE</t>
  </si>
  <si>
    <t>PLE - PROVINCIA CORDILLERA</t>
  </si>
  <si>
    <t>PLE - PONIENTE</t>
  </si>
  <si>
    <t>PLE - CENTRO PONIENTE</t>
  </si>
  <si>
    <t>PLE - LA PINTANA EL BOSQUE</t>
  </si>
  <si>
    <t>PLE - PROVINCIA DEL MAIPO</t>
  </si>
  <si>
    <t>PLE - SUR</t>
  </si>
  <si>
    <t>PMM - CIUDAD DEL NIÑO RENCA PUDAHUEL</t>
  </si>
  <si>
    <t>PMM - PROVINCIA CORDILLERA</t>
  </si>
  <si>
    <t>ASE - LOS RIOS</t>
  </si>
  <si>
    <t>PMM - CIUDAD DE NIÑO VALDIVIA</t>
  </si>
  <si>
    <t>ALA - PIL CIUDAD DEL NIÑO VALDIVIA</t>
  </si>
  <si>
    <t>ASR - PIL CIUDAD DEL NIÑO VALDIVIA</t>
  </si>
  <si>
    <t>ASR - PIL LLEQUEN ÑUBLE</t>
  </si>
  <si>
    <t>ALA - ATENCION APRESTO LABORAL PARA ADOLESCENTES PRIVADOS DE LIBERTAD Y MEDIO LIBRE (PIL)</t>
  </si>
  <si>
    <t>ASE - LLEQUEN ÑUBLE</t>
  </si>
  <si>
    <t>PMM - LLEQUEN ÑUBLE</t>
  </si>
  <si>
    <t>Certificado de vigencia, folio N° 500628041539, de 07 de mayo de 2025, emitido por el Servicio de Registro Civil e Identificación.</t>
  </si>
  <si>
    <t>Consta en Certificado de Vigencia  del Servicio del Registro Civil e Identificación, folio 500622420746 de 9 de abril de 2025</t>
  </si>
  <si>
    <t xml:space="preserve">Certificado de Vigencia de persona jurídica sin fines de lucro Folio N° 500621790243, emitido con fecha 07 de abril de 2025, del Servicio de Registro Civil e Identificación. </t>
  </si>
  <si>
    <t>Certificado de Vigencia, folio Nº 500624011546, emitido con fecha 15 de abril de 2025, por el Servicio de Registro Civil e Identificación</t>
  </si>
  <si>
    <t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t>
  </si>
  <si>
    <t>directorio@fundaciondem.cl
coordinacionejecutiva@fundaciondem.cl
administracioncentral@fundaciondem.cl</t>
  </si>
  <si>
    <t>Se acompaña certificado financiero correspondiente al año 2024,  aprobado por el Subdepartamento de Supervisión Financiera.</t>
  </si>
  <si>
    <t>Certificado de Vigencia de Persona Jurídica sin Fines de Lucro Nº de Folio 500622655619, de 10 de abril de 2025, del Servicio de Registro Civil e Identificación.</t>
  </si>
  <si>
    <t>Certificado de vigencia de persona jurídica sin fines de lucro, folio N° 500627735675, emitido por el Servicio de Registro Civil e Identificación, con fecha 06 de mayo de 2025.</t>
  </si>
  <si>
    <t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t>
  </si>
  <si>
    <r>
      <rPr>
        <sz val="11"/>
        <rFont val="Verdana"/>
        <family val="2"/>
      </rPr>
      <t xml:space="preserve">Antecedentes financieros correspondientes al año 2024, aprobados por el Subdepartamento de Supervisión Financiera.      </t>
    </r>
    <r>
      <rPr>
        <b/>
        <sz val="11"/>
        <rFont val="Verdana"/>
        <family val="2"/>
      </rPr>
      <t xml:space="preserve">                                                                                                                                                                                                                                                                                                                                                                                                                                                                                                                                                                                                                                                                                                                                                                                                                                                                                                                                                                                                                                                                         
</t>
    </r>
  </si>
  <si>
    <t>Certificado de Vigencia de Persona Jurídica Sin Fines de Lucro Folio N° 500629368005, emitido con fecha 13 de mayo de 2025, por el Servicio de Registro Civil e Identificación.</t>
  </si>
  <si>
    <t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t>
  </si>
  <si>
    <t xml:space="preserve">
JAIME ENRIQUE VILCHES GONZÁLEZ: 5.641.609-9
</t>
  </si>
  <si>
    <t xml:space="preserve">Se acompaña certificado de antecedentes financieros, correspondiente al año 2024, aprobados por el Sub Departamento de Supervisión Financiera Nacional. </t>
  </si>
  <si>
    <t>Certificado de vigencia, folio Nº 500627449668, de fecha 5 de mayo de 2025, del Servicio de Registro Civil e Identificación</t>
  </si>
  <si>
    <t>Se acompaña certificado financiero de la Institución correspondientes al año 2024, aprobado por el Sub Departamento de Supervisión Financiera Nacional</t>
  </si>
  <si>
    <t>Se acompaña certificado financiero correspondiente al año 2024, aprobados por el Sub Departamento de Supervisión Financiera Nacional</t>
  </si>
  <si>
    <t>Se acompaña Certificado Financiero de la Institución correspondiente al 2024,  aprobado por el Subdepartamento de Supervisión Financiera Nacional.</t>
  </si>
  <si>
    <t xml:space="preserve">Se acompaña certificado de antecedentes financieros, correspondientes al año 2024  aprobado por el Subdepartamento de Supervisión Financiera Nacional.  </t>
  </si>
  <si>
    <t>Certificado de Vigencia folio N° 500625999171, de fecha 24 de abril de 2025, del Servicio de Registro Civil e Identificación.</t>
  </si>
  <si>
    <t xml:space="preserve">
Se acompaña certificado financiero correspondiente al 2024, aprobado por el Subdepartamento de Supervisión Financiera.</t>
  </si>
  <si>
    <t xml:space="preserve">Certificado de Vigencia Folio Nº 500629816024, de fecha 15 de mayo de 2025, del Servicio de Registro Civil e Identificación </t>
  </si>
  <si>
    <t>27 de septiembre de 2023 al 27 de septiembre de 2026. Según consta en Certificado de directorio de persona jurídica sin fines de lucro Folio Nº 500627568767, de fecha 05 de mayo de 2025, del Servicio de Registro Civil e Identificación.</t>
  </si>
  <si>
    <t xml:space="preserve"> (+562) 2 365 32 76 - (+562) 2 365 31 97 
</t>
  </si>
  <si>
    <t xml:space="preserve">Correos bernardo.vasquez@reinventarse.cl y jonathan.olivares@reinventarse.cl
</t>
  </si>
  <si>
    <t>Se acompaña certificado financiero correspondiente al año 2024, aprobados por  Supervisión Financiera Nacional.</t>
  </si>
  <si>
    <t>Certificado de vigencia N° 500632615284, de 26 de mayo de 2025, del SRC</t>
  </si>
  <si>
    <t xml:space="preserve">PresiPresidente: 
Araceli Carrasco Henríquez RUT: 13.547.361-8
Secretaria: 
Jeanette Mariela Muga Álvarez RUT: 10.262.560-9
Tesorera: 
Teresa Del Carmen Gonzalez Caceres 13.195.670-3
</t>
  </si>
  <si>
    <t>Certificado de Antecedentes Financieros del año 2024, aprobados por Subdepartamento de Supervisión Nacional.</t>
  </si>
  <si>
    <t xml:space="preserve">Certificado Financiero correspondiente al año 2024, aprobado por USUFI
</t>
  </si>
  <si>
    <t xml:space="preserve">Certificado de vigencia de Persona Jurídica sin fines de lucro, Folio N° 500634956267, de 2 de junio de 2025, del Servicio de Registro Civil e Identificación.    </t>
  </si>
  <si>
    <t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t>
  </si>
  <si>
    <t>01 de octubre de 2024 a 01 de octubre de 2026</t>
  </si>
  <si>
    <t>Presidente: DANIELA FRANCES DOMINGUEZ VALVERDE 14.144.470-0 y, 
Representante legal: Francis Valverde Mosquera, RUT N° 7.745.517-</t>
  </si>
  <si>
    <t xml:space="preserve">Se acompaña certificado financiero, correspondiente al año 2024,  aprobado por el Subdepartamento de Supervisión Financiera Nacional. </t>
  </si>
  <si>
    <t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t>
  </si>
  <si>
    <t>Desde el 19 de mayo de 2025 hasta el 19 de mayo de 2028.</t>
  </si>
  <si>
    <t xml:space="preserve">Presidente: 
Ingrid Eliana Prambs Klocker, RUT Nº 5.503.894-5
</t>
  </si>
  <si>
    <t xml:space="preserve">452598188
Celular:
Ingrid Prambs: 994302213
Priscila Toledo Albornoz 995655179
María Angélica Espinoza Gatica: 998723587
Mauricio Gaete: 985760334
Marixia Ortega Retamal: 962270453
</t>
  </si>
  <si>
    <t xml:space="preserve">ciemvillarrica@gmail.com  
iprambs@gmail.com 
Priscilla.t.albornoz@gmail.com 
Mageca1o@gmail.com
gaeteparraguez@gmail.com 
marixaa.ortega@gmail.com 
</t>
  </si>
  <si>
    <t>Certificado de antecedentes financieros del año 2024,  aprobados por el Subdepartamento de Supervisión Financiera Nacional.</t>
  </si>
  <si>
    <t>25 de marzo de 2025 a 25 de marzo de 2028</t>
  </si>
  <si>
    <t>Certificado de Vigencia Folio N° 500621355075, emitido por el Servicio de Registro Civil e Identificación, de fecha 04 de abril de 2025</t>
  </si>
  <si>
    <t xml:space="preserve">Certificado de antecedentes financieros, correspondientes al año 2024, aprobados por el Subdepartamento de Supervisión Financiera Nacional. </t>
  </si>
  <si>
    <t>Desde el 30-04-2025 hasta 30-04-2027.</t>
  </si>
  <si>
    <t xml:space="preserve">Se acompaña certificado financiero correspondiente al año 2024, PENDIENTES DE SER aprobado por el Departamento de Administración y Finanzas. </t>
  </si>
  <si>
    <t>ORGANIZACIÓN NO GUBERNAMENTAL DE DESARROLLO CENTRO DE PROMOCIÓN DE APOYO A LA INFANCIA - PAICABI</t>
  </si>
  <si>
    <t>VALPARAISO</t>
  </si>
  <si>
    <t>VIÑA DEL MAR</t>
  </si>
  <si>
    <t>Suma de OCTUBRE</t>
  </si>
  <si>
    <t>LOS MONTOS INFORMADOS CORRESPONDEN A LOS CANCELADOS EN EL PERÍODO ENERO - OCTUBRE 2025</t>
  </si>
  <si>
    <t>MONTO MES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</si>
</sst>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_-* #,##0.00_-;\-* #,##0.00_-;_-* \-??_-;_-@_-"/>
    <numFmt numFmtId="167" formatCode="_-&quot;$ &quot;* #,##0.00_-;&quot;-$ &quot;* #,##0.00_-;_-&quot;$ &quot;* \-??_-;_-@_-"/>
    <numFmt numFmtId="168" formatCode="#,##0_ ;\-#,##0\ "/>
  </numFmts>
  <fonts count="14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MS Sans Serif"/>
      <family val="2"/>
    </font>
    <font>
      <sz val="10"/>
      <color indexed="8"/>
      <name val="Arial"/>
      <family val="2"/>
    </font>
    <font>
      <sz val="10"/>
      <name val="MS Sans Serif"/>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Times New Roman"/>
      <family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8"/>
      <color indexed="10"/>
      <name val="Verdana"/>
      <family val="2"/>
    </font>
    <font>
      <i/>
      <sz val="8"/>
      <color indexed="23"/>
      <name val="Verdana"/>
      <family val="2"/>
    </font>
    <font>
      <b/>
      <sz val="15"/>
      <color indexed="56"/>
      <name val="Verdana"/>
      <family val="2"/>
    </font>
    <font>
      <b/>
      <sz val="13"/>
      <color indexed="56"/>
      <name val="Verdana"/>
      <family val="2"/>
    </font>
    <font>
      <b/>
      <sz val="8"/>
      <color indexed="8"/>
      <name val="Verdana"/>
      <family val="2"/>
    </font>
    <font>
      <sz val="10"/>
      <color indexed="8"/>
      <name val="Arial"/>
      <family val="2"/>
      <charset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10"/>
      <color indexed="8"/>
      <name val="Arial"/>
      <family val="2"/>
      <charset val="1"/>
    </font>
    <font>
      <sz val="8"/>
      <color indexed="10"/>
      <name val="Verdana"/>
      <family val="2"/>
    </font>
    <font>
      <i/>
      <sz val="8"/>
      <color indexed="23"/>
      <name val="Verdana"/>
      <family val="2"/>
    </font>
    <font>
      <b/>
      <sz val="18"/>
      <color indexed="56"/>
      <name val="Cambria"/>
      <family val="2"/>
    </font>
    <font>
      <b/>
      <sz val="15"/>
      <color indexed="56"/>
      <name val="Verdana"/>
      <family val="2"/>
    </font>
    <font>
      <b/>
      <sz val="13"/>
      <color indexed="56"/>
      <name val="Verdana"/>
      <family val="2"/>
    </font>
    <font>
      <b/>
      <sz val="8"/>
      <color indexed="8"/>
      <name val="Verdana"/>
      <family val="2"/>
    </font>
    <font>
      <b/>
      <sz val="18"/>
      <color indexed="56"/>
      <name val="Cambria"/>
      <family val="2"/>
    </font>
    <font>
      <b/>
      <sz val="15"/>
      <color indexed="56"/>
      <name val="Calibri"/>
      <family val="2"/>
    </font>
    <font>
      <sz val="11"/>
      <color indexed="17"/>
      <name val="Calibri"/>
      <family val="2"/>
    </font>
    <font>
      <sz val="8"/>
      <color theme="1"/>
      <name val="Verdana"/>
      <family val="2"/>
    </font>
    <font>
      <sz val="11"/>
      <color theme="0"/>
      <name val="Calibri"/>
      <family val="2"/>
      <scheme val="minor"/>
    </font>
    <font>
      <sz val="8"/>
      <color theme="0"/>
      <name val="Verdana"/>
      <family val="2"/>
    </font>
    <font>
      <sz val="11"/>
      <color rgb="FF006100"/>
      <name val="Calibri"/>
      <family val="2"/>
      <scheme val="minor"/>
    </font>
    <font>
      <sz val="8"/>
      <color rgb="FF006100"/>
      <name val="Verdana"/>
      <family val="2"/>
    </font>
    <font>
      <b/>
      <sz val="11"/>
      <color rgb="FFFA7D00"/>
      <name val="Calibri"/>
      <family val="2"/>
      <scheme val="minor"/>
    </font>
    <font>
      <b/>
      <sz val="8"/>
      <color rgb="FFFA7D00"/>
      <name val="Verdana"/>
      <family val="2"/>
    </font>
    <font>
      <b/>
      <sz val="11"/>
      <color theme="0"/>
      <name val="Calibri"/>
      <family val="2"/>
      <scheme val="minor"/>
    </font>
    <font>
      <b/>
      <sz val="8"/>
      <color theme="0"/>
      <name val="Verdana"/>
      <family val="2"/>
    </font>
    <font>
      <sz val="11"/>
      <color rgb="FFFA7D00"/>
      <name val="Calibri"/>
      <family val="2"/>
      <scheme val="minor"/>
    </font>
    <font>
      <sz val="8"/>
      <color rgb="FFFA7D00"/>
      <name val="Verdana"/>
      <family val="2"/>
    </font>
    <font>
      <b/>
      <sz val="11"/>
      <color theme="3"/>
      <name val="Calibri"/>
      <family val="2"/>
      <scheme val="minor"/>
    </font>
    <font>
      <b/>
      <sz val="11"/>
      <color theme="3"/>
      <name val="Verdana"/>
      <family val="2"/>
    </font>
    <font>
      <sz val="11"/>
      <color rgb="FF3F3F76"/>
      <name val="Calibri"/>
      <family val="2"/>
      <scheme val="minor"/>
    </font>
    <font>
      <sz val="8"/>
      <color rgb="FF3F3F76"/>
      <name val="Verdana"/>
      <family val="2"/>
    </font>
    <font>
      <sz val="11"/>
      <color rgb="FF9C0006"/>
      <name val="Calibri"/>
      <family val="2"/>
      <scheme val="minor"/>
    </font>
    <font>
      <sz val="8"/>
      <color rgb="FF9C0006"/>
      <name val="Verdana"/>
      <family val="2"/>
    </font>
    <font>
      <sz val="11"/>
      <color rgb="FF9C6500"/>
      <name val="Calibri"/>
      <family val="2"/>
      <scheme val="minor"/>
    </font>
    <font>
      <sz val="8"/>
      <color rgb="FF9C6500"/>
      <name val="Verdana"/>
      <family val="2"/>
    </font>
    <font>
      <b/>
      <sz val="11"/>
      <color rgb="FF3F3F3F"/>
      <name val="Calibri"/>
      <family val="2"/>
      <scheme val="minor"/>
    </font>
    <font>
      <b/>
      <sz val="8"/>
      <color rgb="FF3F3F3F"/>
      <name val="Verdana"/>
      <family val="2"/>
    </font>
    <font>
      <sz val="10"/>
      <color rgb="FF000000"/>
      <name val="Arial"/>
      <family val="2"/>
      <charset val="1"/>
    </font>
    <font>
      <sz val="11"/>
      <color rgb="FFFF0000"/>
      <name val="Calibri"/>
      <family val="2"/>
      <scheme val="minor"/>
    </font>
    <font>
      <sz val="8"/>
      <color rgb="FFFF0000"/>
      <name val="Verdana"/>
      <family val="2"/>
    </font>
    <font>
      <i/>
      <sz val="11"/>
      <color rgb="FF7F7F7F"/>
      <name val="Calibri"/>
      <family val="2"/>
      <scheme val="minor"/>
    </font>
    <font>
      <i/>
      <sz val="8"/>
      <color rgb="FF7F7F7F"/>
      <name val="Verdana"/>
      <family val="2"/>
    </font>
    <font>
      <b/>
      <sz val="18"/>
      <color theme="3"/>
      <name val="Cambria"/>
      <family val="2"/>
    </font>
    <font>
      <b/>
      <sz val="15"/>
      <color theme="3"/>
      <name val="Calibri"/>
      <family val="2"/>
      <scheme val="minor"/>
    </font>
    <font>
      <b/>
      <sz val="15"/>
      <color theme="3"/>
      <name val="Verdana"/>
      <family val="2"/>
    </font>
    <font>
      <b/>
      <sz val="13"/>
      <color theme="3"/>
      <name val="Calibri"/>
      <family val="2"/>
      <scheme val="minor"/>
    </font>
    <font>
      <b/>
      <sz val="13"/>
      <color theme="3"/>
      <name val="Verdana"/>
      <family val="2"/>
    </font>
    <font>
      <b/>
      <sz val="18"/>
      <color theme="3"/>
      <name val="Cambria"/>
      <family val="2"/>
      <scheme val="major"/>
    </font>
    <font>
      <b/>
      <sz val="11"/>
      <color theme="1"/>
      <name val="Calibri"/>
      <family val="2"/>
      <scheme val="minor"/>
    </font>
    <font>
      <b/>
      <sz val="8"/>
      <color theme="1"/>
      <name val="Verdana"/>
      <family val="2"/>
    </font>
    <font>
      <sz val="8"/>
      <name val="Calibri"/>
      <family val="2"/>
      <scheme val="minor"/>
    </font>
    <font>
      <sz val="10"/>
      <name val="MS Sans Serif"/>
      <family val="2"/>
    </font>
    <font>
      <b/>
      <sz val="11"/>
      <name val="Verdana"/>
      <family val="2"/>
    </font>
    <font>
      <sz val="10"/>
      <name val="MS Sans Serif"/>
    </font>
    <font>
      <sz val="8"/>
      <color theme="1"/>
      <name val="Calibri"/>
      <family val="2"/>
      <scheme val="minor"/>
    </font>
    <font>
      <sz val="8"/>
      <color indexed="8"/>
      <name val="Calibri"/>
      <family val="2"/>
      <scheme val="minor"/>
    </font>
    <font>
      <b/>
      <sz val="8"/>
      <name val="Calibri"/>
      <family val="2"/>
      <scheme val="minor"/>
    </font>
    <font>
      <b/>
      <sz val="8"/>
      <name val="Verdana"/>
      <family val="2"/>
    </font>
    <font>
      <b/>
      <sz val="8"/>
      <color theme="1"/>
      <name val="Calibri"/>
      <family val="2"/>
      <scheme val="minor"/>
    </font>
    <font>
      <sz val="11"/>
      <name val="Verdana"/>
      <family val="2"/>
    </font>
    <font>
      <sz val="11"/>
      <color theme="1"/>
      <name val="Verdana"/>
      <family val="2"/>
    </font>
    <font>
      <u/>
      <sz val="10"/>
      <color theme="10"/>
      <name val="MS Sans Serif"/>
    </font>
    <font>
      <u/>
      <sz val="10"/>
      <name val="MS Sans Serif"/>
      <family val="2"/>
    </font>
    <font>
      <b/>
      <sz val="11"/>
      <color theme="1"/>
      <name val="Verdana"/>
      <family val="2"/>
    </font>
    <font>
      <sz val="9"/>
      <name val="Verdana"/>
      <family val="2"/>
    </font>
    <font>
      <u/>
      <sz val="11"/>
      <color theme="10"/>
      <name val="Verdana"/>
      <family val="2"/>
    </font>
    <font>
      <sz val="11"/>
      <color indexed="8"/>
      <name val="Verdana"/>
      <family val="2"/>
    </font>
    <font>
      <sz val="11"/>
      <color rgb="FFFF0000"/>
      <name val="Verdana"/>
      <family val="2"/>
    </font>
    <font>
      <sz val="11"/>
      <name val="Calibri"/>
      <family val="2"/>
    </font>
    <font>
      <u/>
      <sz val="11"/>
      <color theme="10"/>
      <name val="MS Sans Serif"/>
      <family val="2"/>
    </font>
    <font>
      <b/>
      <sz val="11"/>
      <name val="Calibri"/>
      <family val="2"/>
    </font>
    <font>
      <u/>
      <sz val="11"/>
      <name val="Verdana"/>
      <family val="2"/>
    </font>
    <font>
      <sz val="11"/>
      <name val="Calibri"/>
      <family val="2"/>
      <scheme val="minor"/>
    </font>
    <font>
      <b/>
      <sz val="11"/>
      <name val="Calibri"/>
      <family val="2"/>
      <scheme val="minor"/>
    </font>
    <font>
      <sz val="11"/>
      <name val="Times New Roman"/>
      <family val="1"/>
    </font>
    <font>
      <sz val="10"/>
      <name val="Calibri"/>
      <family val="2"/>
    </font>
    <font>
      <b/>
      <sz val="11"/>
      <color indexed="8"/>
      <name val="Verdana"/>
      <family val="2"/>
    </font>
    <font>
      <b/>
      <sz val="9"/>
      <color indexed="8"/>
      <name val="Verdana"/>
      <family val="2"/>
    </font>
    <font>
      <b/>
      <sz val="9"/>
      <name val="Verdana"/>
      <family val="2"/>
    </font>
    <font>
      <u/>
      <sz val="11"/>
      <name val="Calibri"/>
      <family val="2"/>
    </font>
    <font>
      <u/>
      <sz val="9"/>
      <name val="Verdana"/>
      <family val="2"/>
    </font>
    <font>
      <sz val="7"/>
      <name val="Times New Roman"/>
      <family val="1"/>
    </font>
    <font>
      <u/>
      <sz val="10"/>
      <color rgb="FFFF0000"/>
      <name val="MS Sans Serif"/>
      <family val="2"/>
    </font>
    <font>
      <u/>
      <sz val="10"/>
      <color theme="10"/>
      <name val="MS Sans Serif"/>
      <family val="2"/>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0"/>
      </patternFill>
    </fill>
    <fill>
      <patternFill patternType="solid">
        <fgColor theme="3" tint="0.59999389629810485"/>
        <bgColor indexed="64"/>
      </patternFill>
    </fill>
    <fill>
      <patternFill patternType="solid">
        <fgColor rgb="FFFFFF00"/>
        <bgColor indexed="0"/>
      </patternFill>
    </fill>
    <fill>
      <patternFill patternType="solid">
        <fgColor rgb="FFFFC000"/>
        <bgColor indexed="0"/>
      </patternFill>
    </fill>
    <fill>
      <patternFill patternType="solid">
        <fgColor theme="3" tint="0.59999389629810485"/>
        <bgColor indexed="0"/>
      </patternFill>
    </fill>
    <fill>
      <patternFill patternType="solid">
        <fgColor rgb="FFFFFF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646">
    <xf numFmtId="0" fontId="0" fillId="0" borderId="0" applyNumberFormat="0" applyFill="0" applyBorder="0" applyAlignment="0" applyProtection="0"/>
    <xf numFmtId="0" fontId="42" fillId="0" borderId="0" applyNumberFormat="0" applyFill="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8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24" fillId="0" borderId="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6" fontId="24" fillId="0" borderId="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24" fillId="0" borderId="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24" fillId="0" borderId="0"/>
    <xf numFmtId="0" fontId="24" fillId="0" borderId="0"/>
    <xf numFmtId="0" fontId="6" fillId="0" borderId="0"/>
    <xf numFmtId="0" fontId="5" fillId="0" borderId="0"/>
    <xf numFmtId="0" fontId="5" fillId="0" borderId="0"/>
    <xf numFmtId="0" fontId="5" fillId="0" borderId="0"/>
    <xf numFmtId="0" fontId="24" fillId="0" borderId="0"/>
    <xf numFmtId="0" fontId="6" fillId="0" borderId="0"/>
    <xf numFmtId="0" fontId="6" fillId="0" borderId="0"/>
    <xf numFmtId="0" fontId="25" fillId="0" borderId="0"/>
    <xf numFmtId="0" fontId="6" fillId="0" borderId="0"/>
    <xf numFmtId="0" fontId="5"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xf numFmtId="0" fontId="23" fillId="0" borderId="0" applyNumberFormat="0" applyFill="0" applyBorder="0" applyAlignment="0" applyProtection="0"/>
    <xf numFmtId="0" fontId="9"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5" fillId="0" borderId="0"/>
    <xf numFmtId="0" fontId="5" fillId="0" borderId="0"/>
    <xf numFmtId="0" fontId="24" fillId="0" borderId="0"/>
    <xf numFmtId="0" fontId="24" fillId="0" borderId="0"/>
    <xf numFmtId="0" fontId="6" fillId="0" borderId="0"/>
    <xf numFmtId="0" fontId="24" fillId="0" borderId="0"/>
    <xf numFmtId="0" fontId="24"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5" fillId="0" borderId="0"/>
    <xf numFmtId="0" fontId="5" fillId="0" borderId="0"/>
    <xf numFmtId="0" fontId="24" fillId="0" borderId="0"/>
    <xf numFmtId="0" fontId="25" fillId="0" borderId="0"/>
    <xf numFmtId="0" fontId="24" fillId="0" borderId="0"/>
    <xf numFmtId="0" fontId="2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6" fillId="0" borderId="0"/>
    <xf numFmtId="0" fontId="5" fillId="0" borderId="0"/>
    <xf numFmtId="0" fontId="5" fillId="0" borderId="0"/>
    <xf numFmtId="0" fontId="25" fillId="0" borderId="0"/>
    <xf numFmtId="0" fontId="24" fillId="0" borderId="0"/>
    <xf numFmtId="0" fontId="24"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9"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60" fillId="0" borderId="0"/>
    <xf numFmtId="0" fontId="43"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4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3"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6" fillId="0" borderId="0"/>
    <xf numFmtId="0" fontId="5" fillId="0" borderId="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3" fillId="0" borderId="0"/>
    <xf numFmtId="0" fontId="24" fillId="0" borderId="0"/>
    <xf numFmtId="0" fontId="6"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4" fillId="0" borderId="0"/>
    <xf numFmtId="0" fontId="24" fillId="0" borderId="0"/>
    <xf numFmtId="0" fontId="24"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4" fillId="0" borderId="0" applyNumberFormat="0" applyFill="0" applyBorder="0" applyAlignment="0" applyProtection="0"/>
    <xf numFmtId="0" fontId="25" fillId="0" borderId="0"/>
    <xf numFmtId="0" fontId="25" fillId="0" borderId="0"/>
    <xf numFmtId="0" fontId="6" fillId="0" borderId="0"/>
    <xf numFmtId="0" fontId="25" fillId="0" borderId="0"/>
    <xf numFmtId="0" fontId="25" fillId="0" borderId="0"/>
    <xf numFmtId="0" fontId="25" fillId="0" borderId="0"/>
    <xf numFmtId="0" fontId="24" fillId="0" borderId="0"/>
    <xf numFmtId="0" fontId="25" fillId="0" borderId="0"/>
    <xf numFmtId="0" fontId="24"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5" fillId="0" borderId="0"/>
    <xf numFmtId="0" fontId="25" fillId="0" borderId="0"/>
    <xf numFmtId="0" fontId="25" fillId="0" borderId="0"/>
    <xf numFmtId="0" fontId="24"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25" fillId="0" borderId="0"/>
    <xf numFmtId="0" fontId="24" fillId="0" borderId="0"/>
    <xf numFmtId="0" fontId="24" fillId="0" borderId="0"/>
    <xf numFmtId="0" fontId="24" fillId="0" borderId="0"/>
    <xf numFmtId="0" fontId="6" fillId="0" borderId="0"/>
    <xf numFmtId="0" fontId="24"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6" fillId="0" borderId="0"/>
    <xf numFmtId="0" fontId="24" fillId="0" borderId="0"/>
    <xf numFmtId="0" fontId="25" fillId="0" borderId="0"/>
    <xf numFmtId="0" fontId="25" fillId="0" borderId="0"/>
    <xf numFmtId="0" fontId="25"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25"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xf numFmtId="0" fontId="9"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70"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59" fillId="0" borderId="0"/>
    <xf numFmtId="0" fontId="71" fillId="0" borderId="0"/>
    <xf numFmtId="0" fontId="1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7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23" fillId="0" borderId="0" applyNumberFormat="0" applyFill="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4"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5"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5" fillId="6"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4" fillId="29" borderId="0" applyNumberFormat="0" applyBorder="0" applyAlignment="0" applyProtection="0"/>
    <xf numFmtId="0" fontId="5" fillId="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4" fillId="30" borderId="0" applyNumberFormat="0" applyBorder="0" applyAlignment="0" applyProtection="0"/>
    <xf numFmtId="0" fontId="5" fillId="8"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4" fillId="31" borderId="0" applyNumberFormat="0" applyBorder="0" applyAlignment="0" applyProtection="0"/>
    <xf numFmtId="0" fontId="5" fillId="9"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2"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3" borderId="0" applyNumberFormat="0" applyBorder="0" applyAlignment="0" applyProtection="0"/>
    <xf numFmtId="0" fontId="5" fillId="5"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4" fillId="34" borderId="0" applyNumberFormat="0" applyBorder="0" applyAlignment="0" applyProtection="0"/>
    <xf numFmtId="0" fontId="5"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4" fillId="35" borderId="0" applyNumberFormat="0" applyBorder="0" applyAlignment="0" applyProtection="0"/>
    <xf numFmtId="0" fontId="5" fillId="11"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2"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38"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3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4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4"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6"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8"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90"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2"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2"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2"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2"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94"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6"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98"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2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24"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4" fillId="0" borderId="0"/>
    <xf numFmtId="0" fontId="2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24" fillId="0" borderId="0"/>
    <xf numFmtId="0" fontId="24"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0"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2" fillId="0" borderId="0"/>
    <xf numFmtId="0" fontId="102" fillId="0" borderId="0"/>
    <xf numFmtId="0" fontId="59" fillId="0" borderId="0"/>
    <xf numFmtId="0" fontId="10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5"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7" fillId="0" borderId="0" applyNumberFormat="0" applyFill="0" applyBorder="0" applyAlignment="0" applyProtection="0"/>
    <xf numFmtId="0" fontId="108"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10"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2" fillId="0" borderId="0" applyNumberFormat="0" applyFill="0" applyBorder="0" applyAlignment="0" applyProtection="0"/>
    <xf numFmtId="0" fontId="92"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07" fillId="0" borderId="0" applyNumberFormat="0" applyFill="0" applyBorder="0" applyAlignment="0" applyProtection="0"/>
    <xf numFmtId="0" fontId="113"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5" fillId="0" borderId="0"/>
    <xf numFmtId="0" fontId="5" fillId="0" borderId="0"/>
    <xf numFmtId="0" fontId="5" fillId="23" borderId="4" applyNumberFormat="0" applyFont="0" applyAlignment="0" applyProtection="0"/>
    <xf numFmtId="0" fontId="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3" fillId="0" borderId="0"/>
    <xf numFmtId="0" fontId="43" fillId="3" borderId="0" applyNumberFormat="0" applyBorder="0" applyAlignment="0" applyProtection="0"/>
    <xf numFmtId="0" fontId="43"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3" fillId="0" borderId="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3" fillId="0" borderId="0"/>
    <xf numFmtId="0" fontId="23" fillId="0" borderId="0"/>
    <xf numFmtId="0" fontId="23" fillId="0" borderId="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8"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43" fillId="5" borderId="0" applyNumberFormat="0" applyBorder="0" applyAlignment="0" applyProtection="0"/>
    <xf numFmtId="0" fontId="7" fillId="23" borderId="4" applyNumberFormat="0" applyFont="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3" fillId="0" borderId="0"/>
    <xf numFmtId="0" fontId="23" fillId="0" borderId="0"/>
    <xf numFmtId="0" fontId="38" fillId="0" borderId="0" applyNumberFormat="0" applyFill="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38"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3" fillId="0" borderId="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3" fillId="0" borderId="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7"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23" fillId="0" borderId="0"/>
    <xf numFmtId="0" fontId="23"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38" fillId="0" borderId="0" applyNumberFormat="0" applyFill="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7" fillId="23" borderId="4" applyNumberFormat="0" applyFont="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38" fillId="0" borderId="0" applyNumberFormat="0" applyFill="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23" fillId="0" borderId="0"/>
    <xf numFmtId="0" fontId="23" fillId="0" borderId="0"/>
    <xf numFmtId="0" fontId="23"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5"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applyNumberFormat="0" applyFill="0" applyBorder="0" applyAlignment="0" applyProtection="0"/>
    <xf numFmtId="0" fontId="5"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xf numFmtId="0" fontId="23" fillId="0" borderId="0"/>
    <xf numFmtId="0" fontId="2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23" fillId="0" borderId="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9"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23" fillId="0" borderId="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3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5" borderId="0" applyNumberFormat="0" applyBorder="0" applyAlignment="0" applyProtection="0"/>
    <xf numFmtId="0" fontId="3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23" fillId="0" borderId="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7" fillId="23" borderId="4"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3" fillId="0" borderId="0"/>
    <xf numFmtId="0" fontId="23"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0" fontId="3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38" fillId="0" borderId="0" applyNumberFormat="0" applyFill="0" applyBorder="0" applyAlignment="0" applyProtection="0"/>
    <xf numFmtId="0" fontId="23" fillId="0" borderId="0"/>
    <xf numFmtId="0" fontId="7" fillId="23" borderId="4"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3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8" fillId="0" borderId="0" applyNumberFormat="0" applyFill="0" applyBorder="0" applyAlignment="0" applyProtection="0"/>
    <xf numFmtId="41" fontId="116" fillId="0" borderId="0" applyFont="0" applyFill="0" applyBorder="0" applyAlignment="0" applyProtection="0"/>
    <xf numFmtId="43" fontId="118" fillId="0" borderId="0" applyFont="0" applyFill="0" applyBorder="0" applyAlignment="0" applyProtection="0"/>
    <xf numFmtId="0" fontId="1" fillId="0" borderId="0"/>
    <xf numFmtId="0" fontId="23" fillId="0" borderId="0" applyNumberFormat="0" applyFill="0" applyBorder="0" applyAlignment="0" applyProtection="0"/>
    <xf numFmtId="0" fontId="5" fillId="0" borderId="0"/>
    <xf numFmtId="0" fontId="8" fillId="0" borderId="0"/>
    <xf numFmtId="0" fontId="8" fillId="0" borderId="0"/>
    <xf numFmtId="0" fontId="126" fillId="0" borderId="0" applyNumberFormat="0" applyFill="0" applyBorder="0" applyAlignment="0" applyProtection="0"/>
  </cellStyleXfs>
  <cellXfs count="277">
    <xf numFmtId="0" fontId="0" fillId="0" borderId="0" xfId="0"/>
    <xf numFmtId="0" fontId="115" fillId="0" borderId="0" xfId="0" applyFont="1"/>
    <xf numFmtId="41" fontId="115" fillId="0" borderId="0" xfId="6638" applyFont="1"/>
    <xf numFmtId="14" fontId="115" fillId="0" borderId="0" xfId="0" applyNumberFormat="1" applyFont="1"/>
    <xf numFmtId="1" fontId="115" fillId="0" borderId="0" xfId="0" applyNumberFormat="1" applyFont="1"/>
    <xf numFmtId="0" fontId="115" fillId="0" borderId="10" xfId="0" applyFont="1" applyBorder="1"/>
    <xf numFmtId="14" fontId="115" fillId="0" borderId="10" xfId="0" applyNumberFormat="1" applyFont="1" applyBorder="1"/>
    <xf numFmtId="1" fontId="115" fillId="0" borderId="10" xfId="0" applyNumberFormat="1" applyFont="1" applyBorder="1"/>
    <xf numFmtId="41" fontId="115" fillId="0" borderId="10" xfId="6638" applyFont="1" applyBorder="1"/>
    <xf numFmtId="0" fontId="119" fillId="58" borderId="10" xfId="6640" applyFont="1" applyFill="1" applyBorder="1" applyAlignment="1">
      <alignment horizontal="center" vertical="center" wrapText="1"/>
    </xf>
    <xf numFmtId="1" fontId="119" fillId="58" borderId="10" xfId="6640" applyNumberFormat="1" applyFont="1" applyFill="1" applyBorder="1" applyAlignment="1">
      <alignment horizontal="right" vertical="center" wrapText="1"/>
    </xf>
    <xf numFmtId="0" fontId="120" fillId="59" borderId="10" xfId="2795" applyFont="1" applyFill="1" applyBorder="1" applyAlignment="1">
      <alignment horizontal="center" vertical="center" wrapText="1"/>
    </xf>
    <xf numFmtId="14" fontId="119" fillId="58" borderId="10" xfId="6640" applyNumberFormat="1" applyFont="1" applyFill="1" applyBorder="1" applyAlignment="1">
      <alignment horizontal="center" vertical="center" wrapText="1"/>
    </xf>
    <xf numFmtId="1" fontId="119" fillId="60" borderId="10" xfId="6640" applyNumberFormat="1" applyFont="1" applyFill="1" applyBorder="1" applyAlignment="1">
      <alignment horizontal="center" vertical="center" wrapText="1"/>
    </xf>
    <xf numFmtId="41" fontId="119" fillId="60" borderId="10" xfId="6638" applyFont="1" applyFill="1" applyBorder="1" applyAlignment="1">
      <alignment horizontal="center" vertical="center" wrapText="1"/>
    </xf>
    <xf numFmtId="14" fontId="119" fillId="60" borderId="10" xfId="6639" applyNumberFormat="1" applyFont="1" applyFill="1" applyBorder="1" applyAlignment="1">
      <alignment horizontal="center" vertical="center" wrapText="1"/>
    </xf>
    <xf numFmtId="0" fontId="119" fillId="60" borderId="10" xfId="6640" applyFont="1" applyFill="1" applyBorder="1" applyAlignment="1">
      <alignment horizontal="center" vertical="center" wrapText="1"/>
    </xf>
    <xf numFmtId="0" fontId="115" fillId="0" borderId="0" xfId="0" applyFont="1" applyAlignment="1">
      <alignment vertical="center"/>
    </xf>
    <xf numFmtId="0" fontId="115" fillId="0" borderId="0" xfId="0" applyFont="1" applyAlignment="1">
      <alignment horizontal="center" vertical="center"/>
    </xf>
    <xf numFmtId="14" fontId="115" fillId="0" borderId="0" xfId="0" applyNumberFormat="1" applyFont="1" applyAlignment="1">
      <alignment vertical="center"/>
    </xf>
    <xf numFmtId="168" fontId="115" fillId="0" borderId="0" xfId="6638" applyNumberFormat="1" applyFont="1" applyAlignment="1">
      <alignment vertical="center"/>
    </xf>
    <xf numFmtId="14" fontId="115" fillId="0" borderId="0" xfId="6638" applyNumberFormat="1" applyFont="1" applyAlignment="1">
      <alignment vertical="center"/>
    </xf>
    <xf numFmtId="1" fontId="115" fillId="0" borderId="0" xfId="0" applyNumberFormat="1" applyFont="1" applyAlignment="1">
      <alignment horizontal="center" vertical="center"/>
    </xf>
    <xf numFmtId="41" fontId="115" fillId="0" borderId="0" xfId="6638" applyFont="1" applyAlignment="1">
      <alignment horizontal="center" vertical="center"/>
    </xf>
    <xf numFmtId="0" fontId="115" fillId="0" borderId="0" xfId="0" applyFont="1" applyAlignment="1">
      <alignment vertical="center" wrapText="1"/>
    </xf>
    <xf numFmtId="1" fontId="115" fillId="0" borderId="0" xfId="0" applyNumberFormat="1" applyFont="1" applyAlignment="1">
      <alignment horizontal="right" vertical="center"/>
    </xf>
    <xf numFmtId="0" fontId="119" fillId="0" borderId="10" xfId="0" applyFont="1" applyBorder="1"/>
    <xf numFmtId="1" fontId="119" fillId="57" borderId="10" xfId="0" applyNumberFormat="1" applyFont="1" applyFill="1" applyBorder="1" applyAlignment="1">
      <alignment horizontal="center"/>
    </xf>
    <xf numFmtId="1" fontId="119" fillId="57" borderId="10" xfId="6641" applyNumberFormat="1" applyFont="1" applyFill="1" applyBorder="1" applyAlignment="1">
      <alignment horizontal="center" vertical="center"/>
    </xf>
    <xf numFmtId="1" fontId="119" fillId="57" borderId="10" xfId="0" applyNumberFormat="1" applyFont="1" applyFill="1" applyBorder="1" applyAlignment="1">
      <alignment horizontal="center" vertical="center"/>
    </xf>
    <xf numFmtId="1" fontId="119" fillId="57" borderId="10" xfId="5647" applyNumberFormat="1" applyFont="1" applyFill="1" applyBorder="1" applyAlignment="1">
      <alignment horizontal="center" vertical="center"/>
    </xf>
    <xf numFmtId="1" fontId="119" fillId="57" borderId="10" xfId="2316" applyNumberFormat="1" applyFont="1" applyFill="1" applyBorder="1" applyAlignment="1">
      <alignment vertical="center"/>
    </xf>
    <xf numFmtId="1" fontId="119" fillId="57" borderId="10" xfId="6642" applyNumberFormat="1" applyFont="1" applyFill="1" applyBorder="1" applyAlignment="1">
      <alignment horizontal="center" vertical="center"/>
    </xf>
    <xf numFmtId="1" fontId="119" fillId="57" borderId="10" xfId="2316" applyNumberFormat="1" applyFont="1" applyFill="1" applyBorder="1" applyAlignment="1">
      <alignment horizontal="left" vertical="center"/>
    </xf>
    <xf numFmtId="1" fontId="119" fillId="57" borderId="10" xfId="5647" applyNumberFormat="1" applyFont="1" applyFill="1" applyBorder="1" applyAlignment="1">
      <alignment horizontal="left" vertical="center"/>
    </xf>
    <xf numFmtId="41" fontId="119" fillId="57" borderId="10" xfId="6638" applyFont="1" applyFill="1" applyBorder="1" applyAlignment="1">
      <alignment horizontal="right" vertical="center"/>
    </xf>
    <xf numFmtId="41" fontId="119" fillId="57" borderId="10" xfId="6638" applyFont="1" applyFill="1" applyBorder="1" applyAlignment="1">
      <alignment horizontal="center" vertical="center"/>
    </xf>
    <xf numFmtId="1" fontId="119" fillId="57" borderId="10" xfId="0" applyNumberFormat="1" applyFont="1" applyFill="1" applyBorder="1" applyAlignment="1">
      <alignment vertical="center"/>
    </xf>
    <xf numFmtId="1" fontId="119" fillId="57" borderId="10" xfId="0" applyNumberFormat="1" applyFont="1" applyFill="1" applyBorder="1" applyAlignment="1">
      <alignment horizontal="left" vertical="center"/>
    </xf>
    <xf numFmtId="1" fontId="119" fillId="57" borderId="10" xfId="2665" applyNumberFormat="1" applyFont="1" applyFill="1" applyBorder="1" applyAlignment="1">
      <alignment horizontal="center" vertical="center"/>
    </xf>
    <xf numFmtId="0" fontId="115" fillId="0" borderId="10" xfId="0" applyFont="1" applyBorder="1" applyAlignment="1">
      <alignment vertical="center" wrapText="1"/>
    </xf>
    <xf numFmtId="0" fontId="115" fillId="0" borderId="10" xfId="0" applyFont="1" applyFill="1" applyBorder="1" applyAlignment="1">
      <alignment vertical="center" wrapText="1"/>
    </xf>
    <xf numFmtId="0" fontId="119" fillId="0" borderId="10" xfId="0" applyFont="1" applyFill="1" applyBorder="1" applyAlignment="1">
      <alignment vertical="center" wrapText="1"/>
    </xf>
    <xf numFmtId="1" fontId="119" fillId="57" borderId="10" xfId="6644" applyNumberFormat="1" applyFont="1" applyFill="1" applyBorder="1" applyAlignment="1">
      <alignment horizontal="center" vertical="center"/>
    </xf>
    <xf numFmtId="1" fontId="119" fillId="57" borderId="10" xfId="6644" applyNumberFormat="1" applyFont="1" applyFill="1" applyBorder="1" applyAlignment="1">
      <alignment vertical="center"/>
    </xf>
    <xf numFmtId="1" fontId="119" fillId="57" borderId="10" xfId="6644" applyNumberFormat="1" applyFont="1" applyFill="1" applyBorder="1" applyAlignment="1">
      <alignment horizontal="left" vertical="center"/>
    </xf>
    <xf numFmtId="1" fontId="119" fillId="0" borderId="10" xfId="6641" applyNumberFormat="1" applyFont="1" applyFill="1" applyBorder="1" applyAlignment="1">
      <alignment horizontal="center" vertical="center"/>
    </xf>
    <xf numFmtId="1" fontId="119" fillId="0" borderId="10" xfId="0" applyNumberFormat="1" applyFont="1" applyFill="1" applyBorder="1" applyAlignment="1">
      <alignment horizontal="center"/>
    </xf>
    <xf numFmtId="1" fontId="119" fillId="0" borderId="10" xfId="5647" applyNumberFormat="1" applyFont="1" applyFill="1" applyBorder="1" applyAlignment="1">
      <alignment horizontal="center" vertical="center"/>
    </xf>
    <xf numFmtId="1" fontId="115" fillId="0" borderId="10" xfId="0" applyNumberFormat="1" applyFont="1" applyFill="1" applyBorder="1" applyAlignment="1">
      <alignment horizontal="center" vertical="center"/>
    </xf>
    <xf numFmtId="0" fontId="119" fillId="0" borderId="10" xfId="0" applyFont="1" applyFill="1" applyBorder="1" applyAlignment="1">
      <alignment horizontal="center"/>
    </xf>
    <xf numFmtId="1" fontId="119" fillId="0" borderId="10" xfId="0" applyNumberFormat="1" applyFont="1" applyFill="1" applyBorder="1" applyAlignment="1">
      <alignment horizontal="left" vertical="center"/>
    </xf>
    <xf numFmtId="1" fontId="119" fillId="0" borderId="10" xfId="5222" applyNumberFormat="1" applyFont="1" applyFill="1" applyBorder="1" applyAlignment="1">
      <alignment horizontal="center" vertical="center"/>
    </xf>
    <xf numFmtId="1" fontId="119" fillId="0" borderId="10" xfId="0" applyNumberFormat="1" applyFont="1" applyFill="1" applyBorder="1" applyAlignment="1">
      <alignment horizontal="center" vertical="center"/>
    </xf>
    <xf numFmtId="0" fontId="115" fillId="0" borderId="10" xfId="0" applyFont="1" applyFill="1" applyBorder="1" applyAlignment="1">
      <alignment horizontal="center"/>
    </xf>
    <xf numFmtId="0" fontId="119" fillId="0" borderId="10" xfId="0" applyFont="1" applyFill="1" applyBorder="1" applyAlignment="1"/>
    <xf numFmtId="0" fontId="119" fillId="0" borderId="10" xfId="0" applyFont="1" applyFill="1" applyBorder="1" applyAlignment="1">
      <alignment horizontal="left"/>
    </xf>
    <xf numFmtId="1" fontId="119" fillId="57" borderId="10" xfId="0" applyNumberFormat="1" applyFont="1" applyFill="1" applyBorder="1" applyAlignment="1"/>
    <xf numFmtId="1" fontId="119" fillId="57" borderId="10" xfId="0" applyNumberFormat="1" applyFont="1" applyFill="1" applyBorder="1" applyAlignment="1">
      <alignment horizontal="left"/>
    </xf>
    <xf numFmtId="0" fontId="115" fillId="57" borderId="10" xfId="0" applyFont="1" applyFill="1" applyBorder="1" applyAlignment="1">
      <alignment horizontal="center"/>
    </xf>
    <xf numFmtId="0" fontId="119" fillId="57" borderId="10" xfId="0" applyFont="1" applyFill="1" applyBorder="1" applyAlignment="1">
      <alignment horizontal="center"/>
    </xf>
    <xf numFmtId="0" fontId="119" fillId="57" borderId="10" xfId="0" applyFont="1" applyFill="1" applyBorder="1" applyAlignment="1"/>
    <xf numFmtId="0" fontId="119" fillId="57" borderId="10" xfId="0" applyFont="1" applyFill="1" applyBorder="1" applyAlignment="1">
      <alignment horizontal="left"/>
    </xf>
    <xf numFmtId="1" fontId="115" fillId="57" borderId="10" xfId="6641" applyNumberFormat="1" applyFont="1" applyFill="1" applyBorder="1" applyAlignment="1">
      <alignment horizontal="center"/>
    </xf>
    <xf numFmtId="1" fontId="115" fillId="57" borderId="10" xfId="5647" applyNumberFormat="1" applyFont="1" applyFill="1" applyBorder="1" applyAlignment="1">
      <alignment horizontal="center"/>
    </xf>
    <xf numFmtId="1" fontId="115" fillId="57" borderId="10" xfId="0" applyNumberFormat="1" applyFont="1" applyFill="1" applyBorder="1" applyAlignment="1">
      <alignment horizontal="center"/>
    </xf>
    <xf numFmtId="0" fontId="119" fillId="64" borderId="10" xfId="0" applyFont="1" applyFill="1" applyBorder="1" applyAlignment="1">
      <alignment horizontal="center"/>
    </xf>
    <xf numFmtId="41" fontId="119" fillId="57" borderId="10" xfId="6638" applyFont="1" applyFill="1" applyBorder="1" applyAlignment="1">
      <alignment horizontal="left" vertical="center"/>
    </xf>
    <xf numFmtId="1" fontId="119" fillId="57" borderId="10" xfId="5222" applyNumberFormat="1" applyFont="1" applyFill="1" applyBorder="1" applyAlignment="1">
      <alignment horizontal="center" vertical="center"/>
    </xf>
    <xf numFmtId="41" fontId="115" fillId="57" borderId="10" xfId="6638" applyFont="1" applyFill="1" applyBorder="1" applyAlignment="1">
      <alignment horizontal="right" vertical="center"/>
    </xf>
    <xf numFmtId="1" fontId="119" fillId="57" borderId="10" xfId="5222" applyNumberFormat="1" applyFont="1" applyFill="1" applyBorder="1" applyAlignment="1">
      <alignment horizontal="left" vertical="center"/>
    </xf>
    <xf numFmtId="1" fontId="115" fillId="57" borderId="10" xfId="0" applyNumberFormat="1" applyFont="1" applyFill="1" applyBorder="1" applyAlignment="1">
      <alignment horizontal="center" vertical="center"/>
    </xf>
    <xf numFmtId="41" fontId="115" fillId="57" borderId="10" xfId="6638" applyFont="1" applyFill="1" applyBorder="1" applyAlignment="1">
      <alignment vertical="center"/>
    </xf>
    <xf numFmtId="1" fontId="119" fillId="57" borderId="10" xfId="5647" applyNumberFormat="1" applyFont="1" applyFill="1" applyBorder="1" applyAlignment="1">
      <alignment horizontal="left"/>
    </xf>
    <xf numFmtId="0" fontId="119" fillId="64" borderId="10" xfId="0" applyFont="1" applyFill="1" applyBorder="1" applyAlignment="1">
      <alignment horizontal="left"/>
    </xf>
    <xf numFmtId="0" fontId="119" fillId="57" borderId="10" xfId="0" applyNumberFormat="1" applyFont="1" applyFill="1" applyBorder="1" applyAlignment="1">
      <alignment horizontal="left"/>
    </xf>
    <xf numFmtId="1" fontId="115" fillId="0" borderId="10" xfId="0" applyNumberFormat="1" applyFont="1" applyFill="1" applyBorder="1" applyAlignment="1">
      <alignment horizontal="center"/>
    </xf>
    <xf numFmtId="1" fontId="115" fillId="0" borderId="10" xfId="5647" applyNumberFormat="1" applyFont="1" applyFill="1" applyBorder="1" applyAlignment="1">
      <alignment horizontal="center"/>
    </xf>
    <xf numFmtId="1" fontId="119" fillId="0" borderId="10" xfId="5222" applyNumberFormat="1" applyFont="1" applyFill="1" applyBorder="1" applyAlignment="1">
      <alignment horizontal="left" vertical="center"/>
    </xf>
    <xf numFmtId="0" fontId="119" fillId="0" borderId="10" xfId="0" applyNumberFormat="1" applyFont="1" applyFill="1" applyBorder="1" applyAlignment="1">
      <alignment horizontal="left"/>
    </xf>
    <xf numFmtId="1" fontId="119" fillId="0" borderId="10" xfId="5647" applyNumberFormat="1" applyFont="1" applyFill="1" applyBorder="1" applyAlignment="1">
      <alignment horizontal="left" vertical="center"/>
    </xf>
    <xf numFmtId="1" fontId="119" fillId="57" borderId="10" xfId="5648" applyNumberFormat="1" applyFont="1" applyFill="1" applyBorder="1" applyAlignment="1">
      <alignment horizontal="center" vertical="center"/>
    </xf>
    <xf numFmtId="1" fontId="119" fillId="57" borderId="10" xfId="5648" applyNumberFormat="1" applyFont="1" applyFill="1" applyBorder="1" applyAlignment="1">
      <alignment horizontal="left" vertical="center"/>
    </xf>
    <xf numFmtId="1" fontId="119" fillId="57" borderId="10" xfId="5222" applyNumberFormat="1" applyFont="1" applyFill="1" applyBorder="1" applyAlignment="1">
      <alignment vertical="center"/>
    </xf>
    <xf numFmtId="1" fontId="119" fillId="57" borderId="10" xfId="6249" applyNumberFormat="1" applyFont="1" applyFill="1" applyBorder="1" applyAlignment="1">
      <alignment horizontal="center" vertical="center"/>
    </xf>
    <xf numFmtId="0" fontId="0" fillId="0" borderId="0" xfId="0" pivotButton="1"/>
    <xf numFmtId="0" fontId="115" fillId="0" borderId="0" xfId="0" applyFont="1" applyAlignment="1"/>
    <xf numFmtId="0" fontId="115" fillId="57" borderId="0" xfId="0" applyFont="1" applyFill="1" applyAlignment="1">
      <alignment horizontal="center" vertical="center"/>
    </xf>
    <xf numFmtId="0" fontId="115" fillId="57" borderId="0" xfId="0" applyNumberFormat="1" applyFont="1" applyFill="1" applyAlignment="1">
      <alignment horizontal="center" vertical="center"/>
    </xf>
    <xf numFmtId="0" fontId="115" fillId="57" borderId="0" xfId="0" applyFont="1" applyFill="1" applyAlignment="1">
      <alignment horizontal="left" vertical="center"/>
    </xf>
    <xf numFmtId="0" fontId="115" fillId="57" borderId="0" xfId="0" applyNumberFormat="1" applyFont="1" applyFill="1" applyAlignment="1">
      <alignment vertical="center"/>
    </xf>
    <xf numFmtId="41" fontId="115" fillId="57" borderId="0" xfId="6638" applyFont="1" applyFill="1" applyAlignment="1">
      <alignment vertical="center"/>
    </xf>
    <xf numFmtId="1" fontId="119" fillId="0" borderId="22" xfId="0" applyNumberFormat="1" applyFont="1" applyFill="1" applyBorder="1" applyAlignment="1">
      <alignment horizontal="center" vertical="center"/>
    </xf>
    <xf numFmtId="41" fontId="119" fillId="0" borderId="10" xfId="6638" applyFont="1" applyFill="1" applyBorder="1" applyAlignment="1">
      <alignment horizontal="right" vertical="center"/>
    </xf>
    <xf numFmtId="41" fontId="119" fillId="0" borderId="10" xfId="6638" applyFont="1" applyFill="1" applyBorder="1" applyAlignment="1">
      <alignment horizontal="center" vertical="center"/>
    </xf>
    <xf numFmtId="0" fontId="119" fillId="57" borderId="22" xfId="0" applyFont="1" applyFill="1" applyBorder="1" applyAlignment="1">
      <alignment horizontal="center"/>
    </xf>
    <xf numFmtId="1" fontId="119" fillId="57" borderId="22" xfId="0" applyNumberFormat="1" applyFont="1" applyFill="1" applyBorder="1" applyAlignment="1">
      <alignment horizontal="center" vertical="center"/>
    </xf>
    <xf numFmtId="41" fontId="115" fillId="57" borderId="10" xfId="6638" applyFont="1" applyFill="1" applyBorder="1" applyAlignment="1">
      <alignment horizontal="center" vertical="center"/>
    </xf>
    <xf numFmtId="41" fontId="115" fillId="57" borderId="23" xfId="6638" applyFont="1" applyFill="1" applyBorder="1" applyAlignment="1">
      <alignment vertical="center"/>
    </xf>
    <xf numFmtId="1" fontId="119" fillId="57" borderId="10" xfId="6642" applyNumberFormat="1" applyFont="1" applyFill="1" applyBorder="1" applyAlignment="1">
      <alignment vertical="center"/>
    </xf>
    <xf numFmtId="0" fontId="119" fillId="57" borderId="23" xfId="0" applyFont="1" applyFill="1" applyBorder="1" applyAlignment="1">
      <alignment horizontal="center"/>
    </xf>
    <xf numFmtId="0" fontId="119" fillId="64" borderId="10" xfId="0" applyFont="1" applyFill="1" applyBorder="1" applyAlignment="1">
      <alignment wrapText="1"/>
    </xf>
    <xf numFmtId="1" fontId="115" fillId="57" borderId="10" xfId="0" applyNumberFormat="1" applyFont="1" applyFill="1" applyBorder="1" applyAlignment="1">
      <alignment horizontal="left" vertical="center"/>
    </xf>
    <xf numFmtId="41" fontId="115" fillId="57" borderId="10" xfId="6638" applyFont="1" applyFill="1" applyBorder="1" applyAlignment="1">
      <alignment horizontal="right"/>
    </xf>
    <xf numFmtId="41" fontId="119" fillId="57" borderId="10" xfId="6638" applyFont="1" applyFill="1" applyBorder="1" applyAlignment="1">
      <alignment vertical="center"/>
    </xf>
    <xf numFmtId="41" fontId="115" fillId="0" borderId="10" xfId="6638" applyFont="1" applyFill="1" applyBorder="1" applyAlignment="1">
      <alignment horizontal="right" vertical="center"/>
    </xf>
    <xf numFmtId="41" fontId="119" fillId="0" borderId="10" xfId="6638" applyFont="1" applyFill="1" applyBorder="1" applyAlignment="1">
      <alignment vertical="center"/>
    </xf>
    <xf numFmtId="41" fontId="115" fillId="0" borderId="10" xfId="6638" applyFont="1" applyFill="1" applyBorder="1" applyAlignment="1">
      <alignment vertical="center"/>
    </xf>
    <xf numFmtId="0" fontId="115" fillId="0" borderId="0" xfId="0" applyFont="1" applyFill="1" applyAlignment="1"/>
    <xf numFmtId="1" fontId="119" fillId="0" borderId="10" xfId="6642" applyNumberFormat="1" applyFont="1" applyBorder="1" applyAlignment="1">
      <alignment horizontal="center" vertical="center"/>
    </xf>
    <xf numFmtId="41" fontId="115" fillId="0" borderId="10" xfId="6638" applyFont="1" applyFill="1" applyBorder="1" applyAlignment="1"/>
    <xf numFmtId="0" fontId="119" fillId="64" borderId="22" xfId="0" applyFont="1" applyFill="1" applyBorder="1" applyAlignment="1">
      <alignment horizontal="center"/>
    </xf>
    <xf numFmtId="41" fontId="119" fillId="57" borderId="10" xfId="6638" applyFont="1" applyFill="1" applyBorder="1" applyAlignment="1">
      <alignment horizontal="right"/>
    </xf>
    <xf numFmtId="1" fontId="119" fillId="57" borderId="22" xfId="2316" applyNumberFormat="1" applyFont="1" applyFill="1" applyBorder="1" applyAlignment="1">
      <alignment horizontal="center" vertical="center"/>
    </xf>
    <xf numFmtId="1" fontId="119" fillId="57" borderId="10" xfId="2795" applyNumberFormat="1" applyFont="1" applyFill="1" applyBorder="1" applyAlignment="1">
      <alignment horizontal="left" vertical="center"/>
    </xf>
    <xf numFmtId="1" fontId="119" fillId="57" borderId="10" xfId="2698" applyNumberFormat="1" applyFont="1" applyFill="1" applyBorder="1" applyAlignment="1">
      <alignment horizontal="center" vertical="center"/>
    </xf>
    <xf numFmtId="1" fontId="119" fillId="57" borderId="10" xfId="2698" applyNumberFormat="1" applyFont="1" applyFill="1" applyBorder="1" applyAlignment="1">
      <alignment vertical="center"/>
    </xf>
    <xf numFmtId="1" fontId="119" fillId="57" borderId="10" xfId="2698" applyNumberFormat="1" applyFont="1" applyFill="1" applyBorder="1" applyAlignment="1">
      <alignment horizontal="left" vertical="center"/>
    </xf>
    <xf numFmtId="0" fontId="115" fillId="0" borderId="22" xfId="0" applyFont="1" applyFill="1" applyBorder="1" applyAlignment="1">
      <alignment horizontal="center" vertical="center"/>
    </xf>
    <xf numFmtId="1" fontId="119" fillId="57" borderId="23" xfId="2665" applyNumberFormat="1" applyFont="1" applyFill="1" applyBorder="1" applyAlignment="1">
      <alignment horizontal="center" vertical="center"/>
    </xf>
    <xf numFmtId="41" fontId="119" fillId="57" borderId="23" xfId="6638" applyFont="1" applyFill="1" applyBorder="1" applyAlignment="1">
      <alignment horizontal="center" vertical="center"/>
    </xf>
    <xf numFmtId="1" fontId="115" fillId="57" borderId="10" xfId="0" applyNumberFormat="1" applyFont="1" applyFill="1" applyBorder="1" applyAlignment="1">
      <alignment vertical="center"/>
    </xf>
    <xf numFmtId="1" fontId="115" fillId="57" borderId="22" xfId="0" applyNumberFormat="1" applyFont="1" applyFill="1" applyBorder="1" applyAlignment="1">
      <alignment horizontal="center"/>
    </xf>
    <xf numFmtId="1" fontId="115" fillId="57" borderId="10" xfId="6641" applyNumberFormat="1" applyFont="1" applyFill="1" applyBorder="1" applyAlignment="1">
      <alignment horizontal="center" vertical="center"/>
    </xf>
    <xf numFmtId="1" fontId="115" fillId="57" borderId="10" xfId="5647" applyNumberFormat="1" applyFont="1" applyFill="1" applyBorder="1" applyAlignment="1">
      <alignment horizontal="center" vertical="center"/>
    </xf>
    <xf numFmtId="1" fontId="115" fillId="57" borderId="10" xfId="0" applyNumberFormat="1" applyFont="1" applyFill="1" applyBorder="1" applyAlignment="1"/>
    <xf numFmtId="1" fontId="115" fillId="57" borderId="10" xfId="0" applyNumberFormat="1" applyFont="1" applyFill="1" applyBorder="1" applyAlignment="1">
      <alignment horizontal="left"/>
    </xf>
    <xf numFmtId="1" fontId="115" fillId="57" borderId="10" xfId="6642" applyNumberFormat="1" applyFont="1" applyFill="1" applyBorder="1" applyAlignment="1">
      <alignment horizontal="center" vertical="center"/>
    </xf>
    <xf numFmtId="41" fontId="115" fillId="0" borderId="23" xfId="6638" applyFont="1" applyFill="1" applyBorder="1" applyAlignment="1">
      <alignment vertical="center"/>
    </xf>
    <xf numFmtId="1" fontId="119" fillId="57" borderId="10" xfId="5265" applyNumberFormat="1" applyFont="1" applyFill="1" applyBorder="1" applyAlignment="1">
      <alignment vertical="center"/>
    </xf>
    <xf numFmtId="1" fontId="119" fillId="57" borderId="10" xfId="5265" applyNumberFormat="1" applyFont="1" applyFill="1" applyBorder="1" applyAlignment="1">
      <alignment horizontal="center" vertical="center"/>
    </xf>
    <xf numFmtId="0" fontId="115" fillId="57" borderId="0" xfId="0" applyFont="1" applyFill="1" applyAlignment="1">
      <alignment vertical="center"/>
    </xf>
    <xf numFmtId="41" fontId="123" fillId="0" borderId="10" xfId="6638" applyFont="1" applyFill="1" applyBorder="1" applyAlignment="1">
      <alignment horizontal="right" vertical="center"/>
    </xf>
    <xf numFmtId="1" fontId="0" fillId="0" borderId="0" xfId="0" applyNumberFormat="1"/>
    <xf numFmtId="0" fontId="115" fillId="57" borderId="0" xfId="4965" applyNumberFormat="1" applyFont="1" applyFill="1" applyAlignment="1">
      <alignment vertical="center"/>
    </xf>
    <xf numFmtId="0" fontId="119" fillId="57" borderId="10" xfId="5305" applyFont="1" applyFill="1" applyBorder="1" applyAlignment="1">
      <alignment horizontal="right" vertical="center"/>
    </xf>
    <xf numFmtId="0" fontId="119" fillId="57" borderId="10" xfId="6644" applyFont="1" applyFill="1" applyBorder="1" applyAlignment="1">
      <alignment horizontal="right" vertical="center"/>
    </xf>
    <xf numFmtId="0" fontId="115" fillId="0" borderId="10" xfId="0" applyNumberFormat="1" applyFont="1" applyFill="1" applyBorder="1" applyAlignment="1">
      <alignment horizontal="right" vertical="center"/>
    </xf>
    <xf numFmtId="0" fontId="115" fillId="57" borderId="10" xfId="0" applyNumberFormat="1" applyFont="1" applyFill="1" applyBorder="1" applyAlignment="1">
      <alignment horizontal="right"/>
    </xf>
    <xf numFmtId="0" fontId="119" fillId="57" borderId="10" xfId="4965" applyNumberFormat="1" applyFont="1" applyFill="1" applyBorder="1" applyAlignment="1">
      <alignment horizontal="right"/>
    </xf>
    <xf numFmtId="0" fontId="115" fillId="57" borderId="10" xfId="0" applyNumberFormat="1" applyFont="1" applyFill="1" applyBorder="1" applyAlignment="1">
      <alignment horizontal="right" vertical="center"/>
    </xf>
    <xf numFmtId="0" fontId="119" fillId="0" borderId="0" xfId="0" applyFont="1"/>
    <xf numFmtId="0" fontId="119" fillId="57" borderId="10" xfId="0" applyNumberFormat="1" applyFont="1" applyFill="1" applyBorder="1" applyAlignment="1">
      <alignment horizontal="right" vertical="center"/>
    </xf>
    <xf numFmtId="0" fontId="119" fillId="0" borderId="10" xfId="6644" applyFont="1" applyBorder="1" applyAlignment="1">
      <alignment horizontal="right" vertical="center"/>
    </xf>
    <xf numFmtId="0" fontId="119" fillId="57" borderId="10" xfId="1844" applyFont="1" applyFill="1" applyBorder="1" applyAlignment="1">
      <alignment horizontal="right" vertical="center"/>
    </xf>
    <xf numFmtId="0" fontId="119" fillId="57" borderId="10" xfId="5321" applyNumberFormat="1" applyFont="1" applyFill="1" applyBorder="1" applyAlignment="1">
      <alignment horizontal="right" vertical="center"/>
    </xf>
    <xf numFmtId="0" fontId="119" fillId="57" borderId="10" xfId="6249" applyFont="1" applyFill="1" applyBorder="1" applyAlignment="1">
      <alignment horizontal="right" vertical="center"/>
    </xf>
    <xf numFmtId="0" fontId="119" fillId="57" borderId="10" xfId="2795" applyFont="1" applyFill="1" applyBorder="1" applyAlignment="1">
      <alignment horizontal="right" vertical="center"/>
    </xf>
    <xf numFmtId="1" fontId="119" fillId="57" borderId="10" xfId="6644" applyNumberFormat="1" applyFont="1" applyFill="1" applyBorder="1"/>
    <xf numFmtId="0" fontId="117" fillId="0" borderId="10" xfId="0" applyFont="1" applyFill="1" applyBorder="1" applyAlignment="1">
      <alignment vertical="center" wrapText="1"/>
    </xf>
    <xf numFmtId="0" fontId="124" fillId="0" borderId="10" xfId="0" applyFont="1" applyFill="1" applyBorder="1" applyAlignment="1">
      <alignment vertical="center" wrapText="1"/>
    </xf>
    <xf numFmtId="0"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wrapText="1"/>
    </xf>
    <xf numFmtId="0" fontId="125" fillId="0" borderId="10" xfId="0" applyFont="1" applyFill="1" applyBorder="1" applyAlignment="1">
      <alignment vertical="center" wrapText="1"/>
    </xf>
    <xf numFmtId="0" fontId="125" fillId="0" borderId="10" xfId="0" applyFont="1" applyFill="1" applyBorder="1" applyAlignment="1">
      <alignment horizontal="center" vertical="center" wrapText="1"/>
    </xf>
    <xf numFmtId="0" fontId="124" fillId="0" borderId="10" xfId="0" applyFont="1" applyFill="1" applyBorder="1" applyAlignment="1">
      <alignment horizontal="center" vertical="center" wrapText="1"/>
    </xf>
    <xf numFmtId="14" fontId="125" fillId="0" borderId="10" xfId="0" applyNumberFormat="1" applyFont="1" applyFill="1" applyBorder="1" applyAlignment="1">
      <alignment horizontal="center" vertical="center" wrapText="1"/>
    </xf>
    <xf numFmtId="0" fontId="127" fillId="0" borderId="10" xfId="6645" applyFont="1" applyFill="1" applyBorder="1" applyAlignment="1">
      <alignment horizontal="center" vertical="center" wrapText="1"/>
    </xf>
    <xf numFmtId="14" fontId="124" fillId="0" borderId="10" xfId="0" applyNumberFormat="1" applyFont="1" applyFill="1" applyBorder="1" applyAlignment="1">
      <alignment horizontal="center" vertical="center" wrapText="1"/>
    </xf>
    <xf numFmtId="0" fontId="128" fillId="0" borderId="10" xfId="0" applyFont="1" applyFill="1" applyBorder="1" applyAlignment="1">
      <alignment vertical="center" wrapText="1"/>
    </xf>
    <xf numFmtId="14"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xf>
    <xf numFmtId="41" fontId="124" fillId="0" borderId="10" xfId="6638" applyFont="1" applyFill="1" applyBorder="1" applyAlignment="1">
      <alignment vertical="center" wrapText="1"/>
    </xf>
    <xf numFmtId="0" fontId="117" fillId="0" borderId="10" xfId="0" applyFont="1" applyFill="1" applyBorder="1" applyAlignment="1">
      <alignment horizontal="center" vertical="center" wrapText="1"/>
    </xf>
    <xf numFmtId="0" fontId="129" fillId="0" borderId="10" xfId="0" applyFont="1" applyFill="1" applyBorder="1"/>
    <xf numFmtId="0" fontId="129" fillId="0" borderId="10" xfId="0" applyFont="1" applyFill="1" applyBorder="1" applyAlignment="1">
      <alignment vertical="center" wrapText="1"/>
    </xf>
    <xf numFmtId="0" fontId="126" fillId="0" borderId="10" xfId="6645" applyFill="1" applyBorder="1" applyAlignment="1">
      <alignment horizontal="center" vertical="center" wrapText="1"/>
    </xf>
    <xf numFmtId="0" fontId="130" fillId="0" borderId="10" xfId="6645" applyFont="1" applyFill="1" applyBorder="1" applyAlignment="1">
      <alignment horizontal="center" vertical="center" wrapText="1"/>
    </xf>
    <xf numFmtId="0" fontId="117" fillId="0" borderId="10" xfId="0" applyFont="1" applyFill="1" applyBorder="1" applyAlignment="1">
      <alignment horizontal="justify" vertical="center" wrapText="1"/>
    </xf>
    <xf numFmtId="0" fontId="129" fillId="0" borderId="10" xfId="0" applyFont="1" applyFill="1" applyBorder="1" applyAlignment="1">
      <alignment horizontal="justify" vertical="center"/>
    </xf>
    <xf numFmtId="0" fontId="117" fillId="0" borderId="10" xfId="0" applyFont="1" applyFill="1" applyBorder="1" applyAlignment="1">
      <alignment wrapText="1"/>
    </xf>
    <xf numFmtId="0" fontId="124" fillId="0" borderId="10" xfId="0" applyFont="1" applyFill="1" applyBorder="1"/>
    <xf numFmtId="0" fontId="124" fillId="0" borderId="10" xfId="0" applyFont="1" applyFill="1" applyBorder="1" applyAlignment="1">
      <alignment horizontal="right" vertical="center" wrapText="1"/>
    </xf>
    <xf numFmtId="0" fontId="125" fillId="0" borderId="10" xfId="0" applyFont="1" applyFill="1" applyBorder="1" applyAlignment="1">
      <alignment horizontal="justify" vertical="center" wrapText="1"/>
    </xf>
    <xf numFmtId="0" fontId="124" fillId="0" borderId="10" xfId="0" applyFont="1" applyFill="1" applyBorder="1" applyAlignment="1">
      <alignment horizontal="left" wrapText="1"/>
    </xf>
    <xf numFmtId="0" fontId="129" fillId="0" borderId="10" xfId="0" applyFont="1" applyFill="1" applyBorder="1" applyAlignment="1">
      <alignment vertical="center"/>
    </xf>
    <xf numFmtId="0" fontId="133" fillId="0" borderId="10" xfId="0" applyFont="1" applyFill="1" applyBorder="1" applyAlignment="1">
      <alignment horizontal="justify" vertical="center" wrapText="1"/>
    </xf>
    <xf numFmtId="0" fontId="134" fillId="0" borderId="10" xfId="6645" applyFont="1" applyFill="1" applyBorder="1" applyAlignment="1">
      <alignment horizontal="center" vertical="center" wrapText="1"/>
    </xf>
    <xf numFmtId="0" fontId="124" fillId="0" borderId="10" xfId="0" applyFont="1" applyFill="1" applyBorder="1" applyAlignment="1">
      <alignment horizontal="left" vertical="center" wrapText="1"/>
    </xf>
    <xf numFmtId="0" fontId="124" fillId="0" borderId="10" xfId="0" applyNumberFormat="1" applyFont="1" applyFill="1" applyBorder="1" applyAlignment="1">
      <alignment horizontal="justify" vertical="center" wrapText="1"/>
    </xf>
    <xf numFmtId="0" fontId="136" fillId="0" borderId="10" xfId="6645" applyFont="1" applyFill="1" applyBorder="1" applyAlignment="1">
      <alignment vertical="center" wrapText="1"/>
    </xf>
    <xf numFmtId="0" fontId="126" fillId="0" borderId="10" xfId="6645" applyFill="1" applyBorder="1" applyAlignment="1">
      <alignment vertical="center"/>
    </xf>
    <xf numFmtId="14" fontId="128" fillId="0" borderId="10" xfId="0" applyNumberFormat="1" applyFont="1" applyFill="1" applyBorder="1" applyAlignment="1">
      <alignment horizontal="center" vertical="center" wrapText="1"/>
    </xf>
    <xf numFmtId="0" fontId="137" fillId="0" borderId="10" xfId="0" applyFont="1" applyFill="1" applyBorder="1" applyAlignment="1">
      <alignment vertical="center" wrapText="1"/>
    </xf>
    <xf numFmtId="0" fontId="124" fillId="57" borderId="10" xfId="0" applyFont="1" applyFill="1" applyBorder="1" applyAlignment="1">
      <alignment vertical="center" wrapText="1"/>
    </xf>
    <xf numFmtId="0" fontId="132" fillId="0" borderId="10" xfId="0" applyFont="1" applyFill="1" applyBorder="1" applyAlignment="1">
      <alignment horizontal="justify" vertical="center"/>
    </xf>
    <xf numFmtId="0" fontId="124" fillId="0" borderId="10" xfId="0" applyFont="1" applyFill="1" applyBorder="1" applyAlignment="1">
      <alignment vertical="top" wrapText="1"/>
    </xf>
    <xf numFmtId="0" fontId="130" fillId="0" borderId="10" xfId="6645" applyFont="1" applyFill="1" applyBorder="1" applyAlignment="1">
      <alignment vertical="center" wrapText="1"/>
    </xf>
    <xf numFmtId="0" fontId="124" fillId="0" borderId="10" xfId="0" applyFont="1" applyFill="1" applyBorder="1" applyAlignment="1">
      <alignment vertical="center"/>
    </xf>
    <xf numFmtId="0" fontId="138" fillId="0" borderId="10" xfId="0" applyFont="1" applyFill="1" applyBorder="1" applyAlignment="1">
      <alignment vertical="center" wrapText="1"/>
    </xf>
    <xf numFmtId="0" fontId="139" fillId="0" borderId="10" xfId="0" applyFont="1" applyFill="1" applyBorder="1" applyAlignment="1">
      <alignment horizontal="justify" vertical="center" wrapText="1"/>
    </xf>
    <xf numFmtId="0" fontId="129" fillId="0" borderId="10" xfId="0" applyFont="1" applyFill="1" applyBorder="1" applyAlignment="1">
      <alignment wrapText="1"/>
    </xf>
    <xf numFmtId="0" fontId="130" fillId="0" borderId="10" xfId="6645" applyFont="1" applyFill="1" applyBorder="1" applyAlignment="1">
      <alignment horizontal="justify" vertical="center"/>
    </xf>
    <xf numFmtId="0" fontId="128" fillId="0" borderId="10" xfId="0" applyFont="1" applyFill="1" applyBorder="1" applyAlignment="1">
      <alignment horizontal="left" vertical="center" wrapText="1"/>
    </xf>
    <xf numFmtId="0" fontId="124" fillId="0" borderId="10" xfId="0" applyFont="1" applyFill="1" applyBorder="1" applyAlignment="1">
      <alignment wrapText="1"/>
    </xf>
    <xf numFmtId="0" fontId="126" fillId="0" borderId="10" xfId="6645" applyFill="1" applyBorder="1" applyAlignment="1">
      <alignment vertical="center" wrapText="1"/>
    </xf>
    <xf numFmtId="0" fontId="125" fillId="0" borderId="10" xfId="0" applyNumberFormat="1" applyFont="1" applyFill="1" applyBorder="1" applyAlignment="1">
      <alignment horizontal="center" vertical="center" wrapText="1"/>
    </xf>
    <xf numFmtId="0" fontId="139" fillId="0" borderId="10" xfId="0" applyFont="1" applyFill="1" applyBorder="1" applyAlignment="1">
      <alignment vertical="center" wrapText="1"/>
    </xf>
    <xf numFmtId="0" fontId="129" fillId="0" borderId="10" xfId="0" applyFont="1" applyFill="1" applyBorder="1" applyAlignment="1">
      <alignment horizontal="justify" vertical="center" wrapText="1"/>
    </xf>
    <xf numFmtId="0" fontId="133" fillId="0" borderId="10" xfId="0" applyFont="1" applyFill="1" applyBorder="1" applyAlignment="1">
      <alignment vertical="center" wrapText="1"/>
    </xf>
    <xf numFmtId="41" fontId="124" fillId="0" borderId="10" xfId="6638" applyFont="1" applyFill="1" applyBorder="1" applyAlignment="1">
      <alignment horizontal="center" vertical="center" wrapText="1"/>
    </xf>
    <xf numFmtId="0" fontId="124" fillId="0" borderId="10" xfId="6638" applyNumberFormat="1" applyFont="1" applyFill="1" applyBorder="1" applyAlignment="1">
      <alignment horizontal="center" vertical="center" wrapText="1"/>
    </xf>
    <xf numFmtId="0" fontId="126" fillId="0" borderId="10" xfId="6645" applyFill="1" applyBorder="1" applyAlignment="1">
      <alignment horizontal="justify" vertical="center"/>
    </xf>
    <xf numFmtId="0" fontId="130" fillId="0" borderId="10" xfId="6645" applyFont="1" applyFill="1" applyBorder="1"/>
    <xf numFmtId="0" fontId="117" fillId="0" borderId="10" xfId="0" applyFont="1" applyBorder="1"/>
    <xf numFmtId="0" fontId="124" fillId="0" borderId="10" xfId="0" applyFont="1" applyFill="1" applyBorder="1" applyAlignment="1">
      <alignment horizontal="justify" vertical="top" wrapText="1"/>
    </xf>
    <xf numFmtId="14" fontId="140" fillId="0" borderId="10" xfId="0" applyNumberFormat="1" applyFont="1" applyBorder="1" applyAlignment="1">
      <alignment vertical="center"/>
    </xf>
    <xf numFmtId="0" fontId="117" fillId="55" borderId="10" xfId="0" applyFont="1" applyFill="1" applyBorder="1" applyAlignment="1">
      <alignment horizontal="center" vertical="center" wrapText="1"/>
    </xf>
    <xf numFmtId="0" fontId="141" fillId="61" borderId="10" xfId="2795" applyFont="1" applyFill="1" applyBorder="1" applyAlignment="1">
      <alignment horizontal="center" vertical="center" wrapText="1"/>
    </xf>
    <xf numFmtId="0" fontId="117" fillId="61" borderId="10" xfId="2795" applyFont="1" applyFill="1" applyBorder="1" applyAlignment="1">
      <alignment horizontal="center" vertical="center" wrapText="1"/>
    </xf>
    <xf numFmtId="0" fontId="142" fillId="62" borderId="10" xfId="2795" applyFont="1" applyFill="1" applyBorder="1" applyAlignment="1">
      <alignment horizontal="center" vertical="center" wrapText="1"/>
    </xf>
    <xf numFmtId="0" fontId="143" fillId="56" borderId="10" xfId="0" applyFont="1" applyFill="1" applyBorder="1" applyAlignment="1">
      <alignment vertical="center" wrapText="1"/>
    </xf>
    <xf numFmtId="0" fontId="142" fillId="63" borderId="10" xfId="2795" applyFont="1" applyFill="1" applyBorder="1" applyAlignment="1">
      <alignment horizontal="center" vertical="center" wrapText="1"/>
    </xf>
    <xf numFmtId="0" fontId="131" fillId="56" borderId="10" xfId="6643" applyFont="1" applyFill="1" applyBorder="1" applyAlignment="1">
      <alignment vertical="center" wrapText="1"/>
    </xf>
    <xf numFmtId="0" fontId="125" fillId="56" borderId="10" xfId="0" applyFont="1" applyFill="1" applyBorder="1" applyAlignment="1">
      <alignment vertical="center" wrapText="1"/>
    </xf>
    <xf numFmtId="0" fontId="124" fillId="56" borderId="10" xfId="0" applyFont="1" applyFill="1" applyBorder="1" applyAlignment="1">
      <alignment vertical="center" wrapText="1"/>
    </xf>
    <xf numFmtId="0" fontId="124" fillId="65" borderId="10" xfId="6643" applyFont="1" applyFill="1" applyBorder="1" applyAlignment="1">
      <alignment vertical="center" wrapText="1"/>
    </xf>
    <xf numFmtId="0" fontId="124" fillId="65" borderId="10" xfId="0" applyFont="1" applyFill="1" applyBorder="1" applyAlignment="1">
      <alignment vertical="center" wrapText="1"/>
    </xf>
    <xf numFmtId="0" fontId="124" fillId="0" borderId="10" xfId="0" applyFont="1" applyBorder="1" applyAlignment="1">
      <alignment horizontal="left" vertical="center" wrapText="1"/>
    </xf>
    <xf numFmtId="0" fontId="124" fillId="56" borderId="10" xfId="0" applyFont="1" applyFill="1" applyBorder="1" applyAlignment="1">
      <alignment vertical="center"/>
    </xf>
    <xf numFmtId="0" fontId="115" fillId="65" borderId="10" xfId="0" applyFont="1" applyFill="1" applyBorder="1" applyAlignment="1">
      <alignment vertical="center" wrapText="1"/>
    </xf>
    <xf numFmtId="0" fontId="125" fillId="56" borderId="10" xfId="6643" applyFont="1" applyFill="1" applyBorder="1" applyAlignment="1">
      <alignment vertical="center" wrapText="1"/>
    </xf>
    <xf numFmtId="0" fontId="131" fillId="66" borderId="10" xfId="6643" applyFont="1" applyFill="1" applyBorder="1" applyAlignment="1">
      <alignment vertical="center" wrapText="1"/>
    </xf>
    <xf numFmtId="0" fontId="125" fillId="66" borderId="10" xfId="0" applyFont="1" applyFill="1" applyBorder="1" applyAlignment="1">
      <alignment vertical="center" wrapText="1"/>
    </xf>
    <xf numFmtId="0" fontId="124" fillId="66" borderId="10" xfId="0" applyFont="1" applyFill="1" applyBorder="1" applyAlignment="1">
      <alignment vertical="center" wrapText="1"/>
    </xf>
    <xf numFmtId="0" fontId="131" fillId="67" borderId="10" xfId="6643" applyFont="1" applyFill="1" applyBorder="1" applyAlignment="1">
      <alignment vertical="center" wrapText="1"/>
    </xf>
    <xf numFmtId="0" fontId="125" fillId="67" borderId="10" xfId="0" applyFont="1" applyFill="1" applyBorder="1" applyAlignment="1">
      <alignment vertical="center" wrapText="1"/>
    </xf>
    <xf numFmtId="0" fontId="124" fillId="67" borderId="10" xfId="0" applyFont="1" applyFill="1" applyBorder="1" applyAlignment="1">
      <alignment vertical="center" wrapText="1"/>
    </xf>
    <xf numFmtId="0" fontId="115" fillId="57" borderId="10" xfId="0" applyFont="1" applyFill="1" applyBorder="1" applyAlignment="1">
      <alignment vertical="center" wrapText="1"/>
    </xf>
    <xf numFmtId="0" fontId="124" fillId="0" borderId="10" xfId="0" applyFont="1" applyBorder="1" applyAlignment="1">
      <alignment vertical="center" wrapText="1"/>
    </xf>
    <xf numFmtId="0" fontId="144" fillId="0" borderId="0" xfId="0" applyFont="1" applyAlignment="1">
      <alignment horizontal="justify" vertical="center"/>
    </xf>
    <xf numFmtId="0" fontId="133" fillId="0" borderId="0" xfId="0" applyFont="1" applyAlignment="1">
      <alignment vertical="center"/>
    </xf>
    <xf numFmtId="0" fontId="124" fillId="57" borderId="10" xfId="0" applyFont="1" applyFill="1" applyBorder="1" applyAlignment="1">
      <alignment horizontal="justify" vertical="center" wrapText="1"/>
    </xf>
    <xf numFmtId="0" fontId="143" fillId="0" borderId="0" xfId="0" applyFont="1" applyAlignment="1">
      <alignment horizontal="justify" vertical="center" wrapText="1"/>
    </xf>
    <xf numFmtId="0" fontId="143" fillId="0" borderId="0" xfId="0" applyFont="1" applyAlignment="1">
      <alignment horizontal="justify" vertical="center"/>
    </xf>
    <xf numFmtId="0" fontId="143" fillId="0" borderId="0" xfId="0" applyFont="1"/>
    <xf numFmtId="0" fontId="117" fillId="0" borderId="10" xfId="0" applyFont="1" applyFill="1" applyBorder="1" applyAlignment="1">
      <alignment horizontal="center" vertical="center"/>
    </xf>
    <xf numFmtId="0" fontId="124" fillId="0" borderId="10" xfId="0" applyFont="1" applyBorder="1" applyAlignment="1">
      <alignment horizontal="left" vertical="center"/>
    </xf>
    <xf numFmtId="0" fontId="129" fillId="0" borderId="0" xfId="0" applyFont="1" applyAlignment="1">
      <alignment horizontal="justify" vertical="center"/>
    </xf>
    <xf numFmtId="0" fontId="129" fillId="0" borderId="0" xfId="0" applyFont="1"/>
    <xf numFmtId="0" fontId="129" fillId="0" borderId="0" xfId="0" applyFont="1" applyAlignment="1">
      <alignment horizontal="justify" vertical="center" wrapText="1"/>
    </xf>
    <xf numFmtId="0" fontId="145" fillId="0" borderId="0" xfId="0" applyFont="1" applyAlignment="1">
      <alignment horizontal="justify" vertical="center" wrapText="1"/>
    </xf>
    <xf numFmtId="0" fontId="129" fillId="0" borderId="0" xfId="0" applyFont="1" applyAlignment="1">
      <alignment horizontal="left" vertical="center" indent="5"/>
    </xf>
    <xf numFmtId="0" fontId="145" fillId="0" borderId="0" xfId="0" applyFont="1"/>
    <xf numFmtId="1" fontId="119" fillId="57" borderId="10" xfId="5648" applyNumberFormat="1" applyFont="1" applyFill="1" applyBorder="1" applyAlignment="1">
      <alignment horizontal="left"/>
    </xf>
    <xf numFmtId="1" fontId="119" fillId="57" borderId="10" xfId="6644" applyNumberFormat="1" applyFont="1" applyFill="1" applyBorder="1" applyAlignment="1">
      <alignment horizontal="center"/>
    </xf>
    <xf numFmtId="1" fontId="119" fillId="57" borderId="10" xfId="2316" applyNumberFormat="1" applyFont="1" applyFill="1" applyBorder="1" applyAlignment="1">
      <alignment horizontal="left"/>
    </xf>
    <xf numFmtId="1" fontId="119" fillId="57" borderId="0" xfId="6644" applyNumberFormat="1" applyFont="1" applyFill="1" applyAlignment="1">
      <alignment horizontal="left" vertical="center"/>
    </xf>
    <xf numFmtId="0" fontId="121" fillId="68" borderId="20" xfId="0" applyFont="1" applyFill="1" applyBorder="1" applyAlignment="1">
      <alignment horizontal="center" vertical="center"/>
    </xf>
    <xf numFmtId="0" fontId="121" fillId="68" borderId="21" xfId="0" applyFont="1" applyFill="1" applyBorder="1" applyAlignment="1">
      <alignment horizontal="center" vertical="center"/>
    </xf>
    <xf numFmtId="0" fontId="121" fillId="68" borderId="21" xfId="0" applyNumberFormat="1" applyFont="1" applyFill="1" applyBorder="1" applyAlignment="1">
      <alignment horizontal="center" vertical="center"/>
    </xf>
    <xf numFmtId="41" fontId="121" fillId="68" borderId="21" xfId="6638" applyFont="1" applyFill="1" applyBorder="1" applyAlignment="1">
      <alignment horizontal="center" vertical="center"/>
    </xf>
    <xf numFmtId="0" fontId="128" fillId="0" borderId="10" xfId="0" applyFont="1" applyFill="1" applyBorder="1" applyAlignment="1">
      <alignment horizontal="center" vertical="center" wrapText="1"/>
    </xf>
    <xf numFmtId="0" fontId="124" fillId="0" borderId="0" xfId="0" applyFont="1" applyAlignment="1">
      <alignment horizontal="justify" vertical="center"/>
    </xf>
    <xf numFmtId="0" fontId="124" fillId="0" borderId="10" xfId="0" applyFont="1" applyFill="1" applyBorder="1" applyAlignment="1">
      <alignment horizontal="center" vertical="center"/>
    </xf>
    <xf numFmtId="0" fontId="124" fillId="57" borderId="10" xfId="0" applyFont="1" applyFill="1" applyBorder="1" applyAlignment="1">
      <alignment horizontal="center" vertical="center" wrapText="1"/>
    </xf>
    <xf numFmtId="0" fontId="132" fillId="0" borderId="10" xfId="0" applyFont="1" applyFill="1" applyBorder="1" applyAlignment="1">
      <alignment vertical="center" wrapText="1"/>
    </xf>
    <xf numFmtId="0" fontId="119" fillId="0" borderId="10" xfId="0" applyFont="1" applyFill="1" applyBorder="1" applyAlignment="1">
      <alignment wrapText="1"/>
    </xf>
    <xf numFmtId="0" fontId="131" fillId="0" borderId="10" xfId="6643" applyFont="1" applyFill="1" applyBorder="1" applyAlignment="1">
      <alignment vertical="center" wrapText="1"/>
    </xf>
    <xf numFmtId="0" fontId="124" fillId="0" borderId="10" xfId="6643" applyFont="1" applyFill="1" applyBorder="1" applyAlignment="1">
      <alignment vertical="center" wrapText="1"/>
    </xf>
    <xf numFmtId="0" fontId="120" fillId="0" borderId="10" xfId="6643" applyFont="1" applyFill="1" applyBorder="1" applyAlignment="1">
      <alignment vertical="center" wrapText="1"/>
    </xf>
    <xf numFmtId="3" fontId="0" fillId="0" borderId="0" xfId="0" applyNumberFormat="1"/>
    <xf numFmtId="0" fontId="0" fillId="0" borderId="0" xfId="0" applyNumberFormat="1"/>
    <xf numFmtId="0" fontId="136" fillId="0" borderId="0" xfId="0" applyFont="1" applyAlignment="1">
      <alignment horizontal="justify" vertical="center" wrapText="1"/>
    </xf>
    <xf numFmtId="0" fontId="124" fillId="58" borderId="10" xfId="0" applyFont="1" applyFill="1" applyBorder="1" applyAlignment="1">
      <alignment horizontal="justify" vertical="center" wrapText="1"/>
    </xf>
    <xf numFmtId="0" fontId="124" fillId="58" borderId="10" xfId="0" applyFont="1" applyFill="1" applyBorder="1" applyAlignment="1">
      <alignment horizontal="center" vertical="center" wrapText="1"/>
    </xf>
    <xf numFmtId="0" fontId="124" fillId="69" borderId="10" xfId="0" applyFont="1" applyFill="1" applyBorder="1" applyAlignment="1">
      <alignment horizontal="center" vertical="center" wrapText="1"/>
    </xf>
    <xf numFmtId="0" fontId="117" fillId="0" borderId="10" xfId="0" applyFont="1" applyFill="1" applyBorder="1" applyAlignment="1">
      <alignment vertical="center"/>
    </xf>
    <xf numFmtId="0" fontId="135" fillId="0" borderId="10" xfId="0" applyFont="1" applyFill="1" applyBorder="1"/>
    <xf numFmtId="0" fontId="124" fillId="0" borderId="10" xfId="0" applyFont="1" applyBorder="1"/>
    <xf numFmtId="41" fontId="119" fillId="0" borderId="23" xfId="6638" applyFont="1" applyFill="1" applyBorder="1" applyAlignment="1">
      <alignment horizontal="center" vertical="center"/>
    </xf>
    <xf numFmtId="0" fontId="117" fillId="57" borderId="0" xfId="0" applyFont="1" applyFill="1" applyAlignment="1">
      <alignment horizontal="center" vertical="center" wrapText="1"/>
    </xf>
    <xf numFmtId="0" fontId="117" fillId="57" borderId="0" xfId="0" applyFont="1" applyFill="1" applyAlignment="1">
      <alignment horizontal="right" vertical="center" wrapText="1"/>
    </xf>
    <xf numFmtId="0" fontId="117" fillId="57" borderId="0" xfId="0" quotePrefix="1" applyNumberFormat="1" applyFont="1" applyFill="1" applyBorder="1" applyAlignment="1">
      <alignment horizontal="center" vertical="center" wrapText="1"/>
    </xf>
    <xf numFmtId="0" fontId="117" fillId="57" borderId="0" xfId="0" quotePrefix="1" applyNumberFormat="1" applyFont="1" applyFill="1" applyBorder="1" applyAlignment="1">
      <alignment horizontal="right" vertical="center" wrapText="1"/>
    </xf>
    <xf numFmtId="0" fontId="122" fillId="57" borderId="0" xfId="0" applyFont="1" applyFill="1" applyBorder="1" applyAlignment="1">
      <alignment horizontal="center" vertical="center" wrapText="1"/>
    </xf>
    <xf numFmtId="0" fontId="122" fillId="57" borderId="0" xfId="0" applyFont="1" applyFill="1" applyBorder="1" applyAlignment="1">
      <alignment horizontal="right" vertical="center" wrapText="1"/>
    </xf>
  </cellXfs>
  <cellStyles count="6646">
    <cellStyle name=" 1" xfId="1"/>
    <cellStyle name="20% - Énfasis1" xfId="2" builtinId="30" customBuiltin="1"/>
    <cellStyle name="20% - Énfasis1 10" xfId="3"/>
    <cellStyle name="20% - Énfasis1 10 2" xfId="4"/>
    <cellStyle name="20% - Énfasis1 10_Listado_web" xfId="5"/>
    <cellStyle name="20% - Énfasis1 11" xfId="6"/>
    <cellStyle name="20% - Énfasis1 11 2" xfId="3153"/>
    <cellStyle name="20% - Énfasis1 12" xfId="7"/>
    <cellStyle name="20% - Énfasis1 12 2" xfId="3154"/>
    <cellStyle name="20% - Énfasis1 12 2 2" xfId="5827"/>
    <cellStyle name="20% - Énfasis1 12 2 3" xfId="6266"/>
    <cellStyle name="20% - Énfasis1 12 3" xfId="4733"/>
    <cellStyle name="20% - Énfasis1 13" xfId="8"/>
    <cellStyle name="20% - Énfasis1 13 2" xfId="3155"/>
    <cellStyle name="20% - Énfasis1 13 2 2" xfId="5828"/>
    <cellStyle name="20% - Énfasis1 13 2 3" xfId="6267"/>
    <cellStyle name="20% - Énfasis1 13 3" xfId="4734"/>
    <cellStyle name="20% - Énfasis1 14" xfId="9"/>
    <cellStyle name="20% - Énfasis1 14 2" xfId="3156"/>
    <cellStyle name="20% - Énfasis1 14 2 2" xfId="5829"/>
    <cellStyle name="20% - Énfasis1 14 2 3" xfId="6268"/>
    <cellStyle name="20% - Énfasis1 14 3" xfId="4735"/>
    <cellStyle name="20% - Énfasis1 15" xfId="10"/>
    <cellStyle name="20% - Énfasis1 15 2" xfId="3157"/>
    <cellStyle name="20% - Énfasis1 15 2 2" xfId="5830"/>
    <cellStyle name="20% - Énfasis1 15 2 3" xfId="6269"/>
    <cellStyle name="20% - Énfasis1 16" xfId="11"/>
    <cellStyle name="20% - Énfasis1 16 2" xfId="3158"/>
    <cellStyle name="20% - Énfasis1 16 2 2" xfId="5831"/>
    <cellStyle name="20% - Énfasis1 16 2 3" xfId="6270"/>
    <cellStyle name="20% - Énfasis1 17" xfId="12"/>
    <cellStyle name="20% - Énfasis1 17 2" xfId="3159"/>
    <cellStyle name="20% - Énfasis1 17 2 2" xfId="5832"/>
    <cellStyle name="20% - Énfasis1 17 2 3" xfId="6271"/>
    <cellStyle name="20% - Énfasis1 18" xfId="3152"/>
    <cellStyle name="20% - Énfasis1 18 2" xfId="5826"/>
    <cellStyle name="20% - Énfasis1 18 3" xfId="6265"/>
    <cellStyle name="20% - Énfasis1 2" xfId="13"/>
    <cellStyle name="20% - Énfasis1 2 2" xfId="14"/>
    <cellStyle name="20% - Énfasis1 2 2 2" xfId="15"/>
    <cellStyle name="20% - Énfasis1 2 2 2 2" xfId="16"/>
    <cellStyle name="20% - Énfasis1 2 2 2_Listado_web" xfId="17"/>
    <cellStyle name="20% - Énfasis1 2 2 3" xfId="18"/>
    <cellStyle name="20% - Énfasis1 2 2_Hoja2" xfId="19"/>
    <cellStyle name="20% - Énfasis1 2 3" xfId="20"/>
    <cellStyle name="20% - Énfasis1 2 3 10" xfId="3160"/>
    <cellStyle name="20% - Énfasis1 2 3 2" xfId="21"/>
    <cellStyle name="20% - Énfasis1 2 3 3" xfId="22"/>
    <cellStyle name="20% - Énfasis1 2 3 4" xfId="23"/>
    <cellStyle name="20% - Énfasis1 2 3 5" xfId="24"/>
    <cellStyle name="20% - Énfasis1 2 3 5 2" xfId="25"/>
    <cellStyle name="20% - Énfasis1 2 3 5 2 2" xfId="3162"/>
    <cellStyle name="20% - Énfasis1 2 3 5 2 3" xfId="4736"/>
    <cellStyle name="20% - Énfasis1 2 3 5 3" xfId="26"/>
    <cellStyle name="20% - Énfasis1 2 3 5 4" xfId="27"/>
    <cellStyle name="20% - Énfasis1 2 3 5 4 2" xfId="3163"/>
    <cellStyle name="20% - Énfasis1 2 3 5 4 3" xfId="4737"/>
    <cellStyle name="20% - Énfasis1 2 3 5 5" xfId="28"/>
    <cellStyle name="20% - Énfasis1 2 3 5 5 2" xfId="3164"/>
    <cellStyle name="20% - Énfasis1 2 3 5 6" xfId="3161"/>
    <cellStyle name="20% - Énfasis1 2 3 5_INST $" xfId="29"/>
    <cellStyle name="20% - Énfasis1 2 3 6" xfId="30"/>
    <cellStyle name="20% - Énfasis1 2 3 6 2" xfId="31"/>
    <cellStyle name="20% - Énfasis1 2 3 6 2 2" xfId="3166"/>
    <cellStyle name="20% - Énfasis1 2 3 6 2 3" xfId="4738"/>
    <cellStyle name="20% - Énfasis1 2 3 6 3" xfId="32"/>
    <cellStyle name="20% - Énfasis1 2 3 6 4" xfId="33"/>
    <cellStyle name="20% - Énfasis1 2 3 6 4 2" xfId="3167"/>
    <cellStyle name="20% - Énfasis1 2 3 6 4 3" xfId="4739"/>
    <cellStyle name="20% - Énfasis1 2 3 6 5" xfId="34"/>
    <cellStyle name="20% - Énfasis1 2 3 6 5 2" xfId="3168"/>
    <cellStyle name="20% - Énfasis1 2 3 6 6" xfId="3165"/>
    <cellStyle name="20% - Énfasis1 2 3 6_INST $" xfId="35"/>
    <cellStyle name="20% - Énfasis1 2 3 7" xfId="36"/>
    <cellStyle name="20% - Énfasis1 2 3 7 2" xfId="3169"/>
    <cellStyle name="20% - Énfasis1 2 3 7 3" xfId="4740"/>
    <cellStyle name="20% - Énfasis1 2 3 8" xfId="37"/>
    <cellStyle name="20% - Énfasis1 2 3 8 2" xfId="3170"/>
    <cellStyle name="20% - Énfasis1 2 3 8 3" xfId="4741"/>
    <cellStyle name="20% - Énfasis1 2 3 9" xfId="38"/>
    <cellStyle name="20% - Énfasis1 2 3 9 2" xfId="3171"/>
    <cellStyle name="20% - Énfasis1 2 3_AVANCE PROTECCIÓN" xfId="39"/>
    <cellStyle name="20% - Énfasis1 2 4" xfId="40"/>
    <cellStyle name="20% - Énfasis1 2 4 2" xfId="41"/>
    <cellStyle name="20% - Énfasis1 2 4_Listado_web" xfId="42"/>
    <cellStyle name="20% - Énfasis1 2 5" xfId="43"/>
    <cellStyle name="20% - Énfasis1 2 5 2" xfId="3172"/>
    <cellStyle name="20% - Énfasis1 2 6" xfId="44"/>
    <cellStyle name="20% - Énfasis1 2 6 2" xfId="3173"/>
    <cellStyle name="20% - Énfasis1 2 6 2 2" xfId="5833"/>
    <cellStyle name="20% - Énfasis1 2 6 2 3" xfId="6272"/>
    <cellStyle name="20% - Énfasis1 2 6 3" xfId="4742"/>
    <cellStyle name="20% - Énfasis1 2 7" xfId="45"/>
    <cellStyle name="20% - Énfasis1 2 7 2" xfId="3174"/>
    <cellStyle name="20% - Énfasis1 2 7 2 2" xfId="5834"/>
    <cellStyle name="20% - Énfasis1 2 7 2 3" xfId="6273"/>
    <cellStyle name="20% - Énfasis1 2 7 3" xfId="4743"/>
    <cellStyle name="20% - Énfasis1 2 8" xfId="46"/>
    <cellStyle name="20% - Énfasis1 2 9" xfId="47"/>
    <cellStyle name="20% - Énfasis1 2_Hoja2" xfId="48"/>
    <cellStyle name="20% - Énfasis1 3" xfId="49"/>
    <cellStyle name="20% - Énfasis1 3 2" xfId="50"/>
    <cellStyle name="20% - Énfasis1 3 2 2" xfId="51"/>
    <cellStyle name="20% - Énfasis1 3 2_Listado_web" xfId="52"/>
    <cellStyle name="20% - Énfasis1 3 3" xfId="53"/>
    <cellStyle name="20% - Énfasis1 3_Hoja2" xfId="54"/>
    <cellStyle name="20% - Énfasis1 4" xfId="55"/>
    <cellStyle name="20% - Énfasis1 4 2" xfId="56"/>
    <cellStyle name="20% - Énfasis1 4_Listado_web" xfId="57"/>
    <cellStyle name="20% - Énfasis1 5" xfId="58"/>
    <cellStyle name="20% - Énfasis1 5 2" xfId="59"/>
    <cellStyle name="20% - Énfasis1 5_Listado_web" xfId="60"/>
    <cellStyle name="20% - Énfasis1 6" xfId="61"/>
    <cellStyle name="20% - Énfasis1 6 2" xfId="62"/>
    <cellStyle name="20% - Énfasis1 6_Listado_web" xfId="63"/>
    <cellStyle name="20% - Énfasis1 7" xfId="64"/>
    <cellStyle name="20% - Énfasis1 7 2" xfId="65"/>
    <cellStyle name="20% - Énfasis1 7_Listado_web" xfId="66"/>
    <cellStyle name="20% - Énfasis1 8" xfId="67"/>
    <cellStyle name="20% - Énfasis1 8 2" xfId="68"/>
    <cellStyle name="20% - Énfasis1 8_Listado_web" xfId="69"/>
    <cellStyle name="20% - Énfasis1 9" xfId="70"/>
    <cellStyle name="20% - Énfasis1 9 2" xfId="71"/>
    <cellStyle name="20% - Énfasis1 9_Listado_web" xfId="72"/>
    <cellStyle name="20% - Énfasis2" xfId="73" builtinId="34" customBuiltin="1"/>
    <cellStyle name="20% - Énfasis2 10" xfId="74"/>
    <cellStyle name="20% - Énfasis2 10 2" xfId="75"/>
    <cellStyle name="20% - Énfasis2 10_Listado_web" xfId="76"/>
    <cellStyle name="20% - Énfasis2 11" xfId="77"/>
    <cellStyle name="20% - Énfasis2 11 2" xfId="3176"/>
    <cellStyle name="20% - Énfasis2 12" xfId="78"/>
    <cellStyle name="20% - Énfasis2 12 2" xfId="3177"/>
    <cellStyle name="20% - Énfasis2 12 2 2" xfId="5836"/>
    <cellStyle name="20% - Énfasis2 12 2 3" xfId="6275"/>
    <cellStyle name="20% - Énfasis2 12 3" xfId="4744"/>
    <cellStyle name="20% - Énfasis2 13" xfId="79"/>
    <cellStyle name="20% - Énfasis2 13 2" xfId="3178"/>
    <cellStyle name="20% - Énfasis2 13 2 2" xfId="5837"/>
    <cellStyle name="20% - Énfasis2 13 2 3" xfId="6276"/>
    <cellStyle name="20% - Énfasis2 13 3" xfId="4745"/>
    <cellStyle name="20% - Énfasis2 14" xfId="80"/>
    <cellStyle name="20% - Énfasis2 14 2" xfId="3179"/>
    <cellStyle name="20% - Énfasis2 14 2 2" xfId="5838"/>
    <cellStyle name="20% - Énfasis2 14 2 3" xfId="6277"/>
    <cellStyle name="20% - Énfasis2 14 3" xfId="4746"/>
    <cellStyle name="20% - Énfasis2 15" xfId="81"/>
    <cellStyle name="20% - Énfasis2 15 2" xfId="3180"/>
    <cellStyle name="20% - Énfasis2 15 2 2" xfId="5839"/>
    <cellStyle name="20% - Énfasis2 15 2 3" xfId="6278"/>
    <cellStyle name="20% - Énfasis2 16" xfId="82"/>
    <cellStyle name="20% - Énfasis2 16 2" xfId="3181"/>
    <cellStyle name="20% - Énfasis2 16 2 2" xfId="5840"/>
    <cellStyle name="20% - Énfasis2 16 2 3" xfId="6279"/>
    <cellStyle name="20% - Énfasis2 17" xfId="83"/>
    <cellStyle name="20% - Énfasis2 17 2" xfId="3182"/>
    <cellStyle name="20% - Énfasis2 17 2 2" xfId="5841"/>
    <cellStyle name="20% - Énfasis2 17 2 3" xfId="6280"/>
    <cellStyle name="20% - Énfasis2 18" xfId="3175"/>
    <cellStyle name="20% - Énfasis2 18 2" xfId="5835"/>
    <cellStyle name="20% - Énfasis2 18 3" xfId="6274"/>
    <cellStyle name="20% - Énfasis2 2" xfId="84"/>
    <cellStyle name="20% - Énfasis2 2 2" xfId="85"/>
    <cellStyle name="20% - Énfasis2 2 2 2" xfId="86"/>
    <cellStyle name="20% - Énfasis2 2 2 2 2" xfId="87"/>
    <cellStyle name="20% - Énfasis2 2 2 2_Listado_web" xfId="88"/>
    <cellStyle name="20% - Énfasis2 2 2 3" xfId="89"/>
    <cellStyle name="20% - Énfasis2 2 2_Hoja2" xfId="90"/>
    <cellStyle name="20% - Énfasis2 2 3" xfId="91"/>
    <cellStyle name="20% - Énfasis2 2 3 10" xfId="3183"/>
    <cellStyle name="20% - Énfasis2 2 3 2" xfId="92"/>
    <cellStyle name="20% - Énfasis2 2 3 3" xfId="93"/>
    <cellStyle name="20% - Énfasis2 2 3 4" xfId="94"/>
    <cellStyle name="20% - Énfasis2 2 3 5" xfId="95"/>
    <cellStyle name="20% - Énfasis2 2 3 5 2" xfId="96"/>
    <cellStyle name="20% - Énfasis2 2 3 5 2 2" xfId="3185"/>
    <cellStyle name="20% - Énfasis2 2 3 5 2 3" xfId="4747"/>
    <cellStyle name="20% - Énfasis2 2 3 5 3" xfId="97"/>
    <cellStyle name="20% - Énfasis2 2 3 5 4" xfId="98"/>
    <cellStyle name="20% - Énfasis2 2 3 5 4 2" xfId="3186"/>
    <cellStyle name="20% - Énfasis2 2 3 5 4 3" xfId="4748"/>
    <cellStyle name="20% - Énfasis2 2 3 5 5" xfId="99"/>
    <cellStyle name="20% - Énfasis2 2 3 5 5 2" xfId="3187"/>
    <cellStyle name="20% - Énfasis2 2 3 5 6" xfId="3184"/>
    <cellStyle name="20% - Énfasis2 2 3 5_INST $" xfId="100"/>
    <cellStyle name="20% - Énfasis2 2 3 6" xfId="101"/>
    <cellStyle name="20% - Énfasis2 2 3 6 2" xfId="102"/>
    <cellStyle name="20% - Énfasis2 2 3 6 2 2" xfId="3189"/>
    <cellStyle name="20% - Énfasis2 2 3 6 2 3" xfId="4749"/>
    <cellStyle name="20% - Énfasis2 2 3 6 3" xfId="103"/>
    <cellStyle name="20% - Énfasis2 2 3 6 4" xfId="104"/>
    <cellStyle name="20% - Énfasis2 2 3 6 4 2" xfId="3190"/>
    <cellStyle name="20% - Énfasis2 2 3 6 4 3" xfId="4750"/>
    <cellStyle name="20% - Énfasis2 2 3 6 5" xfId="105"/>
    <cellStyle name="20% - Énfasis2 2 3 6 5 2" xfId="3191"/>
    <cellStyle name="20% - Énfasis2 2 3 6 6" xfId="3188"/>
    <cellStyle name="20% - Énfasis2 2 3 6_INST $" xfId="106"/>
    <cellStyle name="20% - Énfasis2 2 3 7" xfId="107"/>
    <cellStyle name="20% - Énfasis2 2 3 7 2" xfId="3192"/>
    <cellStyle name="20% - Énfasis2 2 3 7 3" xfId="4752"/>
    <cellStyle name="20% - Énfasis2 2 3 8" xfId="108"/>
    <cellStyle name="20% - Énfasis2 2 3 8 2" xfId="3193"/>
    <cellStyle name="20% - Énfasis2 2 3 8 3" xfId="4753"/>
    <cellStyle name="20% - Énfasis2 2 3 9" xfId="109"/>
    <cellStyle name="20% - Énfasis2 2 3 9 2" xfId="3194"/>
    <cellStyle name="20% - Énfasis2 2 3_AVANCE PROTECCIÓN" xfId="110"/>
    <cellStyle name="20% - Énfasis2 2 4" xfId="111"/>
    <cellStyle name="20% - Énfasis2 2 4 2" xfId="112"/>
    <cellStyle name="20% - Énfasis2 2 4_Listado_web" xfId="113"/>
    <cellStyle name="20% - Énfasis2 2 5" xfId="114"/>
    <cellStyle name="20% - Énfasis2 2 5 2" xfId="3195"/>
    <cellStyle name="20% - Énfasis2 2 6" xfId="115"/>
    <cellStyle name="20% - Énfasis2 2 6 2" xfId="3196"/>
    <cellStyle name="20% - Énfasis2 2 6 2 2" xfId="5843"/>
    <cellStyle name="20% - Énfasis2 2 6 2 3" xfId="6281"/>
    <cellStyle name="20% - Énfasis2 2 6 3" xfId="4754"/>
    <cellStyle name="20% - Énfasis2 2 7" xfId="116"/>
    <cellStyle name="20% - Énfasis2 2 7 2" xfId="3197"/>
    <cellStyle name="20% - Énfasis2 2 7 2 2" xfId="5844"/>
    <cellStyle name="20% - Énfasis2 2 7 2 3" xfId="6282"/>
    <cellStyle name="20% - Énfasis2 2 7 3" xfId="4755"/>
    <cellStyle name="20% - Énfasis2 2 8" xfId="117"/>
    <cellStyle name="20% - Énfasis2 2 9" xfId="118"/>
    <cellStyle name="20% - Énfasis2 2_Hoja2" xfId="119"/>
    <cellStyle name="20% - Énfasis2 3" xfId="120"/>
    <cellStyle name="20% - Énfasis2 3 2" xfId="121"/>
    <cellStyle name="20% - Énfasis2 3 2 2" xfId="122"/>
    <cellStyle name="20% - Énfasis2 3 2_Listado_web" xfId="123"/>
    <cellStyle name="20% - Énfasis2 3 3" xfId="124"/>
    <cellStyle name="20% - Énfasis2 3_Hoja2" xfId="125"/>
    <cellStyle name="20% - Énfasis2 4" xfId="126"/>
    <cellStyle name="20% - Énfasis2 4 2" xfId="127"/>
    <cellStyle name="20% - Énfasis2 4_Listado_web" xfId="128"/>
    <cellStyle name="20% - Énfasis2 5" xfId="129"/>
    <cellStyle name="20% - Énfasis2 5 2" xfId="130"/>
    <cellStyle name="20% - Énfasis2 5_Listado_web" xfId="131"/>
    <cellStyle name="20% - Énfasis2 6" xfId="132"/>
    <cellStyle name="20% - Énfasis2 6 2" xfId="133"/>
    <cellStyle name="20% - Énfasis2 6_Listado_web" xfId="134"/>
    <cellStyle name="20% - Énfasis2 7" xfId="135"/>
    <cellStyle name="20% - Énfasis2 7 2" xfId="136"/>
    <cellStyle name="20% - Énfasis2 7_Listado_web" xfId="137"/>
    <cellStyle name="20% - Énfasis2 8" xfId="138"/>
    <cellStyle name="20% - Énfasis2 8 2" xfId="139"/>
    <cellStyle name="20% - Énfasis2 8_Listado_web" xfId="140"/>
    <cellStyle name="20% - Énfasis2 9" xfId="141"/>
    <cellStyle name="20% - Énfasis2 9 2" xfId="142"/>
    <cellStyle name="20% - Énfasis2 9_Listado_web" xfId="143"/>
    <cellStyle name="20% - Énfasis3" xfId="144" builtinId="38" customBuiltin="1"/>
    <cellStyle name="20% - Énfasis3 10" xfId="145"/>
    <cellStyle name="20% - Énfasis3 10 2" xfId="146"/>
    <cellStyle name="20% - Énfasis3 10_Listado_web" xfId="147"/>
    <cellStyle name="20% - Énfasis3 11" xfId="148"/>
    <cellStyle name="20% - Énfasis3 11 2" xfId="3199"/>
    <cellStyle name="20% - Énfasis3 12" xfId="149"/>
    <cellStyle name="20% - Énfasis3 12 2" xfId="3200"/>
    <cellStyle name="20% - Énfasis3 12 2 2" xfId="5846"/>
    <cellStyle name="20% - Énfasis3 12 2 3" xfId="6284"/>
    <cellStyle name="20% - Énfasis3 12 3" xfId="4756"/>
    <cellStyle name="20% - Énfasis3 13" xfId="150"/>
    <cellStyle name="20% - Énfasis3 13 2" xfId="3201"/>
    <cellStyle name="20% - Énfasis3 13 2 2" xfId="5847"/>
    <cellStyle name="20% - Énfasis3 13 2 3" xfId="6285"/>
    <cellStyle name="20% - Énfasis3 13 3" xfId="4757"/>
    <cellStyle name="20% - Énfasis3 14" xfId="151"/>
    <cellStyle name="20% - Énfasis3 14 2" xfId="3202"/>
    <cellStyle name="20% - Énfasis3 14 2 2" xfId="5848"/>
    <cellStyle name="20% - Énfasis3 14 2 3" xfId="6286"/>
    <cellStyle name="20% - Énfasis3 14 3" xfId="4758"/>
    <cellStyle name="20% - Énfasis3 15" xfId="152"/>
    <cellStyle name="20% - Énfasis3 15 2" xfId="3203"/>
    <cellStyle name="20% - Énfasis3 15 2 2" xfId="5849"/>
    <cellStyle name="20% - Énfasis3 15 2 3" xfId="6287"/>
    <cellStyle name="20% - Énfasis3 16" xfId="153"/>
    <cellStyle name="20% - Énfasis3 16 2" xfId="3204"/>
    <cellStyle name="20% - Énfasis3 16 2 2" xfId="5850"/>
    <cellStyle name="20% - Énfasis3 16 2 3" xfId="6288"/>
    <cellStyle name="20% - Énfasis3 17" xfId="154"/>
    <cellStyle name="20% - Énfasis3 17 2" xfId="3205"/>
    <cellStyle name="20% - Énfasis3 17 2 2" xfId="5851"/>
    <cellStyle name="20% - Énfasis3 17 2 3" xfId="6289"/>
    <cellStyle name="20% - Énfasis3 18" xfId="3198"/>
    <cellStyle name="20% - Énfasis3 18 2" xfId="5845"/>
    <cellStyle name="20% - Énfasis3 18 3" xfId="6283"/>
    <cellStyle name="20% - Énfasis3 2" xfId="155"/>
    <cellStyle name="20% - Énfasis3 2 2" xfId="156"/>
    <cellStyle name="20% - Énfasis3 2 2 2" xfId="157"/>
    <cellStyle name="20% - Énfasis3 2 2 2 2" xfId="158"/>
    <cellStyle name="20% - Énfasis3 2 2 2_Listado_web" xfId="159"/>
    <cellStyle name="20% - Énfasis3 2 2 3" xfId="160"/>
    <cellStyle name="20% - Énfasis3 2 2_Hoja2" xfId="161"/>
    <cellStyle name="20% - Énfasis3 2 3" xfId="162"/>
    <cellStyle name="20% - Énfasis3 2 3 10" xfId="3206"/>
    <cellStyle name="20% - Énfasis3 2 3 2" xfId="163"/>
    <cellStyle name="20% - Énfasis3 2 3 3" xfId="164"/>
    <cellStyle name="20% - Énfasis3 2 3 4" xfId="165"/>
    <cellStyle name="20% - Énfasis3 2 3 5" xfId="166"/>
    <cellStyle name="20% - Énfasis3 2 3 5 2" xfId="167"/>
    <cellStyle name="20% - Énfasis3 2 3 5 2 2" xfId="3208"/>
    <cellStyle name="20% - Énfasis3 2 3 5 2 3" xfId="4759"/>
    <cellStyle name="20% - Énfasis3 2 3 5 3" xfId="168"/>
    <cellStyle name="20% - Énfasis3 2 3 5 4" xfId="169"/>
    <cellStyle name="20% - Énfasis3 2 3 5 4 2" xfId="3209"/>
    <cellStyle name="20% - Énfasis3 2 3 5 4 3" xfId="4760"/>
    <cellStyle name="20% - Énfasis3 2 3 5 5" xfId="170"/>
    <cellStyle name="20% - Énfasis3 2 3 5 5 2" xfId="3210"/>
    <cellStyle name="20% - Énfasis3 2 3 5 6" xfId="3207"/>
    <cellStyle name="20% - Énfasis3 2 3 5_INST $" xfId="171"/>
    <cellStyle name="20% - Énfasis3 2 3 6" xfId="172"/>
    <cellStyle name="20% - Énfasis3 2 3 6 2" xfId="173"/>
    <cellStyle name="20% - Énfasis3 2 3 6 2 2" xfId="3212"/>
    <cellStyle name="20% - Énfasis3 2 3 6 2 3" xfId="4761"/>
    <cellStyle name="20% - Énfasis3 2 3 6 3" xfId="174"/>
    <cellStyle name="20% - Énfasis3 2 3 6 4" xfId="175"/>
    <cellStyle name="20% - Énfasis3 2 3 6 4 2" xfId="3213"/>
    <cellStyle name="20% - Énfasis3 2 3 6 4 3" xfId="4762"/>
    <cellStyle name="20% - Énfasis3 2 3 6 5" xfId="176"/>
    <cellStyle name="20% - Énfasis3 2 3 6 5 2" xfId="3214"/>
    <cellStyle name="20% - Énfasis3 2 3 6 6" xfId="3211"/>
    <cellStyle name="20% - Énfasis3 2 3 6_INST $" xfId="177"/>
    <cellStyle name="20% - Énfasis3 2 3 7" xfId="178"/>
    <cellStyle name="20% - Énfasis3 2 3 7 2" xfId="3215"/>
    <cellStyle name="20% - Énfasis3 2 3 7 3" xfId="4763"/>
    <cellStyle name="20% - Énfasis3 2 3 8" xfId="179"/>
    <cellStyle name="20% - Énfasis3 2 3 8 2" xfId="3216"/>
    <cellStyle name="20% - Énfasis3 2 3 8 3" xfId="4764"/>
    <cellStyle name="20% - Énfasis3 2 3 9" xfId="180"/>
    <cellStyle name="20% - Énfasis3 2 3 9 2" xfId="3217"/>
    <cellStyle name="20% - Énfasis3 2 3_AVANCE PROTECCIÓN" xfId="181"/>
    <cellStyle name="20% - Énfasis3 2 4" xfId="182"/>
    <cellStyle name="20% - Énfasis3 2 4 2" xfId="183"/>
    <cellStyle name="20% - Énfasis3 2 4_Listado_web" xfId="184"/>
    <cellStyle name="20% - Énfasis3 2 5" xfId="185"/>
    <cellStyle name="20% - Énfasis3 2 5 2" xfId="3218"/>
    <cellStyle name="20% - Énfasis3 2 6" xfId="186"/>
    <cellStyle name="20% - Énfasis3 2 6 2" xfId="3219"/>
    <cellStyle name="20% - Énfasis3 2 6 2 2" xfId="5853"/>
    <cellStyle name="20% - Énfasis3 2 6 2 3" xfId="6290"/>
    <cellStyle name="20% - Énfasis3 2 6 3" xfId="4765"/>
    <cellStyle name="20% - Énfasis3 2 7" xfId="187"/>
    <cellStyle name="20% - Énfasis3 2 7 2" xfId="3220"/>
    <cellStyle name="20% - Énfasis3 2 7 2 2" xfId="5854"/>
    <cellStyle name="20% - Énfasis3 2 7 2 3" xfId="6291"/>
    <cellStyle name="20% - Énfasis3 2 7 3" xfId="4766"/>
    <cellStyle name="20% - Énfasis3 2 8" xfId="188"/>
    <cellStyle name="20% - Énfasis3 2 9" xfId="189"/>
    <cellStyle name="20% - Énfasis3 2_Hoja2" xfId="190"/>
    <cellStyle name="20% - Énfasis3 3" xfId="191"/>
    <cellStyle name="20% - Énfasis3 3 2" xfId="192"/>
    <cellStyle name="20% - Énfasis3 3 2 2" xfId="193"/>
    <cellStyle name="20% - Énfasis3 3 2_Listado_web" xfId="194"/>
    <cellStyle name="20% - Énfasis3 3 3" xfId="195"/>
    <cellStyle name="20% - Énfasis3 3_Hoja2" xfId="196"/>
    <cellStyle name="20% - Énfasis3 4" xfId="197"/>
    <cellStyle name="20% - Énfasis3 4 2" xfId="198"/>
    <cellStyle name="20% - Énfasis3 4_Listado_web" xfId="199"/>
    <cellStyle name="20% - Énfasis3 5" xfId="200"/>
    <cellStyle name="20% - Énfasis3 5 2" xfId="201"/>
    <cellStyle name="20% - Énfasis3 5_Listado_web" xfId="202"/>
    <cellStyle name="20% - Énfasis3 6" xfId="203"/>
    <cellStyle name="20% - Énfasis3 6 2" xfId="204"/>
    <cellStyle name="20% - Énfasis3 6_Listado_web" xfId="205"/>
    <cellStyle name="20% - Énfasis3 7" xfId="206"/>
    <cellStyle name="20% - Énfasis3 7 2" xfId="207"/>
    <cellStyle name="20% - Énfasis3 7_Listado_web" xfId="208"/>
    <cellStyle name="20% - Énfasis3 8" xfId="209"/>
    <cellStyle name="20% - Énfasis3 8 2" xfId="210"/>
    <cellStyle name="20% - Énfasis3 8_Listado_web" xfId="211"/>
    <cellStyle name="20% - Énfasis3 9" xfId="212"/>
    <cellStyle name="20% - Énfasis3 9 2" xfId="213"/>
    <cellStyle name="20% - Énfasis3 9_Listado_web" xfId="214"/>
    <cellStyle name="20% - Énfasis4" xfId="215" builtinId="42" customBuiltin="1"/>
    <cellStyle name="20% - Énfasis4 10" xfId="216"/>
    <cellStyle name="20% - Énfasis4 10 2" xfId="217"/>
    <cellStyle name="20% - Énfasis4 10_Listado_web" xfId="218"/>
    <cellStyle name="20% - Énfasis4 11" xfId="219"/>
    <cellStyle name="20% - Énfasis4 11 2" xfId="3222"/>
    <cellStyle name="20% - Énfasis4 12" xfId="220"/>
    <cellStyle name="20% - Énfasis4 12 2" xfId="3223"/>
    <cellStyle name="20% - Énfasis4 12 2 2" xfId="5856"/>
    <cellStyle name="20% - Énfasis4 12 2 3" xfId="6293"/>
    <cellStyle name="20% - Énfasis4 12 3" xfId="4767"/>
    <cellStyle name="20% - Énfasis4 13" xfId="221"/>
    <cellStyle name="20% - Énfasis4 13 2" xfId="3224"/>
    <cellStyle name="20% - Énfasis4 13 2 2" xfId="5857"/>
    <cellStyle name="20% - Énfasis4 13 2 3" xfId="6294"/>
    <cellStyle name="20% - Énfasis4 13 3" xfId="4768"/>
    <cellStyle name="20% - Énfasis4 14" xfId="222"/>
    <cellStyle name="20% - Énfasis4 14 2" xfId="3225"/>
    <cellStyle name="20% - Énfasis4 14 2 2" xfId="5858"/>
    <cellStyle name="20% - Énfasis4 14 2 3" xfId="6295"/>
    <cellStyle name="20% - Énfasis4 14 3" xfId="4769"/>
    <cellStyle name="20% - Énfasis4 15" xfId="223"/>
    <cellStyle name="20% - Énfasis4 15 2" xfId="3226"/>
    <cellStyle name="20% - Énfasis4 15 2 2" xfId="5859"/>
    <cellStyle name="20% - Énfasis4 15 2 3" xfId="6296"/>
    <cellStyle name="20% - Énfasis4 16" xfId="224"/>
    <cellStyle name="20% - Énfasis4 16 2" xfId="3227"/>
    <cellStyle name="20% - Énfasis4 16 2 2" xfId="5860"/>
    <cellStyle name="20% - Énfasis4 16 2 3" xfId="6297"/>
    <cellStyle name="20% - Énfasis4 17" xfId="225"/>
    <cellStyle name="20% - Énfasis4 17 2" xfId="3228"/>
    <cellStyle name="20% - Énfasis4 17 2 2" xfId="5861"/>
    <cellStyle name="20% - Énfasis4 17 2 3" xfId="6298"/>
    <cellStyle name="20% - Énfasis4 18" xfId="3221"/>
    <cellStyle name="20% - Énfasis4 18 2" xfId="5855"/>
    <cellStyle name="20% - Énfasis4 18 3" xfId="6292"/>
    <cellStyle name="20% - Énfasis4 2" xfId="226"/>
    <cellStyle name="20% - Énfasis4 2 2" xfId="227"/>
    <cellStyle name="20% - Énfasis4 2 2 2" xfId="228"/>
    <cellStyle name="20% - Énfasis4 2 2 2 2" xfId="229"/>
    <cellStyle name="20% - Énfasis4 2 2 2_Listado_web" xfId="230"/>
    <cellStyle name="20% - Énfasis4 2 2 3" xfId="231"/>
    <cellStyle name="20% - Énfasis4 2 2_Hoja2" xfId="232"/>
    <cellStyle name="20% - Énfasis4 2 3" xfId="233"/>
    <cellStyle name="20% - Énfasis4 2 3 10" xfId="3229"/>
    <cellStyle name="20% - Énfasis4 2 3 2" xfId="234"/>
    <cellStyle name="20% - Énfasis4 2 3 3" xfId="235"/>
    <cellStyle name="20% - Énfasis4 2 3 4" xfId="236"/>
    <cellStyle name="20% - Énfasis4 2 3 5" xfId="237"/>
    <cellStyle name="20% - Énfasis4 2 3 5 2" xfId="238"/>
    <cellStyle name="20% - Énfasis4 2 3 5 2 2" xfId="3231"/>
    <cellStyle name="20% - Énfasis4 2 3 5 2 3" xfId="4770"/>
    <cellStyle name="20% - Énfasis4 2 3 5 3" xfId="239"/>
    <cellStyle name="20% - Énfasis4 2 3 5 4" xfId="240"/>
    <cellStyle name="20% - Énfasis4 2 3 5 4 2" xfId="3232"/>
    <cellStyle name="20% - Énfasis4 2 3 5 4 3" xfId="4771"/>
    <cellStyle name="20% - Énfasis4 2 3 5 5" xfId="241"/>
    <cellStyle name="20% - Énfasis4 2 3 5 5 2" xfId="3233"/>
    <cellStyle name="20% - Énfasis4 2 3 5 6" xfId="3230"/>
    <cellStyle name="20% - Énfasis4 2 3 5_INST $" xfId="242"/>
    <cellStyle name="20% - Énfasis4 2 3 6" xfId="243"/>
    <cellStyle name="20% - Énfasis4 2 3 6 2" xfId="244"/>
    <cellStyle name="20% - Énfasis4 2 3 6 2 2" xfId="3235"/>
    <cellStyle name="20% - Énfasis4 2 3 6 2 3" xfId="4772"/>
    <cellStyle name="20% - Énfasis4 2 3 6 3" xfId="245"/>
    <cellStyle name="20% - Énfasis4 2 3 6 4" xfId="246"/>
    <cellStyle name="20% - Énfasis4 2 3 6 4 2" xfId="3236"/>
    <cellStyle name="20% - Énfasis4 2 3 6 4 3" xfId="4773"/>
    <cellStyle name="20% - Énfasis4 2 3 6 5" xfId="247"/>
    <cellStyle name="20% - Énfasis4 2 3 6 5 2" xfId="3237"/>
    <cellStyle name="20% - Énfasis4 2 3 6 6" xfId="3234"/>
    <cellStyle name="20% - Énfasis4 2 3 6_INST $" xfId="248"/>
    <cellStyle name="20% - Énfasis4 2 3 7" xfId="249"/>
    <cellStyle name="20% - Énfasis4 2 3 7 2" xfId="3238"/>
    <cellStyle name="20% - Énfasis4 2 3 7 3" xfId="4774"/>
    <cellStyle name="20% - Énfasis4 2 3 8" xfId="250"/>
    <cellStyle name="20% - Énfasis4 2 3 8 2" xfId="3239"/>
    <cellStyle name="20% - Énfasis4 2 3 8 3" xfId="4775"/>
    <cellStyle name="20% - Énfasis4 2 3 9" xfId="251"/>
    <cellStyle name="20% - Énfasis4 2 3 9 2" xfId="3240"/>
    <cellStyle name="20% - Énfasis4 2 3_AVANCE PROTECCIÓN" xfId="252"/>
    <cellStyle name="20% - Énfasis4 2 4" xfId="253"/>
    <cellStyle name="20% - Énfasis4 2 4 2" xfId="254"/>
    <cellStyle name="20% - Énfasis4 2 4_Listado_web" xfId="255"/>
    <cellStyle name="20% - Énfasis4 2 5" xfId="256"/>
    <cellStyle name="20% - Énfasis4 2 5 2" xfId="3241"/>
    <cellStyle name="20% - Énfasis4 2 6" xfId="257"/>
    <cellStyle name="20% - Énfasis4 2 6 2" xfId="3242"/>
    <cellStyle name="20% - Énfasis4 2 6 2 2" xfId="5862"/>
    <cellStyle name="20% - Énfasis4 2 6 2 3" xfId="6299"/>
    <cellStyle name="20% - Énfasis4 2 6 3" xfId="4776"/>
    <cellStyle name="20% - Énfasis4 2 7" xfId="258"/>
    <cellStyle name="20% - Énfasis4 2 7 2" xfId="3243"/>
    <cellStyle name="20% - Énfasis4 2 7 2 2" xfId="5863"/>
    <cellStyle name="20% - Énfasis4 2 7 2 3" xfId="6300"/>
    <cellStyle name="20% - Énfasis4 2 7 3" xfId="4777"/>
    <cellStyle name="20% - Énfasis4 2 8" xfId="259"/>
    <cellStyle name="20% - Énfasis4 2 9" xfId="260"/>
    <cellStyle name="20% - Énfasis4 2_Hoja2" xfId="261"/>
    <cellStyle name="20% - Énfasis4 3" xfId="262"/>
    <cellStyle name="20% - Énfasis4 3 2" xfId="263"/>
    <cellStyle name="20% - Énfasis4 3 2 2" xfId="264"/>
    <cellStyle name="20% - Énfasis4 3 2_Listado_web" xfId="265"/>
    <cellStyle name="20% - Énfasis4 3 3" xfId="266"/>
    <cellStyle name="20% - Énfasis4 3_Hoja2" xfId="267"/>
    <cellStyle name="20% - Énfasis4 4" xfId="268"/>
    <cellStyle name="20% - Énfasis4 4 2" xfId="269"/>
    <cellStyle name="20% - Énfasis4 4_Listado_web" xfId="270"/>
    <cellStyle name="20% - Énfasis4 5" xfId="271"/>
    <cellStyle name="20% - Énfasis4 5 2" xfId="272"/>
    <cellStyle name="20% - Énfasis4 5_Listado_web" xfId="273"/>
    <cellStyle name="20% - Énfasis4 6" xfId="274"/>
    <cellStyle name="20% - Énfasis4 6 2" xfId="275"/>
    <cellStyle name="20% - Énfasis4 6_Listado_web" xfId="276"/>
    <cellStyle name="20% - Énfasis4 7" xfId="277"/>
    <cellStyle name="20% - Énfasis4 7 2" xfId="278"/>
    <cellStyle name="20% - Énfasis4 7_Listado_web" xfId="279"/>
    <cellStyle name="20% - Énfasis4 8" xfId="280"/>
    <cellStyle name="20% - Énfasis4 8 2" xfId="281"/>
    <cellStyle name="20% - Énfasis4 8_Listado_web" xfId="282"/>
    <cellStyle name="20% - Énfasis4 9" xfId="283"/>
    <cellStyle name="20% - Énfasis4 9 2" xfId="284"/>
    <cellStyle name="20% - Énfasis4 9_Listado_web" xfId="285"/>
    <cellStyle name="20% - Énfasis5" xfId="286" builtinId="46" customBuiltin="1"/>
    <cellStyle name="20% - Énfasis5 10" xfId="287"/>
    <cellStyle name="20% - Énfasis5 10 2" xfId="288"/>
    <cellStyle name="20% - Énfasis5 10_Listado_web" xfId="289"/>
    <cellStyle name="20% - Énfasis5 11" xfId="290"/>
    <cellStyle name="20% - Énfasis5 11 2" xfId="3245"/>
    <cellStyle name="20% - Énfasis5 12" xfId="3244"/>
    <cellStyle name="20% - Énfasis5 12 2" xfId="5864"/>
    <cellStyle name="20% - Énfasis5 12 3" xfId="6301"/>
    <cellStyle name="20% - Énfasis5 2" xfId="291"/>
    <cellStyle name="20% - Énfasis5 2 2" xfId="292"/>
    <cellStyle name="20% - Énfasis5 2 2 2" xfId="293"/>
    <cellStyle name="20% - Énfasis5 2 2 2 2" xfId="294"/>
    <cellStyle name="20% - Énfasis5 2 2 2_Listado_web" xfId="295"/>
    <cellStyle name="20% - Énfasis5 2 2 3" xfId="296"/>
    <cellStyle name="20% - Énfasis5 2 2_Hoja2" xfId="297"/>
    <cellStyle name="20% - Énfasis5 2 3" xfId="298"/>
    <cellStyle name="20% - Énfasis5 2 3 10" xfId="3246"/>
    <cellStyle name="20% - Énfasis5 2 3 2" xfId="299"/>
    <cellStyle name="20% - Énfasis5 2 3 3" xfId="300"/>
    <cellStyle name="20% - Énfasis5 2 3 4" xfId="301"/>
    <cellStyle name="20% - Énfasis5 2 3 5" xfId="302"/>
    <cellStyle name="20% - Énfasis5 2 3 5 2" xfId="303"/>
    <cellStyle name="20% - Énfasis5 2 3 5 2 2" xfId="3248"/>
    <cellStyle name="20% - Énfasis5 2 3 5 2 3" xfId="4778"/>
    <cellStyle name="20% - Énfasis5 2 3 5 3" xfId="304"/>
    <cellStyle name="20% - Énfasis5 2 3 5 4" xfId="305"/>
    <cellStyle name="20% - Énfasis5 2 3 5 4 2" xfId="3249"/>
    <cellStyle name="20% - Énfasis5 2 3 5 4 3" xfId="4779"/>
    <cellStyle name="20% - Énfasis5 2 3 5 5" xfId="306"/>
    <cellStyle name="20% - Énfasis5 2 3 5 5 2" xfId="3250"/>
    <cellStyle name="20% - Énfasis5 2 3 5 6" xfId="3247"/>
    <cellStyle name="20% - Énfasis5 2 3 5_INST $" xfId="307"/>
    <cellStyle name="20% - Énfasis5 2 3 6" xfId="308"/>
    <cellStyle name="20% - Énfasis5 2 3 6 2" xfId="309"/>
    <cellStyle name="20% - Énfasis5 2 3 6 2 2" xfId="3252"/>
    <cellStyle name="20% - Énfasis5 2 3 6 2 3" xfId="4780"/>
    <cellStyle name="20% - Énfasis5 2 3 6 3" xfId="310"/>
    <cellStyle name="20% - Énfasis5 2 3 6 4" xfId="311"/>
    <cellStyle name="20% - Énfasis5 2 3 6 4 2" xfId="3253"/>
    <cellStyle name="20% - Énfasis5 2 3 6 4 3" xfId="4781"/>
    <cellStyle name="20% - Énfasis5 2 3 6 5" xfId="312"/>
    <cellStyle name="20% - Énfasis5 2 3 6 5 2" xfId="3254"/>
    <cellStyle name="20% - Énfasis5 2 3 6 6" xfId="3251"/>
    <cellStyle name="20% - Énfasis5 2 3 6_INST $" xfId="313"/>
    <cellStyle name="20% - Énfasis5 2 3 7" xfId="314"/>
    <cellStyle name="20% - Énfasis5 2 3 7 2" xfId="3255"/>
    <cellStyle name="20% - Énfasis5 2 3 7 3" xfId="4782"/>
    <cellStyle name="20% - Énfasis5 2 3 8" xfId="315"/>
    <cellStyle name="20% - Énfasis5 2 3 8 2" xfId="3256"/>
    <cellStyle name="20% - Énfasis5 2 3 8 3" xfId="4783"/>
    <cellStyle name="20% - Énfasis5 2 3 9" xfId="316"/>
    <cellStyle name="20% - Énfasis5 2 3 9 2" xfId="3257"/>
    <cellStyle name="20% - Énfasis5 2 3_AVANCE PROTECCIÓN" xfId="317"/>
    <cellStyle name="20% - Énfasis5 2 4" xfId="318"/>
    <cellStyle name="20% - Énfasis5 2 4 2" xfId="319"/>
    <cellStyle name="20% - Énfasis5 2 4_Listado_web" xfId="320"/>
    <cellStyle name="20% - Énfasis5 2 5" xfId="321"/>
    <cellStyle name="20% - Énfasis5 2_Hoja2" xfId="322"/>
    <cellStyle name="20% - Énfasis5 3" xfId="323"/>
    <cellStyle name="20% - Énfasis5 3 2" xfId="324"/>
    <cellStyle name="20% - Énfasis5 3_Listado_web" xfId="325"/>
    <cellStyle name="20% - Énfasis5 4" xfId="326"/>
    <cellStyle name="20% - Énfasis5 4 2" xfId="327"/>
    <cellStyle name="20% - Énfasis5 4_Listado_web" xfId="328"/>
    <cellStyle name="20% - Énfasis5 5" xfId="329"/>
    <cellStyle name="20% - Énfasis5 5 2" xfId="330"/>
    <cellStyle name="20% - Énfasis5 5_Listado_web" xfId="331"/>
    <cellStyle name="20% - Énfasis5 6" xfId="332"/>
    <cellStyle name="20% - Énfasis5 6 2" xfId="333"/>
    <cellStyle name="20% - Énfasis5 6_Listado_web" xfId="334"/>
    <cellStyle name="20% - Énfasis5 7" xfId="335"/>
    <cellStyle name="20% - Énfasis5 7 2" xfId="336"/>
    <cellStyle name="20% - Énfasis5 7_Listado_web" xfId="337"/>
    <cellStyle name="20% - Énfasis5 8" xfId="338"/>
    <cellStyle name="20% - Énfasis5 8 2" xfId="339"/>
    <cellStyle name="20% - Énfasis5 8_Listado_web" xfId="340"/>
    <cellStyle name="20% - Énfasis5 9" xfId="341"/>
    <cellStyle name="20% - Énfasis5 9 2" xfId="342"/>
    <cellStyle name="20% - Énfasis5 9_Listado_web" xfId="343"/>
    <cellStyle name="20% - Énfasis6" xfId="344" builtinId="50" customBuiltin="1"/>
    <cellStyle name="20% - Énfasis6 10" xfId="345"/>
    <cellStyle name="20% - Énfasis6 10 2" xfId="346"/>
    <cellStyle name="20% - Énfasis6 10_Listado_web" xfId="347"/>
    <cellStyle name="20% - Énfasis6 11" xfId="348"/>
    <cellStyle name="20% - Énfasis6 11 2" xfId="3259"/>
    <cellStyle name="20% - Énfasis6 12" xfId="3258"/>
    <cellStyle name="20% - Énfasis6 12 2" xfId="5866"/>
    <cellStyle name="20% - Énfasis6 12 3" xfId="6302"/>
    <cellStyle name="20% - Énfasis6 2" xfId="349"/>
    <cellStyle name="20% - Énfasis6 2 2" xfId="350"/>
    <cellStyle name="20% - Énfasis6 2 2 2" xfId="351"/>
    <cellStyle name="20% - Énfasis6 2 2 2 2" xfId="352"/>
    <cellStyle name="20% - Énfasis6 2 2 2_Listado_web" xfId="353"/>
    <cellStyle name="20% - Énfasis6 2 2 3" xfId="354"/>
    <cellStyle name="20% - Énfasis6 2 2_Hoja2" xfId="355"/>
    <cellStyle name="20% - Énfasis6 2 3" xfId="356"/>
    <cellStyle name="20% - Énfasis6 2 3 10" xfId="3260"/>
    <cellStyle name="20% - Énfasis6 2 3 2" xfId="357"/>
    <cellStyle name="20% - Énfasis6 2 3 3" xfId="358"/>
    <cellStyle name="20% - Énfasis6 2 3 4" xfId="359"/>
    <cellStyle name="20% - Énfasis6 2 3 5" xfId="360"/>
    <cellStyle name="20% - Énfasis6 2 3 5 2" xfId="361"/>
    <cellStyle name="20% - Énfasis6 2 3 5 2 2" xfId="3262"/>
    <cellStyle name="20% - Énfasis6 2 3 5 2 3" xfId="4785"/>
    <cellStyle name="20% - Énfasis6 2 3 5 3" xfId="362"/>
    <cellStyle name="20% - Énfasis6 2 3 5 4" xfId="363"/>
    <cellStyle name="20% - Énfasis6 2 3 5 4 2" xfId="3263"/>
    <cellStyle name="20% - Énfasis6 2 3 5 4 3" xfId="4786"/>
    <cellStyle name="20% - Énfasis6 2 3 5 5" xfId="364"/>
    <cellStyle name="20% - Énfasis6 2 3 5 5 2" xfId="3264"/>
    <cellStyle name="20% - Énfasis6 2 3 5 6" xfId="3261"/>
    <cellStyle name="20% - Énfasis6 2 3 5_INST $" xfId="365"/>
    <cellStyle name="20% - Énfasis6 2 3 6" xfId="366"/>
    <cellStyle name="20% - Énfasis6 2 3 6 2" xfId="367"/>
    <cellStyle name="20% - Énfasis6 2 3 6 2 2" xfId="3266"/>
    <cellStyle name="20% - Énfasis6 2 3 6 2 3" xfId="4787"/>
    <cellStyle name="20% - Énfasis6 2 3 6 3" xfId="368"/>
    <cellStyle name="20% - Énfasis6 2 3 6 4" xfId="369"/>
    <cellStyle name="20% - Énfasis6 2 3 6 4 2" xfId="3267"/>
    <cellStyle name="20% - Énfasis6 2 3 6 4 3" xfId="4788"/>
    <cellStyle name="20% - Énfasis6 2 3 6 5" xfId="370"/>
    <cellStyle name="20% - Énfasis6 2 3 6 5 2" xfId="3268"/>
    <cellStyle name="20% - Énfasis6 2 3 6 6" xfId="3265"/>
    <cellStyle name="20% - Énfasis6 2 3 6_INST $" xfId="371"/>
    <cellStyle name="20% - Énfasis6 2 3 7" xfId="372"/>
    <cellStyle name="20% - Énfasis6 2 3 7 2" xfId="3269"/>
    <cellStyle name="20% - Énfasis6 2 3 7 3" xfId="4789"/>
    <cellStyle name="20% - Énfasis6 2 3 8" xfId="373"/>
    <cellStyle name="20% - Énfasis6 2 3 8 2" xfId="3270"/>
    <cellStyle name="20% - Énfasis6 2 3 8 3" xfId="4790"/>
    <cellStyle name="20% - Énfasis6 2 3 9" xfId="374"/>
    <cellStyle name="20% - Énfasis6 2 3 9 2" xfId="3271"/>
    <cellStyle name="20% - Énfasis6 2 3_AVANCE PROTECCIÓN" xfId="375"/>
    <cellStyle name="20% - Énfasis6 2 4" xfId="376"/>
    <cellStyle name="20% - Énfasis6 2 4 2" xfId="377"/>
    <cellStyle name="20% - Énfasis6 2 4_Listado_web" xfId="378"/>
    <cellStyle name="20% - Énfasis6 2 5" xfId="379"/>
    <cellStyle name="20% - Énfasis6 2_Hoja2" xfId="380"/>
    <cellStyle name="20% - Énfasis6 3" xfId="381"/>
    <cellStyle name="20% - Énfasis6 3 2" xfId="382"/>
    <cellStyle name="20% - Énfasis6 3_Listado_web" xfId="383"/>
    <cellStyle name="20% - Énfasis6 4" xfId="384"/>
    <cellStyle name="20% - Énfasis6 4 2" xfId="385"/>
    <cellStyle name="20% - Énfasis6 4_Listado_web" xfId="386"/>
    <cellStyle name="20% - Énfasis6 5" xfId="387"/>
    <cellStyle name="20% - Énfasis6 5 2" xfId="388"/>
    <cellStyle name="20% - Énfasis6 5_Listado_web" xfId="389"/>
    <cellStyle name="20% - Énfasis6 6" xfId="390"/>
    <cellStyle name="20% - Énfasis6 6 2" xfId="391"/>
    <cellStyle name="20% - Énfasis6 6_Listado_web" xfId="392"/>
    <cellStyle name="20% - Énfasis6 7" xfId="393"/>
    <cellStyle name="20% - Énfasis6 7 2" xfId="394"/>
    <cellStyle name="20% - Énfasis6 7_Listado_web" xfId="395"/>
    <cellStyle name="20% - Énfasis6 8" xfId="396"/>
    <cellStyle name="20% - Énfasis6 8 2" xfId="397"/>
    <cellStyle name="20% - Énfasis6 8_Listado_web" xfId="398"/>
    <cellStyle name="20% - Énfasis6 9" xfId="399"/>
    <cellStyle name="20% - Énfasis6 9 2" xfId="400"/>
    <cellStyle name="20% - Énfasis6 9_Listado_web" xfId="401"/>
    <cellStyle name="40% - Énfasis1" xfId="402" builtinId="31" customBuiltin="1"/>
    <cellStyle name="40% - Énfasis1 10" xfId="403"/>
    <cellStyle name="40% - Énfasis1 10 2" xfId="404"/>
    <cellStyle name="40% - Énfasis1 10_Listado_web" xfId="405"/>
    <cellStyle name="40% - Énfasis1 11" xfId="406"/>
    <cellStyle name="40% - Énfasis1 11 2" xfId="3273"/>
    <cellStyle name="40% - Énfasis1 12" xfId="3272"/>
    <cellStyle name="40% - Énfasis1 12 2" xfId="5867"/>
    <cellStyle name="40% - Énfasis1 12 3" xfId="6303"/>
    <cellStyle name="40% - Énfasis1 2" xfId="407"/>
    <cellStyle name="40% - Énfasis1 2 2" xfId="408"/>
    <cellStyle name="40% - Énfasis1 2 2 2" xfId="409"/>
    <cellStyle name="40% - Énfasis1 2 2 2 2" xfId="410"/>
    <cellStyle name="40% - Énfasis1 2 2 2_Listado_web" xfId="411"/>
    <cellStyle name="40% - Énfasis1 2 2 3" xfId="412"/>
    <cellStyle name="40% - Énfasis1 2 2_Hoja2" xfId="413"/>
    <cellStyle name="40% - Énfasis1 2 3" xfId="414"/>
    <cellStyle name="40% - Énfasis1 2 3 10" xfId="3274"/>
    <cellStyle name="40% - Énfasis1 2 3 2" xfId="415"/>
    <cellStyle name="40% - Énfasis1 2 3 3" xfId="416"/>
    <cellStyle name="40% - Énfasis1 2 3 4" xfId="417"/>
    <cellStyle name="40% - Énfasis1 2 3 5" xfId="418"/>
    <cellStyle name="40% - Énfasis1 2 3 5 2" xfId="419"/>
    <cellStyle name="40% - Énfasis1 2 3 5 2 2" xfId="3276"/>
    <cellStyle name="40% - Énfasis1 2 3 5 2 3" xfId="4794"/>
    <cellStyle name="40% - Énfasis1 2 3 5 3" xfId="420"/>
    <cellStyle name="40% - Énfasis1 2 3 5 4" xfId="421"/>
    <cellStyle name="40% - Énfasis1 2 3 5 4 2" xfId="3277"/>
    <cellStyle name="40% - Énfasis1 2 3 5 4 3" xfId="4795"/>
    <cellStyle name="40% - Énfasis1 2 3 5 5" xfId="422"/>
    <cellStyle name="40% - Énfasis1 2 3 5 5 2" xfId="3278"/>
    <cellStyle name="40% - Énfasis1 2 3 5 6" xfId="3275"/>
    <cellStyle name="40% - Énfasis1 2 3 5_INST $" xfId="423"/>
    <cellStyle name="40% - Énfasis1 2 3 6" xfId="424"/>
    <cellStyle name="40% - Énfasis1 2 3 6 2" xfId="425"/>
    <cellStyle name="40% - Énfasis1 2 3 6 2 2" xfId="3280"/>
    <cellStyle name="40% - Énfasis1 2 3 6 2 3" xfId="4796"/>
    <cellStyle name="40% - Énfasis1 2 3 6 3" xfId="426"/>
    <cellStyle name="40% - Énfasis1 2 3 6 4" xfId="427"/>
    <cellStyle name="40% - Énfasis1 2 3 6 4 2" xfId="3281"/>
    <cellStyle name="40% - Énfasis1 2 3 6 4 3" xfId="4797"/>
    <cellStyle name="40% - Énfasis1 2 3 6 5" xfId="428"/>
    <cellStyle name="40% - Énfasis1 2 3 6 5 2" xfId="3282"/>
    <cellStyle name="40% - Énfasis1 2 3 6 6" xfId="3279"/>
    <cellStyle name="40% - Énfasis1 2 3 6_INST $" xfId="429"/>
    <cellStyle name="40% - Énfasis1 2 3 7" xfId="430"/>
    <cellStyle name="40% - Énfasis1 2 3 7 2" xfId="3283"/>
    <cellStyle name="40% - Énfasis1 2 3 7 3" xfId="4798"/>
    <cellStyle name="40% - Énfasis1 2 3 8" xfId="431"/>
    <cellStyle name="40% - Énfasis1 2 3 8 2" xfId="3284"/>
    <cellStyle name="40% - Énfasis1 2 3 8 3" xfId="4799"/>
    <cellStyle name="40% - Énfasis1 2 3 9" xfId="432"/>
    <cellStyle name="40% - Énfasis1 2 3 9 2" xfId="3285"/>
    <cellStyle name="40% - Énfasis1 2 3_AVANCE PROTECCIÓN" xfId="433"/>
    <cellStyle name="40% - Énfasis1 2 4" xfId="434"/>
    <cellStyle name="40% - Énfasis1 2 4 2" xfId="435"/>
    <cellStyle name="40% - Énfasis1 2 4_Listado_web" xfId="436"/>
    <cellStyle name="40% - Énfasis1 2 5" xfId="437"/>
    <cellStyle name="40% - Énfasis1 2_Hoja2" xfId="438"/>
    <cellStyle name="40% - Énfasis1 3" xfId="439"/>
    <cellStyle name="40% - Énfasis1 3 2" xfId="440"/>
    <cellStyle name="40% - Énfasis1 3_Listado_web" xfId="441"/>
    <cellStyle name="40% - Énfasis1 4" xfId="442"/>
    <cellStyle name="40% - Énfasis1 4 2" xfId="443"/>
    <cellStyle name="40% - Énfasis1 4_Listado_web" xfId="444"/>
    <cellStyle name="40% - Énfasis1 5" xfId="445"/>
    <cellStyle name="40% - Énfasis1 5 2" xfId="446"/>
    <cellStyle name="40% - Énfasis1 5_Listado_web" xfId="447"/>
    <cellStyle name="40% - Énfasis1 6" xfId="448"/>
    <cellStyle name="40% - Énfasis1 6 2" xfId="449"/>
    <cellStyle name="40% - Énfasis1 6_Listado_web" xfId="450"/>
    <cellStyle name="40% - Énfasis1 7" xfId="451"/>
    <cellStyle name="40% - Énfasis1 7 2" xfId="452"/>
    <cellStyle name="40% - Énfasis1 7_Listado_web" xfId="453"/>
    <cellStyle name="40% - Énfasis1 8" xfId="454"/>
    <cellStyle name="40% - Énfasis1 8 2" xfId="455"/>
    <cellStyle name="40% - Énfasis1 8_Listado_web" xfId="456"/>
    <cellStyle name="40% - Énfasis1 9" xfId="457"/>
    <cellStyle name="40% - Énfasis1 9 2" xfId="458"/>
    <cellStyle name="40% - Énfasis1 9_Listado_web" xfId="459"/>
    <cellStyle name="40% - Énfasis2" xfId="460" builtinId="35" customBuiltin="1"/>
    <cellStyle name="40% - Énfasis2 10" xfId="461"/>
    <cellStyle name="40% - Énfasis2 10 2" xfId="462"/>
    <cellStyle name="40% - Énfasis2 10_Listado_web" xfId="463"/>
    <cellStyle name="40% - Énfasis2 11" xfId="464"/>
    <cellStyle name="40% - Énfasis2 11 2" xfId="3287"/>
    <cellStyle name="40% - Énfasis2 12" xfId="3286"/>
    <cellStyle name="40% - Énfasis2 12 2" xfId="5868"/>
    <cellStyle name="40% - Énfasis2 12 3" xfId="6304"/>
    <cellStyle name="40% - Énfasis2 2" xfId="465"/>
    <cellStyle name="40% - Énfasis2 2 2" xfId="466"/>
    <cellStyle name="40% - Énfasis2 2 2 2" xfId="467"/>
    <cellStyle name="40% - Énfasis2 2 2 2 2" xfId="468"/>
    <cellStyle name="40% - Énfasis2 2 2 2_Listado_web" xfId="469"/>
    <cellStyle name="40% - Énfasis2 2 2 3" xfId="470"/>
    <cellStyle name="40% - Énfasis2 2 2_Hoja2" xfId="471"/>
    <cellStyle name="40% - Énfasis2 2 3" xfId="472"/>
    <cellStyle name="40% - Énfasis2 2 3 10" xfId="3288"/>
    <cellStyle name="40% - Énfasis2 2 3 2" xfId="473"/>
    <cellStyle name="40% - Énfasis2 2 3 3" xfId="474"/>
    <cellStyle name="40% - Énfasis2 2 3 4" xfId="475"/>
    <cellStyle name="40% - Énfasis2 2 3 5" xfId="476"/>
    <cellStyle name="40% - Énfasis2 2 3 5 2" xfId="477"/>
    <cellStyle name="40% - Énfasis2 2 3 5 2 2" xfId="3290"/>
    <cellStyle name="40% - Énfasis2 2 3 5 2 3" xfId="4800"/>
    <cellStyle name="40% - Énfasis2 2 3 5 3" xfId="478"/>
    <cellStyle name="40% - Énfasis2 2 3 5 4" xfId="479"/>
    <cellStyle name="40% - Énfasis2 2 3 5 4 2" xfId="3291"/>
    <cellStyle name="40% - Énfasis2 2 3 5 4 3" xfId="4801"/>
    <cellStyle name="40% - Énfasis2 2 3 5 5" xfId="480"/>
    <cellStyle name="40% - Énfasis2 2 3 5 5 2" xfId="3292"/>
    <cellStyle name="40% - Énfasis2 2 3 5 6" xfId="3289"/>
    <cellStyle name="40% - Énfasis2 2 3 5_INST $" xfId="481"/>
    <cellStyle name="40% - Énfasis2 2 3 6" xfId="482"/>
    <cellStyle name="40% - Énfasis2 2 3 6 2" xfId="483"/>
    <cellStyle name="40% - Énfasis2 2 3 6 2 2" xfId="3294"/>
    <cellStyle name="40% - Énfasis2 2 3 6 2 3" xfId="4802"/>
    <cellStyle name="40% - Énfasis2 2 3 6 3" xfId="484"/>
    <cellStyle name="40% - Énfasis2 2 3 6 4" xfId="485"/>
    <cellStyle name="40% - Énfasis2 2 3 6 4 2" xfId="3295"/>
    <cellStyle name="40% - Énfasis2 2 3 6 4 3" xfId="4803"/>
    <cellStyle name="40% - Énfasis2 2 3 6 5" xfId="486"/>
    <cellStyle name="40% - Énfasis2 2 3 6 5 2" xfId="3296"/>
    <cellStyle name="40% - Énfasis2 2 3 6 6" xfId="3293"/>
    <cellStyle name="40% - Énfasis2 2 3 6_INST $" xfId="487"/>
    <cellStyle name="40% - Énfasis2 2 3 7" xfId="488"/>
    <cellStyle name="40% - Énfasis2 2 3 7 2" xfId="3297"/>
    <cellStyle name="40% - Énfasis2 2 3 7 3" xfId="4804"/>
    <cellStyle name="40% - Énfasis2 2 3 8" xfId="489"/>
    <cellStyle name="40% - Énfasis2 2 3 8 2" xfId="3298"/>
    <cellStyle name="40% - Énfasis2 2 3 8 3" xfId="4805"/>
    <cellStyle name="40% - Énfasis2 2 3 9" xfId="490"/>
    <cellStyle name="40% - Énfasis2 2 3 9 2" xfId="3299"/>
    <cellStyle name="40% - Énfasis2 2 3_AVANCE PROTECCIÓN" xfId="491"/>
    <cellStyle name="40% - Énfasis2 2 4" xfId="492"/>
    <cellStyle name="40% - Énfasis2 2 4 2" xfId="493"/>
    <cellStyle name="40% - Énfasis2 2 4_Listado_web" xfId="494"/>
    <cellStyle name="40% - Énfasis2 2 5" xfId="495"/>
    <cellStyle name="40% - Énfasis2 2_Hoja2" xfId="496"/>
    <cellStyle name="40% - Énfasis2 3" xfId="497"/>
    <cellStyle name="40% - Énfasis2 3 2" xfId="498"/>
    <cellStyle name="40% - Énfasis2 3_Listado_web" xfId="499"/>
    <cellStyle name="40% - Énfasis2 4" xfId="500"/>
    <cellStyle name="40% - Énfasis2 4 2" xfId="501"/>
    <cellStyle name="40% - Énfasis2 4_Listado_web" xfId="502"/>
    <cellStyle name="40% - Énfasis2 5" xfId="503"/>
    <cellStyle name="40% - Énfasis2 5 2" xfId="504"/>
    <cellStyle name="40% - Énfasis2 5_Listado_web" xfId="505"/>
    <cellStyle name="40% - Énfasis2 6" xfId="506"/>
    <cellStyle name="40% - Énfasis2 6 2" xfId="507"/>
    <cellStyle name="40% - Énfasis2 6_Listado_web" xfId="508"/>
    <cellStyle name="40% - Énfasis2 7" xfId="509"/>
    <cellStyle name="40% - Énfasis2 7 2" xfId="510"/>
    <cellStyle name="40% - Énfasis2 7_Listado_web" xfId="511"/>
    <cellStyle name="40% - Énfasis2 8" xfId="512"/>
    <cellStyle name="40% - Énfasis2 8 2" xfId="513"/>
    <cellStyle name="40% - Énfasis2 8_Listado_web" xfId="514"/>
    <cellStyle name="40% - Énfasis2 9" xfId="515"/>
    <cellStyle name="40% - Énfasis2 9 2" xfId="516"/>
    <cellStyle name="40% - Énfasis2 9_Listado_web" xfId="517"/>
    <cellStyle name="40% - Énfasis3" xfId="518" builtinId="39" customBuiltin="1"/>
    <cellStyle name="40% - Énfasis3 10" xfId="519"/>
    <cellStyle name="40% - Énfasis3 10 2" xfId="520"/>
    <cellStyle name="40% - Énfasis3 10_Listado_web" xfId="521"/>
    <cellStyle name="40% - Énfasis3 11" xfId="522"/>
    <cellStyle name="40% - Énfasis3 11 2" xfId="3301"/>
    <cellStyle name="40% - Énfasis3 12" xfId="523"/>
    <cellStyle name="40% - Énfasis3 12 2" xfId="3302"/>
    <cellStyle name="40% - Énfasis3 12 2 2" xfId="5870"/>
    <cellStyle name="40% - Énfasis3 12 2 3" xfId="6306"/>
    <cellStyle name="40% - Énfasis3 12 3" xfId="4806"/>
    <cellStyle name="40% - Énfasis3 13" xfId="524"/>
    <cellStyle name="40% - Énfasis3 13 2" xfId="3303"/>
    <cellStyle name="40% - Énfasis3 13 2 2" xfId="5871"/>
    <cellStyle name="40% - Énfasis3 13 2 3" xfId="6307"/>
    <cellStyle name="40% - Énfasis3 13 3" xfId="4807"/>
    <cellStyle name="40% - Énfasis3 14" xfId="525"/>
    <cellStyle name="40% - Énfasis3 14 2" xfId="3304"/>
    <cellStyle name="40% - Énfasis3 14 2 2" xfId="5872"/>
    <cellStyle name="40% - Énfasis3 14 2 3" xfId="6308"/>
    <cellStyle name="40% - Énfasis3 14 3" xfId="4808"/>
    <cellStyle name="40% - Énfasis3 15" xfId="526"/>
    <cellStyle name="40% - Énfasis3 15 2" xfId="3305"/>
    <cellStyle name="40% - Énfasis3 15 2 2" xfId="5873"/>
    <cellStyle name="40% - Énfasis3 15 2 3" xfId="6309"/>
    <cellStyle name="40% - Énfasis3 16" xfId="527"/>
    <cellStyle name="40% - Énfasis3 16 2" xfId="3306"/>
    <cellStyle name="40% - Énfasis3 16 2 2" xfId="5874"/>
    <cellStyle name="40% - Énfasis3 16 2 3" xfId="6310"/>
    <cellStyle name="40% - Énfasis3 17" xfId="528"/>
    <cellStyle name="40% - Énfasis3 17 2" xfId="3307"/>
    <cellStyle name="40% - Énfasis3 17 2 2" xfId="5875"/>
    <cellStyle name="40% - Énfasis3 17 2 3" xfId="6311"/>
    <cellStyle name="40% - Énfasis3 18" xfId="3300"/>
    <cellStyle name="40% - Énfasis3 18 2" xfId="5869"/>
    <cellStyle name="40% - Énfasis3 18 3" xfId="6305"/>
    <cellStyle name="40% - Énfasis3 2" xfId="529"/>
    <cellStyle name="40% - Énfasis3 2 2" xfId="530"/>
    <cellStyle name="40% - Énfasis3 2 2 2" xfId="531"/>
    <cellStyle name="40% - Énfasis3 2 2 2 2" xfId="532"/>
    <cellStyle name="40% - Énfasis3 2 2 2_Listado_web" xfId="533"/>
    <cellStyle name="40% - Énfasis3 2 2 3" xfId="534"/>
    <cellStyle name="40% - Énfasis3 2 2_Hoja2" xfId="535"/>
    <cellStyle name="40% - Énfasis3 2 3" xfId="536"/>
    <cellStyle name="40% - Énfasis3 2 3 10" xfId="3308"/>
    <cellStyle name="40% - Énfasis3 2 3 2" xfId="537"/>
    <cellStyle name="40% - Énfasis3 2 3 3" xfId="538"/>
    <cellStyle name="40% - Énfasis3 2 3 4" xfId="539"/>
    <cellStyle name="40% - Énfasis3 2 3 5" xfId="540"/>
    <cellStyle name="40% - Énfasis3 2 3 5 2" xfId="541"/>
    <cellStyle name="40% - Énfasis3 2 3 5 2 2" xfId="3310"/>
    <cellStyle name="40% - Énfasis3 2 3 5 2 3" xfId="4810"/>
    <cellStyle name="40% - Énfasis3 2 3 5 3" xfId="542"/>
    <cellStyle name="40% - Énfasis3 2 3 5 4" xfId="543"/>
    <cellStyle name="40% - Énfasis3 2 3 5 4 2" xfId="3311"/>
    <cellStyle name="40% - Énfasis3 2 3 5 4 3" xfId="4811"/>
    <cellStyle name="40% - Énfasis3 2 3 5 5" xfId="544"/>
    <cellStyle name="40% - Énfasis3 2 3 5 5 2" xfId="3312"/>
    <cellStyle name="40% - Énfasis3 2 3 5 6" xfId="3309"/>
    <cellStyle name="40% - Énfasis3 2 3 5_INST $" xfId="545"/>
    <cellStyle name="40% - Énfasis3 2 3 6" xfId="546"/>
    <cellStyle name="40% - Énfasis3 2 3 6 2" xfId="547"/>
    <cellStyle name="40% - Énfasis3 2 3 6 2 2" xfId="3314"/>
    <cellStyle name="40% - Énfasis3 2 3 6 2 3" xfId="4812"/>
    <cellStyle name="40% - Énfasis3 2 3 6 3" xfId="548"/>
    <cellStyle name="40% - Énfasis3 2 3 6 4" xfId="549"/>
    <cellStyle name="40% - Énfasis3 2 3 6 4 2" xfId="3315"/>
    <cellStyle name="40% - Énfasis3 2 3 6 4 3" xfId="4813"/>
    <cellStyle name="40% - Énfasis3 2 3 6 5" xfId="550"/>
    <cellStyle name="40% - Énfasis3 2 3 6 5 2" xfId="3316"/>
    <cellStyle name="40% - Énfasis3 2 3 6 6" xfId="3313"/>
    <cellStyle name="40% - Énfasis3 2 3 6_INST $" xfId="551"/>
    <cellStyle name="40% - Énfasis3 2 3 7" xfId="552"/>
    <cellStyle name="40% - Énfasis3 2 3 7 2" xfId="3317"/>
    <cellStyle name="40% - Énfasis3 2 3 7 3" xfId="4814"/>
    <cellStyle name="40% - Énfasis3 2 3 8" xfId="553"/>
    <cellStyle name="40% - Énfasis3 2 3 8 2" xfId="3318"/>
    <cellStyle name="40% - Énfasis3 2 3 8 3" xfId="4815"/>
    <cellStyle name="40% - Énfasis3 2 3 9" xfId="554"/>
    <cellStyle name="40% - Énfasis3 2 3 9 2" xfId="3319"/>
    <cellStyle name="40% - Énfasis3 2 3_AVANCE PROTECCIÓN" xfId="555"/>
    <cellStyle name="40% - Énfasis3 2 4" xfId="556"/>
    <cellStyle name="40% - Énfasis3 2 4 2" xfId="557"/>
    <cellStyle name="40% - Énfasis3 2 4_Listado_web" xfId="558"/>
    <cellStyle name="40% - Énfasis3 2 5" xfId="559"/>
    <cellStyle name="40% - Énfasis3 2 5 2" xfId="3320"/>
    <cellStyle name="40% - Énfasis3 2 6" xfId="560"/>
    <cellStyle name="40% - Énfasis3 2 6 2" xfId="3321"/>
    <cellStyle name="40% - Énfasis3 2 6 2 2" xfId="5876"/>
    <cellStyle name="40% - Énfasis3 2 6 2 3" xfId="6312"/>
    <cellStyle name="40% - Énfasis3 2 6 3" xfId="4816"/>
    <cellStyle name="40% - Énfasis3 2 7" xfId="561"/>
    <cellStyle name="40% - Énfasis3 2 7 2" xfId="3322"/>
    <cellStyle name="40% - Énfasis3 2 7 2 2" xfId="5877"/>
    <cellStyle name="40% - Énfasis3 2 7 2 3" xfId="6313"/>
    <cellStyle name="40% - Énfasis3 2 7 3" xfId="4817"/>
    <cellStyle name="40% - Énfasis3 2 8" xfId="562"/>
    <cellStyle name="40% - Énfasis3 2 9" xfId="563"/>
    <cellStyle name="40% - Énfasis3 2_Hoja2" xfId="564"/>
    <cellStyle name="40% - Énfasis3 3" xfId="565"/>
    <cellStyle name="40% - Énfasis3 3 2" xfId="566"/>
    <cellStyle name="40% - Énfasis3 3 2 2" xfId="567"/>
    <cellStyle name="40% - Énfasis3 3 2_Listado_web" xfId="568"/>
    <cellStyle name="40% - Énfasis3 3 3" xfId="569"/>
    <cellStyle name="40% - Énfasis3 3_Hoja2" xfId="570"/>
    <cellStyle name="40% - Énfasis3 4" xfId="571"/>
    <cellStyle name="40% - Énfasis3 4 2" xfId="572"/>
    <cellStyle name="40% - Énfasis3 4_Listado_web" xfId="573"/>
    <cellStyle name="40% - Énfasis3 5" xfId="574"/>
    <cellStyle name="40% - Énfasis3 5 2" xfId="575"/>
    <cellStyle name="40% - Énfasis3 5_Listado_web" xfId="576"/>
    <cellStyle name="40% - Énfasis3 6" xfId="577"/>
    <cellStyle name="40% - Énfasis3 6 2" xfId="578"/>
    <cellStyle name="40% - Énfasis3 6_Listado_web" xfId="579"/>
    <cellStyle name="40% - Énfasis3 7" xfId="580"/>
    <cellStyle name="40% - Énfasis3 7 2" xfId="581"/>
    <cellStyle name="40% - Énfasis3 7_Listado_web" xfId="582"/>
    <cellStyle name="40% - Énfasis3 8" xfId="583"/>
    <cellStyle name="40% - Énfasis3 8 2" xfId="584"/>
    <cellStyle name="40% - Énfasis3 8_Listado_web" xfId="585"/>
    <cellStyle name="40% - Énfasis3 9" xfId="586"/>
    <cellStyle name="40% - Énfasis3 9 2" xfId="587"/>
    <cellStyle name="40% - Énfasis3 9_Listado_web" xfId="588"/>
    <cellStyle name="40% - Énfasis4" xfId="589" builtinId="43" customBuiltin="1"/>
    <cellStyle name="40% - Énfasis4 10" xfId="590"/>
    <cellStyle name="40% - Énfasis4 10 2" xfId="591"/>
    <cellStyle name="40% - Énfasis4 10_Listado_web" xfId="592"/>
    <cellStyle name="40% - Énfasis4 11" xfId="593"/>
    <cellStyle name="40% - Énfasis4 11 2" xfId="3324"/>
    <cellStyle name="40% - Énfasis4 12" xfId="3323"/>
    <cellStyle name="40% - Énfasis4 12 2" xfId="5878"/>
    <cellStyle name="40% - Énfasis4 12 3" xfId="6314"/>
    <cellStyle name="40% - Énfasis4 2" xfId="594"/>
    <cellStyle name="40% - Énfasis4 2 2" xfId="595"/>
    <cellStyle name="40% - Énfasis4 2 2 2" xfId="596"/>
    <cellStyle name="40% - Énfasis4 2 2 2 2" xfId="597"/>
    <cellStyle name="40% - Énfasis4 2 2 2_Listado_web" xfId="598"/>
    <cellStyle name="40% - Énfasis4 2 2 3" xfId="599"/>
    <cellStyle name="40% - Énfasis4 2 2_Hoja2" xfId="600"/>
    <cellStyle name="40% - Énfasis4 2 3" xfId="601"/>
    <cellStyle name="40% - Énfasis4 2 3 10" xfId="3325"/>
    <cellStyle name="40% - Énfasis4 2 3 2" xfId="602"/>
    <cellStyle name="40% - Énfasis4 2 3 3" xfId="603"/>
    <cellStyle name="40% - Énfasis4 2 3 4" xfId="604"/>
    <cellStyle name="40% - Énfasis4 2 3 5" xfId="605"/>
    <cellStyle name="40% - Énfasis4 2 3 5 2" xfId="606"/>
    <cellStyle name="40% - Énfasis4 2 3 5 2 2" xfId="3327"/>
    <cellStyle name="40% - Énfasis4 2 3 5 2 3" xfId="4818"/>
    <cellStyle name="40% - Énfasis4 2 3 5 3" xfId="607"/>
    <cellStyle name="40% - Énfasis4 2 3 5 4" xfId="608"/>
    <cellStyle name="40% - Énfasis4 2 3 5 4 2" xfId="3328"/>
    <cellStyle name="40% - Énfasis4 2 3 5 4 3" xfId="4820"/>
    <cellStyle name="40% - Énfasis4 2 3 5 5" xfId="609"/>
    <cellStyle name="40% - Énfasis4 2 3 5 5 2" xfId="3329"/>
    <cellStyle name="40% - Énfasis4 2 3 5 6" xfId="3326"/>
    <cellStyle name="40% - Énfasis4 2 3 5_INST $" xfId="610"/>
    <cellStyle name="40% - Énfasis4 2 3 6" xfId="611"/>
    <cellStyle name="40% - Énfasis4 2 3 6 2" xfId="612"/>
    <cellStyle name="40% - Énfasis4 2 3 6 2 2" xfId="3331"/>
    <cellStyle name="40% - Énfasis4 2 3 6 2 3" xfId="4821"/>
    <cellStyle name="40% - Énfasis4 2 3 6 3" xfId="613"/>
    <cellStyle name="40% - Énfasis4 2 3 6 4" xfId="614"/>
    <cellStyle name="40% - Énfasis4 2 3 6 4 2" xfId="3332"/>
    <cellStyle name="40% - Énfasis4 2 3 6 4 3" xfId="4822"/>
    <cellStyle name="40% - Énfasis4 2 3 6 5" xfId="615"/>
    <cellStyle name="40% - Énfasis4 2 3 6 5 2" xfId="3333"/>
    <cellStyle name="40% - Énfasis4 2 3 6 6" xfId="3330"/>
    <cellStyle name="40% - Énfasis4 2 3 6_INST $" xfId="616"/>
    <cellStyle name="40% - Énfasis4 2 3 7" xfId="617"/>
    <cellStyle name="40% - Énfasis4 2 3 7 2" xfId="3334"/>
    <cellStyle name="40% - Énfasis4 2 3 7 3" xfId="4823"/>
    <cellStyle name="40% - Énfasis4 2 3 8" xfId="618"/>
    <cellStyle name="40% - Énfasis4 2 3 8 2" xfId="3335"/>
    <cellStyle name="40% - Énfasis4 2 3 8 3" xfId="4824"/>
    <cellStyle name="40% - Énfasis4 2 3 9" xfId="619"/>
    <cellStyle name="40% - Énfasis4 2 3 9 2" xfId="3336"/>
    <cellStyle name="40% - Énfasis4 2 3_AVANCE PROTECCIÓN" xfId="620"/>
    <cellStyle name="40% - Énfasis4 2 4" xfId="621"/>
    <cellStyle name="40% - Énfasis4 2 4 2" xfId="622"/>
    <cellStyle name="40% - Énfasis4 2 4_Listado_web" xfId="623"/>
    <cellStyle name="40% - Énfasis4 2 5" xfId="624"/>
    <cellStyle name="40% - Énfasis4 2_Hoja2" xfId="625"/>
    <cellStyle name="40% - Énfasis4 3" xfId="626"/>
    <cellStyle name="40% - Énfasis4 3 2" xfId="627"/>
    <cellStyle name="40% - Énfasis4 3_Listado_web" xfId="628"/>
    <cellStyle name="40% - Énfasis4 4" xfId="629"/>
    <cellStyle name="40% - Énfasis4 4 2" xfId="630"/>
    <cellStyle name="40% - Énfasis4 4_Listado_web" xfId="631"/>
    <cellStyle name="40% - Énfasis4 5" xfId="632"/>
    <cellStyle name="40% - Énfasis4 5 2" xfId="633"/>
    <cellStyle name="40% - Énfasis4 5_Listado_web" xfId="634"/>
    <cellStyle name="40% - Énfasis4 6" xfId="635"/>
    <cellStyle name="40% - Énfasis4 6 2" xfId="636"/>
    <cellStyle name="40% - Énfasis4 6_Listado_web" xfId="637"/>
    <cellStyle name="40% - Énfasis4 7" xfId="638"/>
    <cellStyle name="40% - Énfasis4 7 2" xfId="639"/>
    <cellStyle name="40% - Énfasis4 7_Listado_web" xfId="640"/>
    <cellStyle name="40% - Énfasis4 8" xfId="641"/>
    <cellStyle name="40% - Énfasis4 8 2" xfId="642"/>
    <cellStyle name="40% - Énfasis4 8_Listado_web" xfId="643"/>
    <cellStyle name="40% - Énfasis4 9" xfId="644"/>
    <cellStyle name="40% - Énfasis4 9 2" xfId="645"/>
    <cellStyle name="40% - Énfasis4 9_Listado_web" xfId="646"/>
    <cellStyle name="40% - Énfasis5" xfId="647" builtinId="47" customBuiltin="1"/>
    <cellStyle name="40% - Énfasis5 10" xfId="648"/>
    <cellStyle name="40% - Énfasis5 10 2" xfId="649"/>
    <cellStyle name="40% - Énfasis5 10_Listado_web" xfId="650"/>
    <cellStyle name="40% - Énfasis5 11" xfId="651"/>
    <cellStyle name="40% - Énfasis5 11 2" xfId="3338"/>
    <cellStyle name="40% - Énfasis5 12" xfId="3337"/>
    <cellStyle name="40% - Énfasis5 12 2" xfId="5879"/>
    <cellStyle name="40% - Énfasis5 12 3" xfId="6315"/>
    <cellStyle name="40% - Énfasis5 2" xfId="652"/>
    <cellStyle name="40% - Énfasis5 2 2" xfId="653"/>
    <cellStyle name="40% - Énfasis5 2 2 2" xfId="654"/>
    <cellStyle name="40% - Énfasis5 2 2 2 2" xfId="655"/>
    <cellStyle name="40% - Énfasis5 2 2 2_Listado_web" xfId="656"/>
    <cellStyle name="40% - Énfasis5 2 2 3" xfId="657"/>
    <cellStyle name="40% - Énfasis5 2 2_Hoja2" xfId="658"/>
    <cellStyle name="40% - Énfasis5 2 3" xfId="659"/>
    <cellStyle name="40% - Énfasis5 2 3 10" xfId="3339"/>
    <cellStyle name="40% - Énfasis5 2 3 2" xfId="660"/>
    <cellStyle name="40% - Énfasis5 2 3 3" xfId="661"/>
    <cellStyle name="40% - Énfasis5 2 3 4" xfId="662"/>
    <cellStyle name="40% - Énfasis5 2 3 5" xfId="663"/>
    <cellStyle name="40% - Énfasis5 2 3 5 2" xfId="664"/>
    <cellStyle name="40% - Énfasis5 2 3 5 2 2" xfId="3341"/>
    <cellStyle name="40% - Énfasis5 2 3 5 2 3" xfId="4828"/>
    <cellStyle name="40% - Énfasis5 2 3 5 3" xfId="665"/>
    <cellStyle name="40% - Énfasis5 2 3 5 4" xfId="666"/>
    <cellStyle name="40% - Énfasis5 2 3 5 4 2" xfId="3342"/>
    <cellStyle name="40% - Énfasis5 2 3 5 4 3" xfId="4829"/>
    <cellStyle name="40% - Énfasis5 2 3 5 5" xfId="667"/>
    <cellStyle name="40% - Énfasis5 2 3 5 5 2" xfId="3343"/>
    <cellStyle name="40% - Énfasis5 2 3 5 6" xfId="3340"/>
    <cellStyle name="40% - Énfasis5 2 3 5_INST $" xfId="668"/>
    <cellStyle name="40% - Énfasis5 2 3 6" xfId="669"/>
    <cellStyle name="40% - Énfasis5 2 3 6 2" xfId="670"/>
    <cellStyle name="40% - Énfasis5 2 3 6 2 2" xfId="3345"/>
    <cellStyle name="40% - Énfasis5 2 3 6 2 3" xfId="4830"/>
    <cellStyle name="40% - Énfasis5 2 3 6 3" xfId="671"/>
    <cellStyle name="40% - Énfasis5 2 3 6 4" xfId="672"/>
    <cellStyle name="40% - Énfasis5 2 3 6 4 2" xfId="3346"/>
    <cellStyle name="40% - Énfasis5 2 3 6 4 3" xfId="4831"/>
    <cellStyle name="40% - Énfasis5 2 3 6 5" xfId="673"/>
    <cellStyle name="40% - Énfasis5 2 3 6 5 2" xfId="3347"/>
    <cellStyle name="40% - Énfasis5 2 3 6 6" xfId="3344"/>
    <cellStyle name="40% - Énfasis5 2 3 6_INST $" xfId="674"/>
    <cellStyle name="40% - Énfasis5 2 3 7" xfId="675"/>
    <cellStyle name="40% - Énfasis5 2 3 7 2" xfId="3348"/>
    <cellStyle name="40% - Énfasis5 2 3 7 3" xfId="4832"/>
    <cellStyle name="40% - Énfasis5 2 3 8" xfId="676"/>
    <cellStyle name="40% - Énfasis5 2 3 8 2" xfId="3349"/>
    <cellStyle name="40% - Énfasis5 2 3 8 3" xfId="4833"/>
    <cellStyle name="40% - Énfasis5 2 3 9" xfId="677"/>
    <cellStyle name="40% - Énfasis5 2 3 9 2" xfId="3350"/>
    <cellStyle name="40% - Énfasis5 2 3_AVANCE PROTECCIÓN" xfId="678"/>
    <cellStyle name="40% - Énfasis5 2 4" xfId="679"/>
    <cellStyle name="40% - Énfasis5 2 4 2" xfId="680"/>
    <cellStyle name="40% - Énfasis5 2 4_Listado_web" xfId="681"/>
    <cellStyle name="40% - Énfasis5 2 5" xfId="682"/>
    <cellStyle name="40% - Énfasis5 2_Hoja2" xfId="683"/>
    <cellStyle name="40% - Énfasis5 3" xfId="684"/>
    <cellStyle name="40% - Énfasis5 3 2" xfId="685"/>
    <cellStyle name="40% - Énfasis5 3_Listado_web" xfId="686"/>
    <cellStyle name="40% - Énfasis5 4" xfId="687"/>
    <cellStyle name="40% - Énfasis5 4 2" xfId="688"/>
    <cellStyle name="40% - Énfasis5 4_Listado_web" xfId="689"/>
    <cellStyle name="40% - Énfasis5 5" xfId="690"/>
    <cellStyle name="40% - Énfasis5 5 2" xfId="691"/>
    <cellStyle name="40% - Énfasis5 5_Listado_web" xfId="692"/>
    <cellStyle name="40% - Énfasis5 6" xfId="693"/>
    <cellStyle name="40% - Énfasis5 6 2" xfId="694"/>
    <cellStyle name="40% - Énfasis5 6_Listado_web" xfId="695"/>
    <cellStyle name="40% - Énfasis5 7" xfId="696"/>
    <cellStyle name="40% - Énfasis5 7 2" xfId="697"/>
    <cellStyle name="40% - Énfasis5 7_Listado_web" xfId="698"/>
    <cellStyle name="40% - Énfasis5 8" xfId="699"/>
    <cellStyle name="40% - Énfasis5 8 2" xfId="700"/>
    <cellStyle name="40% - Énfasis5 8_Listado_web" xfId="701"/>
    <cellStyle name="40% - Énfasis5 9" xfId="702"/>
    <cellStyle name="40% - Énfasis5 9 2" xfId="703"/>
    <cellStyle name="40% - Énfasis5 9_Listado_web" xfId="704"/>
    <cellStyle name="40% - Énfasis6" xfId="705" builtinId="51" customBuiltin="1"/>
    <cellStyle name="40% - Énfasis6 10" xfId="706"/>
    <cellStyle name="40% - Énfasis6 10 2" xfId="707"/>
    <cellStyle name="40% - Énfasis6 10_Listado_web" xfId="708"/>
    <cellStyle name="40% - Énfasis6 11" xfId="709"/>
    <cellStyle name="40% - Énfasis6 11 2" xfId="3352"/>
    <cellStyle name="40% - Énfasis6 12" xfId="3351"/>
    <cellStyle name="40% - Énfasis6 12 2" xfId="5880"/>
    <cellStyle name="40% - Énfasis6 12 3" xfId="6316"/>
    <cellStyle name="40% - Énfasis6 2" xfId="710"/>
    <cellStyle name="40% - Énfasis6 2 2" xfId="711"/>
    <cellStyle name="40% - Énfasis6 2 2 2" xfId="712"/>
    <cellStyle name="40% - Énfasis6 2 2 2 2" xfId="713"/>
    <cellStyle name="40% - Énfasis6 2 2 2_Listado_web" xfId="714"/>
    <cellStyle name="40% - Énfasis6 2 2 3" xfId="715"/>
    <cellStyle name="40% - Énfasis6 2 2_Hoja2" xfId="716"/>
    <cellStyle name="40% - Énfasis6 2 3" xfId="717"/>
    <cellStyle name="40% - Énfasis6 2 3 10" xfId="3353"/>
    <cellStyle name="40% - Énfasis6 2 3 2" xfId="718"/>
    <cellStyle name="40% - Énfasis6 2 3 3" xfId="719"/>
    <cellStyle name="40% - Énfasis6 2 3 4" xfId="720"/>
    <cellStyle name="40% - Énfasis6 2 3 5" xfId="721"/>
    <cellStyle name="40% - Énfasis6 2 3 5 2" xfId="722"/>
    <cellStyle name="40% - Énfasis6 2 3 5 2 2" xfId="3355"/>
    <cellStyle name="40% - Énfasis6 2 3 5 2 3" xfId="4835"/>
    <cellStyle name="40% - Énfasis6 2 3 5 3" xfId="723"/>
    <cellStyle name="40% - Énfasis6 2 3 5 4" xfId="724"/>
    <cellStyle name="40% - Énfasis6 2 3 5 4 2" xfId="3356"/>
    <cellStyle name="40% - Énfasis6 2 3 5 4 3" xfId="4836"/>
    <cellStyle name="40% - Énfasis6 2 3 5 5" xfId="725"/>
    <cellStyle name="40% - Énfasis6 2 3 5 5 2" xfId="3357"/>
    <cellStyle name="40% - Énfasis6 2 3 5 6" xfId="3354"/>
    <cellStyle name="40% - Énfasis6 2 3 5_INST $" xfId="726"/>
    <cellStyle name="40% - Énfasis6 2 3 6" xfId="727"/>
    <cellStyle name="40% - Énfasis6 2 3 6 2" xfId="728"/>
    <cellStyle name="40% - Énfasis6 2 3 6 2 2" xfId="3359"/>
    <cellStyle name="40% - Énfasis6 2 3 6 2 3" xfId="4837"/>
    <cellStyle name="40% - Énfasis6 2 3 6 3" xfId="729"/>
    <cellStyle name="40% - Énfasis6 2 3 6 4" xfId="730"/>
    <cellStyle name="40% - Énfasis6 2 3 6 4 2" xfId="3360"/>
    <cellStyle name="40% - Énfasis6 2 3 6 4 3" xfId="4838"/>
    <cellStyle name="40% - Énfasis6 2 3 6 5" xfId="731"/>
    <cellStyle name="40% - Énfasis6 2 3 6 5 2" xfId="3361"/>
    <cellStyle name="40% - Énfasis6 2 3 6 6" xfId="3358"/>
    <cellStyle name="40% - Énfasis6 2 3 6_INST $" xfId="732"/>
    <cellStyle name="40% - Énfasis6 2 3 7" xfId="733"/>
    <cellStyle name="40% - Énfasis6 2 3 7 2" xfId="3362"/>
    <cellStyle name="40% - Énfasis6 2 3 7 3" xfId="4839"/>
    <cellStyle name="40% - Énfasis6 2 3 8" xfId="734"/>
    <cellStyle name="40% - Énfasis6 2 3 8 2" xfId="3363"/>
    <cellStyle name="40% - Énfasis6 2 3 8 3" xfId="4840"/>
    <cellStyle name="40% - Énfasis6 2 3 9" xfId="735"/>
    <cellStyle name="40% - Énfasis6 2 3 9 2" xfId="3364"/>
    <cellStyle name="40% - Énfasis6 2 3_AVANCE PROTECCIÓN" xfId="736"/>
    <cellStyle name="40% - Énfasis6 2 4" xfId="737"/>
    <cellStyle name="40% - Énfasis6 2 4 2" xfId="738"/>
    <cellStyle name="40% - Énfasis6 2 4_Listado_web" xfId="739"/>
    <cellStyle name="40% - Énfasis6 2 5" xfId="740"/>
    <cellStyle name="40% - Énfasis6 2_Hoja2" xfId="741"/>
    <cellStyle name="40% - Énfasis6 3" xfId="742"/>
    <cellStyle name="40% - Énfasis6 3 2" xfId="743"/>
    <cellStyle name="40% - Énfasis6 3_Listado_web" xfId="744"/>
    <cellStyle name="40% - Énfasis6 4" xfId="745"/>
    <cellStyle name="40% - Énfasis6 4 2" xfId="746"/>
    <cellStyle name="40% - Énfasis6 4_Listado_web" xfId="747"/>
    <cellStyle name="40% - Énfasis6 5" xfId="748"/>
    <cellStyle name="40% - Énfasis6 5 2" xfId="749"/>
    <cellStyle name="40% - Énfasis6 5_Listado_web" xfId="750"/>
    <cellStyle name="40% - Énfasis6 6" xfId="751"/>
    <cellStyle name="40% - Énfasis6 6 2" xfId="752"/>
    <cellStyle name="40% - Énfasis6 6_Listado_web" xfId="753"/>
    <cellStyle name="40% - Énfasis6 7" xfId="754"/>
    <cellStyle name="40% - Énfasis6 7 2" xfId="755"/>
    <cellStyle name="40% - Énfasis6 7_Listado_web" xfId="756"/>
    <cellStyle name="40% - Énfasis6 8" xfId="757"/>
    <cellStyle name="40% - Énfasis6 8 2" xfId="758"/>
    <cellStyle name="40% - Énfasis6 8_Listado_web" xfId="759"/>
    <cellStyle name="40% - Énfasis6 9" xfId="760"/>
    <cellStyle name="40% - Énfasis6 9 2" xfId="761"/>
    <cellStyle name="40% - Énfasis6 9_Listado_web" xfId="762"/>
    <cellStyle name="60% - Énfasis1" xfId="763" builtinId="32" customBuiltin="1"/>
    <cellStyle name="60% - Énfasis1 10" xfId="764"/>
    <cellStyle name="60% - Énfasis1 10 2" xfId="3366"/>
    <cellStyle name="60% - Énfasis1 11" xfId="765"/>
    <cellStyle name="60% - Énfasis1 11 2" xfId="3367"/>
    <cellStyle name="60% - Énfasis1 12" xfId="3365"/>
    <cellStyle name="60% - Énfasis1 2" xfId="766"/>
    <cellStyle name="60% - Énfasis1 2 2" xfId="767"/>
    <cellStyle name="60% - Énfasis1 2 2 2" xfId="3369"/>
    <cellStyle name="60% - Énfasis1 2 3" xfId="768"/>
    <cellStyle name="60% - Énfasis1 2 3 10" xfId="3370"/>
    <cellStyle name="60% - Énfasis1 2 3 2" xfId="769"/>
    <cellStyle name="60% - Énfasis1 2 3 3" xfId="770"/>
    <cellStyle name="60% - Énfasis1 2 3 4" xfId="771"/>
    <cellStyle name="60% - Énfasis1 2 3 5" xfId="772"/>
    <cellStyle name="60% - Énfasis1 2 3 5 2" xfId="773"/>
    <cellStyle name="60% - Énfasis1 2 3 5 2 2" xfId="3372"/>
    <cellStyle name="60% - Énfasis1 2 3 5 2 3" xfId="4841"/>
    <cellStyle name="60% - Énfasis1 2 3 5 3" xfId="774"/>
    <cellStyle name="60% - Énfasis1 2 3 5 4" xfId="775"/>
    <cellStyle name="60% - Énfasis1 2 3 5 4 2" xfId="3373"/>
    <cellStyle name="60% - Énfasis1 2 3 5 4 3" xfId="4842"/>
    <cellStyle name="60% - Énfasis1 2 3 5 5" xfId="776"/>
    <cellStyle name="60% - Énfasis1 2 3 5 5 2" xfId="3374"/>
    <cellStyle name="60% - Énfasis1 2 3 5 6" xfId="3371"/>
    <cellStyle name="60% - Énfasis1 2 3 5_INST $" xfId="777"/>
    <cellStyle name="60% - Énfasis1 2 3 6" xfId="778"/>
    <cellStyle name="60% - Énfasis1 2 3 6 2" xfId="779"/>
    <cellStyle name="60% - Énfasis1 2 3 6 2 2" xfId="3376"/>
    <cellStyle name="60% - Énfasis1 2 3 6 2 3" xfId="4843"/>
    <cellStyle name="60% - Énfasis1 2 3 6 3" xfId="780"/>
    <cellStyle name="60% - Énfasis1 2 3 6 4" xfId="781"/>
    <cellStyle name="60% - Énfasis1 2 3 6 4 2" xfId="3377"/>
    <cellStyle name="60% - Énfasis1 2 3 6 4 3" xfId="4844"/>
    <cellStyle name="60% - Énfasis1 2 3 6 5" xfId="782"/>
    <cellStyle name="60% - Énfasis1 2 3 6 5 2" xfId="3378"/>
    <cellStyle name="60% - Énfasis1 2 3 6 6" xfId="3375"/>
    <cellStyle name="60% - Énfasis1 2 3 6_INST $" xfId="783"/>
    <cellStyle name="60% - Énfasis1 2 3 7" xfId="784"/>
    <cellStyle name="60% - Énfasis1 2 3 7 2" xfId="3379"/>
    <cellStyle name="60% - Énfasis1 2 3 7 3" xfId="4845"/>
    <cellStyle name="60% - Énfasis1 2 3 8" xfId="785"/>
    <cellStyle name="60% - Énfasis1 2 3 8 2" xfId="3380"/>
    <cellStyle name="60% - Énfasis1 2 3 8 3" xfId="4846"/>
    <cellStyle name="60% - Énfasis1 2 3 9" xfId="786"/>
    <cellStyle name="60% - Énfasis1 2 3 9 2" xfId="3381"/>
    <cellStyle name="60% - Énfasis1 2 3_AVANCE PROTECCIÓN" xfId="787"/>
    <cellStyle name="60% - Énfasis1 2 4" xfId="3368"/>
    <cellStyle name="60% - Énfasis1 2_Listado_web" xfId="788"/>
    <cellStyle name="60% - Énfasis1 3" xfId="789"/>
    <cellStyle name="60% - Énfasis1 3 2" xfId="3382"/>
    <cellStyle name="60% - Énfasis1 4" xfId="790"/>
    <cellStyle name="60% - Énfasis1 4 2" xfId="3383"/>
    <cellStyle name="60% - Énfasis1 5" xfId="791"/>
    <cellStyle name="60% - Énfasis1 5 2" xfId="3384"/>
    <cellStyle name="60% - Énfasis1 6" xfId="792"/>
    <cellStyle name="60% - Énfasis1 6 2" xfId="3385"/>
    <cellStyle name="60% - Énfasis1 7" xfId="793"/>
    <cellStyle name="60% - Énfasis1 7 2" xfId="3386"/>
    <cellStyle name="60% - Énfasis1 8" xfId="794"/>
    <cellStyle name="60% - Énfasis1 8 2" xfId="3387"/>
    <cellStyle name="60% - Énfasis1 9" xfId="795"/>
    <cellStyle name="60% - Énfasis1 9 2" xfId="3388"/>
    <cellStyle name="60% - Énfasis2" xfId="796" builtinId="36" customBuiltin="1"/>
    <cellStyle name="60% - Énfasis2 10" xfId="797"/>
    <cellStyle name="60% - Énfasis2 10 2" xfId="3390"/>
    <cellStyle name="60% - Énfasis2 11" xfId="798"/>
    <cellStyle name="60% - Énfasis2 11 2" xfId="3391"/>
    <cellStyle name="60% - Énfasis2 12" xfId="3389"/>
    <cellStyle name="60% - Énfasis2 2" xfId="799"/>
    <cellStyle name="60% - Énfasis2 2 2" xfId="800"/>
    <cellStyle name="60% - Énfasis2 2 2 2" xfId="3393"/>
    <cellStyle name="60% - Énfasis2 2 3" xfId="801"/>
    <cellStyle name="60% - Énfasis2 2 3 10" xfId="3394"/>
    <cellStyle name="60% - Énfasis2 2 3 2" xfId="802"/>
    <cellStyle name="60% - Énfasis2 2 3 3" xfId="803"/>
    <cellStyle name="60% - Énfasis2 2 3 4" xfId="804"/>
    <cellStyle name="60% - Énfasis2 2 3 5" xfId="805"/>
    <cellStyle name="60% - Énfasis2 2 3 5 2" xfId="806"/>
    <cellStyle name="60% - Énfasis2 2 3 5 2 2" xfId="3396"/>
    <cellStyle name="60% - Énfasis2 2 3 5 2 3" xfId="4848"/>
    <cellStyle name="60% - Énfasis2 2 3 5 3" xfId="807"/>
    <cellStyle name="60% - Énfasis2 2 3 5 4" xfId="808"/>
    <cellStyle name="60% - Énfasis2 2 3 5 4 2" xfId="3397"/>
    <cellStyle name="60% - Énfasis2 2 3 5 4 3" xfId="4849"/>
    <cellStyle name="60% - Énfasis2 2 3 5 5" xfId="809"/>
    <cellStyle name="60% - Énfasis2 2 3 5 5 2" xfId="3398"/>
    <cellStyle name="60% - Énfasis2 2 3 5 6" xfId="3395"/>
    <cellStyle name="60% - Énfasis2 2 3 5_INST $" xfId="810"/>
    <cellStyle name="60% - Énfasis2 2 3 6" xfId="811"/>
    <cellStyle name="60% - Énfasis2 2 3 6 2" xfId="812"/>
    <cellStyle name="60% - Énfasis2 2 3 6 2 2" xfId="3400"/>
    <cellStyle name="60% - Énfasis2 2 3 6 2 3" xfId="4850"/>
    <cellStyle name="60% - Énfasis2 2 3 6 3" xfId="813"/>
    <cellStyle name="60% - Énfasis2 2 3 6 4" xfId="814"/>
    <cellStyle name="60% - Énfasis2 2 3 6 4 2" xfId="3401"/>
    <cellStyle name="60% - Énfasis2 2 3 6 4 3" xfId="4851"/>
    <cellStyle name="60% - Énfasis2 2 3 6 5" xfId="815"/>
    <cellStyle name="60% - Énfasis2 2 3 6 5 2" xfId="3402"/>
    <cellStyle name="60% - Énfasis2 2 3 6 6" xfId="3399"/>
    <cellStyle name="60% - Énfasis2 2 3 6_INST $" xfId="816"/>
    <cellStyle name="60% - Énfasis2 2 3 7" xfId="817"/>
    <cellStyle name="60% - Énfasis2 2 3 7 2" xfId="3403"/>
    <cellStyle name="60% - Énfasis2 2 3 7 3" xfId="4852"/>
    <cellStyle name="60% - Énfasis2 2 3 8" xfId="818"/>
    <cellStyle name="60% - Énfasis2 2 3 8 2" xfId="3404"/>
    <cellStyle name="60% - Énfasis2 2 3 8 3" xfId="4853"/>
    <cellStyle name="60% - Énfasis2 2 3 9" xfId="819"/>
    <cellStyle name="60% - Énfasis2 2 3 9 2" xfId="3405"/>
    <cellStyle name="60% - Énfasis2 2 3_AVANCE PROTECCIÓN" xfId="820"/>
    <cellStyle name="60% - Énfasis2 2 4" xfId="3392"/>
    <cellStyle name="60% - Énfasis2 2_Listado_web" xfId="821"/>
    <cellStyle name="60% - Énfasis2 3" xfId="822"/>
    <cellStyle name="60% - Énfasis2 3 2" xfId="3406"/>
    <cellStyle name="60% - Énfasis2 4" xfId="823"/>
    <cellStyle name="60% - Énfasis2 4 2" xfId="3407"/>
    <cellStyle name="60% - Énfasis2 5" xfId="824"/>
    <cellStyle name="60% - Énfasis2 5 2" xfId="3408"/>
    <cellStyle name="60% - Énfasis2 6" xfId="825"/>
    <cellStyle name="60% - Énfasis2 6 2" xfId="3409"/>
    <cellStyle name="60% - Énfasis2 7" xfId="826"/>
    <cellStyle name="60% - Énfasis2 7 2" xfId="3410"/>
    <cellStyle name="60% - Énfasis2 8" xfId="827"/>
    <cellStyle name="60% - Énfasis2 8 2" xfId="3411"/>
    <cellStyle name="60% - Énfasis2 9" xfId="828"/>
    <cellStyle name="60% - Énfasis2 9 2" xfId="3412"/>
    <cellStyle name="60% - Énfasis3" xfId="829" builtinId="40" customBuiltin="1"/>
    <cellStyle name="60% - Énfasis3 10" xfId="830"/>
    <cellStyle name="60% - Énfasis3 10 2" xfId="3414"/>
    <cellStyle name="60% - Énfasis3 11" xfId="831"/>
    <cellStyle name="60% - Énfasis3 11 2" xfId="3415"/>
    <cellStyle name="60% - Énfasis3 12" xfId="832"/>
    <cellStyle name="60% - Énfasis3 12 2" xfId="3416"/>
    <cellStyle name="60% - Énfasis3 13" xfId="833"/>
    <cellStyle name="60% - Énfasis3 13 2" xfId="3417"/>
    <cellStyle name="60% - Énfasis3 14" xfId="834"/>
    <cellStyle name="60% - Énfasis3 14 2" xfId="3418"/>
    <cellStyle name="60% - Énfasis3 15" xfId="835"/>
    <cellStyle name="60% - Énfasis3 15 2" xfId="3419"/>
    <cellStyle name="60% - Énfasis3 16" xfId="836"/>
    <cellStyle name="60% - Énfasis3 16 2" xfId="3420"/>
    <cellStyle name="60% - Énfasis3 17" xfId="837"/>
    <cellStyle name="60% - Énfasis3 17 2" xfId="3421"/>
    <cellStyle name="60% - Énfasis3 18" xfId="3413"/>
    <cellStyle name="60% - Énfasis3 2" xfId="838"/>
    <cellStyle name="60% - Énfasis3 2 2" xfId="839"/>
    <cellStyle name="60% - Énfasis3 2 2 2" xfId="3423"/>
    <cellStyle name="60% - Énfasis3 2 3" xfId="840"/>
    <cellStyle name="60% - Énfasis3 2 3 10" xfId="3424"/>
    <cellStyle name="60% - Énfasis3 2 3 2" xfId="841"/>
    <cellStyle name="60% - Énfasis3 2 3 3" xfId="842"/>
    <cellStyle name="60% - Énfasis3 2 3 4" xfId="843"/>
    <cellStyle name="60% - Énfasis3 2 3 5" xfId="844"/>
    <cellStyle name="60% - Énfasis3 2 3 5 2" xfId="845"/>
    <cellStyle name="60% - Énfasis3 2 3 5 2 2" xfId="3426"/>
    <cellStyle name="60% - Énfasis3 2 3 5 2 3" xfId="4854"/>
    <cellStyle name="60% - Énfasis3 2 3 5 3" xfId="846"/>
    <cellStyle name="60% - Énfasis3 2 3 5 4" xfId="847"/>
    <cellStyle name="60% - Énfasis3 2 3 5 4 2" xfId="3427"/>
    <cellStyle name="60% - Énfasis3 2 3 5 4 3" xfId="4855"/>
    <cellStyle name="60% - Énfasis3 2 3 5 5" xfId="848"/>
    <cellStyle name="60% - Énfasis3 2 3 5 5 2" xfId="3428"/>
    <cellStyle name="60% - Énfasis3 2 3 5 6" xfId="3425"/>
    <cellStyle name="60% - Énfasis3 2 3 5_INST $" xfId="849"/>
    <cellStyle name="60% - Énfasis3 2 3 6" xfId="850"/>
    <cellStyle name="60% - Énfasis3 2 3 6 2" xfId="851"/>
    <cellStyle name="60% - Énfasis3 2 3 6 2 2" xfId="3430"/>
    <cellStyle name="60% - Énfasis3 2 3 6 2 3" xfId="4856"/>
    <cellStyle name="60% - Énfasis3 2 3 6 3" xfId="852"/>
    <cellStyle name="60% - Énfasis3 2 3 6 4" xfId="853"/>
    <cellStyle name="60% - Énfasis3 2 3 6 4 2" xfId="3431"/>
    <cellStyle name="60% - Énfasis3 2 3 6 4 3" xfId="4857"/>
    <cellStyle name="60% - Énfasis3 2 3 6 5" xfId="854"/>
    <cellStyle name="60% - Énfasis3 2 3 6 5 2" xfId="3432"/>
    <cellStyle name="60% - Énfasis3 2 3 6 6" xfId="3429"/>
    <cellStyle name="60% - Énfasis3 2 3 6_INST $" xfId="855"/>
    <cellStyle name="60% - Énfasis3 2 3 7" xfId="856"/>
    <cellStyle name="60% - Énfasis3 2 3 7 2" xfId="3433"/>
    <cellStyle name="60% - Énfasis3 2 3 7 3" xfId="4858"/>
    <cellStyle name="60% - Énfasis3 2 3 8" xfId="857"/>
    <cellStyle name="60% - Énfasis3 2 3 8 2" xfId="3434"/>
    <cellStyle name="60% - Énfasis3 2 3 8 3" xfId="4859"/>
    <cellStyle name="60% - Énfasis3 2 3 9" xfId="858"/>
    <cellStyle name="60% - Énfasis3 2 3 9 2" xfId="3435"/>
    <cellStyle name="60% - Énfasis3 2 3_AVANCE PROTECCIÓN" xfId="859"/>
    <cellStyle name="60% - Énfasis3 2 4" xfId="860"/>
    <cellStyle name="60% - Énfasis3 2 4 2" xfId="3436"/>
    <cellStyle name="60% - Énfasis3 2 5" xfId="861"/>
    <cellStyle name="60% - Énfasis3 2 5 2" xfId="3437"/>
    <cellStyle name="60% - Énfasis3 2 6" xfId="862"/>
    <cellStyle name="60% - Énfasis3 2 6 2" xfId="3438"/>
    <cellStyle name="60% - Énfasis3 2 7" xfId="3422"/>
    <cellStyle name="60% - Énfasis3 2_Listado_web" xfId="863"/>
    <cellStyle name="60% - Énfasis3 3" xfId="864"/>
    <cellStyle name="60% - Énfasis3 3 2" xfId="3439"/>
    <cellStyle name="60% - Énfasis3 4" xfId="865"/>
    <cellStyle name="60% - Énfasis3 4 2" xfId="3440"/>
    <cellStyle name="60% - Énfasis3 5" xfId="866"/>
    <cellStyle name="60% - Énfasis3 5 2" xfId="3441"/>
    <cellStyle name="60% - Énfasis3 6" xfId="867"/>
    <cellStyle name="60% - Énfasis3 6 2" xfId="3442"/>
    <cellStyle name="60% - Énfasis3 7" xfId="868"/>
    <cellStyle name="60% - Énfasis3 7 2" xfId="3443"/>
    <cellStyle name="60% - Énfasis3 8" xfId="869"/>
    <cellStyle name="60% - Énfasis3 8 2" xfId="3444"/>
    <cellStyle name="60% - Énfasis3 9" xfId="870"/>
    <cellStyle name="60% - Énfasis3 9 2" xfId="3445"/>
    <cellStyle name="60% - Énfasis4" xfId="871" builtinId="44" customBuiltin="1"/>
    <cellStyle name="60% - Énfasis4 10" xfId="872"/>
    <cellStyle name="60% - Énfasis4 10 2" xfId="3447"/>
    <cellStyle name="60% - Énfasis4 11" xfId="873"/>
    <cellStyle name="60% - Énfasis4 11 2" xfId="3448"/>
    <cellStyle name="60% - Énfasis4 12" xfId="874"/>
    <cellStyle name="60% - Énfasis4 12 2" xfId="3449"/>
    <cellStyle name="60% - Énfasis4 13" xfId="875"/>
    <cellStyle name="60% - Énfasis4 13 2" xfId="3450"/>
    <cellStyle name="60% - Énfasis4 14" xfId="876"/>
    <cellStyle name="60% - Énfasis4 14 2" xfId="3451"/>
    <cellStyle name="60% - Énfasis4 15" xfId="877"/>
    <cellStyle name="60% - Énfasis4 15 2" xfId="3452"/>
    <cellStyle name="60% - Énfasis4 16" xfId="878"/>
    <cellStyle name="60% - Énfasis4 16 2" xfId="3453"/>
    <cellStyle name="60% - Énfasis4 17" xfId="879"/>
    <cellStyle name="60% - Énfasis4 17 2" xfId="3454"/>
    <cellStyle name="60% - Énfasis4 18" xfId="3446"/>
    <cellStyle name="60% - Énfasis4 2" xfId="880"/>
    <cellStyle name="60% - Énfasis4 2 2" xfId="881"/>
    <cellStyle name="60% - Énfasis4 2 2 2" xfId="3456"/>
    <cellStyle name="60% - Énfasis4 2 3" xfId="882"/>
    <cellStyle name="60% - Énfasis4 2 3 10" xfId="3457"/>
    <cellStyle name="60% - Énfasis4 2 3 2" xfId="883"/>
    <cellStyle name="60% - Énfasis4 2 3 3" xfId="884"/>
    <cellStyle name="60% - Énfasis4 2 3 4" xfId="885"/>
    <cellStyle name="60% - Énfasis4 2 3 5" xfId="886"/>
    <cellStyle name="60% - Énfasis4 2 3 5 2" xfId="887"/>
    <cellStyle name="60% - Énfasis4 2 3 5 2 2" xfId="3459"/>
    <cellStyle name="60% - Énfasis4 2 3 5 2 3" xfId="4861"/>
    <cellStyle name="60% - Énfasis4 2 3 5 3" xfId="888"/>
    <cellStyle name="60% - Énfasis4 2 3 5 4" xfId="889"/>
    <cellStyle name="60% - Énfasis4 2 3 5 4 2" xfId="3460"/>
    <cellStyle name="60% - Énfasis4 2 3 5 4 3" xfId="4862"/>
    <cellStyle name="60% - Énfasis4 2 3 5 5" xfId="890"/>
    <cellStyle name="60% - Énfasis4 2 3 5 5 2" xfId="3461"/>
    <cellStyle name="60% - Énfasis4 2 3 5 6" xfId="3458"/>
    <cellStyle name="60% - Énfasis4 2 3 5_INST $" xfId="891"/>
    <cellStyle name="60% - Énfasis4 2 3 6" xfId="892"/>
    <cellStyle name="60% - Énfasis4 2 3 6 2" xfId="893"/>
    <cellStyle name="60% - Énfasis4 2 3 6 2 2" xfId="3463"/>
    <cellStyle name="60% - Énfasis4 2 3 6 2 3" xfId="4863"/>
    <cellStyle name="60% - Énfasis4 2 3 6 3" xfId="894"/>
    <cellStyle name="60% - Énfasis4 2 3 6 4" xfId="895"/>
    <cellStyle name="60% - Énfasis4 2 3 6 4 2" xfId="3464"/>
    <cellStyle name="60% - Énfasis4 2 3 6 4 3" xfId="4864"/>
    <cellStyle name="60% - Énfasis4 2 3 6 5" xfId="896"/>
    <cellStyle name="60% - Énfasis4 2 3 6 5 2" xfId="3465"/>
    <cellStyle name="60% - Énfasis4 2 3 6 6" xfId="3462"/>
    <cellStyle name="60% - Énfasis4 2 3 6_INST $" xfId="897"/>
    <cellStyle name="60% - Énfasis4 2 3 7" xfId="898"/>
    <cellStyle name="60% - Énfasis4 2 3 7 2" xfId="3466"/>
    <cellStyle name="60% - Énfasis4 2 3 7 3" xfId="4865"/>
    <cellStyle name="60% - Énfasis4 2 3 8" xfId="899"/>
    <cellStyle name="60% - Énfasis4 2 3 8 2" xfId="3467"/>
    <cellStyle name="60% - Énfasis4 2 3 8 3" xfId="4866"/>
    <cellStyle name="60% - Énfasis4 2 3 9" xfId="900"/>
    <cellStyle name="60% - Énfasis4 2 3 9 2" xfId="3468"/>
    <cellStyle name="60% - Énfasis4 2 3_AVANCE PROTECCIÓN" xfId="901"/>
    <cellStyle name="60% - Énfasis4 2 4" xfId="902"/>
    <cellStyle name="60% - Énfasis4 2 4 2" xfId="3469"/>
    <cellStyle name="60% - Énfasis4 2 5" xfId="903"/>
    <cellStyle name="60% - Énfasis4 2 5 2" xfId="3470"/>
    <cellStyle name="60% - Énfasis4 2 6" xfId="904"/>
    <cellStyle name="60% - Énfasis4 2 6 2" xfId="3471"/>
    <cellStyle name="60% - Énfasis4 2 7" xfId="3455"/>
    <cellStyle name="60% - Énfasis4 2_Listado_web" xfId="905"/>
    <cellStyle name="60% - Énfasis4 3" xfId="906"/>
    <cellStyle name="60% - Énfasis4 3 2" xfId="3472"/>
    <cellStyle name="60% - Énfasis4 4" xfId="907"/>
    <cellStyle name="60% - Énfasis4 4 2" xfId="3473"/>
    <cellStyle name="60% - Énfasis4 5" xfId="908"/>
    <cellStyle name="60% - Énfasis4 5 2" xfId="3474"/>
    <cellStyle name="60% - Énfasis4 6" xfId="909"/>
    <cellStyle name="60% - Énfasis4 6 2" xfId="3475"/>
    <cellStyle name="60% - Énfasis4 7" xfId="910"/>
    <cellStyle name="60% - Énfasis4 7 2" xfId="3476"/>
    <cellStyle name="60% - Énfasis4 8" xfId="911"/>
    <cellStyle name="60% - Énfasis4 8 2" xfId="3477"/>
    <cellStyle name="60% - Énfasis4 9" xfId="912"/>
    <cellStyle name="60% - Énfasis4 9 2" xfId="3478"/>
    <cellStyle name="60% - Énfasis5" xfId="913" builtinId="48" customBuiltin="1"/>
    <cellStyle name="60% - Énfasis5 10" xfId="914"/>
    <cellStyle name="60% - Énfasis5 10 2" xfId="3480"/>
    <cellStyle name="60% - Énfasis5 11" xfId="915"/>
    <cellStyle name="60% - Énfasis5 11 2" xfId="3481"/>
    <cellStyle name="60% - Énfasis5 12" xfId="3479"/>
    <cellStyle name="60% - Énfasis5 2" xfId="916"/>
    <cellStyle name="60% - Énfasis5 2 2" xfId="917"/>
    <cellStyle name="60% - Énfasis5 2 2 2" xfId="3483"/>
    <cellStyle name="60% - Énfasis5 2 3" xfId="918"/>
    <cellStyle name="60% - Énfasis5 2 3 10" xfId="3484"/>
    <cellStyle name="60% - Énfasis5 2 3 2" xfId="919"/>
    <cellStyle name="60% - Énfasis5 2 3 3" xfId="920"/>
    <cellStyle name="60% - Énfasis5 2 3 4" xfId="921"/>
    <cellStyle name="60% - Énfasis5 2 3 5" xfId="922"/>
    <cellStyle name="60% - Énfasis5 2 3 5 2" xfId="923"/>
    <cellStyle name="60% - Énfasis5 2 3 5 2 2" xfId="3486"/>
    <cellStyle name="60% - Énfasis5 2 3 5 2 3" xfId="4867"/>
    <cellStyle name="60% - Énfasis5 2 3 5 3" xfId="924"/>
    <cellStyle name="60% - Énfasis5 2 3 5 4" xfId="925"/>
    <cellStyle name="60% - Énfasis5 2 3 5 4 2" xfId="3487"/>
    <cellStyle name="60% - Énfasis5 2 3 5 4 3" xfId="4868"/>
    <cellStyle name="60% - Énfasis5 2 3 5 5" xfId="926"/>
    <cellStyle name="60% - Énfasis5 2 3 5 5 2" xfId="3488"/>
    <cellStyle name="60% - Énfasis5 2 3 5 6" xfId="3485"/>
    <cellStyle name="60% - Énfasis5 2 3 5_INST $" xfId="927"/>
    <cellStyle name="60% - Énfasis5 2 3 6" xfId="928"/>
    <cellStyle name="60% - Énfasis5 2 3 6 2" xfId="929"/>
    <cellStyle name="60% - Énfasis5 2 3 6 2 2" xfId="3490"/>
    <cellStyle name="60% - Énfasis5 2 3 6 2 3" xfId="4869"/>
    <cellStyle name="60% - Énfasis5 2 3 6 3" xfId="930"/>
    <cellStyle name="60% - Énfasis5 2 3 6 4" xfId="931"/>
    <cellStyle name="60% - Énfasis5 2 3 6 4 2" xfId="3491"/>
    <cellStyle name="60% - Énfasis5 2 3 6 4 3" xfId="4870"/>
    <cellStyle name="60% - Énfasis5 2 3 6 5" xfId="932"/>
    <cellStyle name="60% - Énfasis5 2 3 6 5 2" xfId="3492"/>
    <cellStyle name="60% - Énfasis5 2 3 6 6" xfId="3489"/>
    <cellStyle name="60% - Énfasis5 2 3 6_INST $" xfId="933"/>
    <cellStyle name="60% - Énfasis5 2 3 7" xfId="934"/>
    <cellStyle name="60% - Énfasis5 2 3 7 2" xfId="3493"/>
    <cellStyle name="60% - Énfasis5 2 3 7 3" xfId="4871"/>
    <cellStyle name="60% - Énfasis5 2 3 8" xfId="935"/>
    <cellStyle name="60% - Énfasis5 2 3 8 2" xfId="3494"/>
    <cellStyle name="60% - Énfasis5 2 3 8 3" xfId="4872"/>
    <cellStyle name="60% - Énfasis5 2 3 9" xfId="936"/>
    <cellStyle name="60% - Énfasis5 2 3 9 2" xfId="3495"/>
    <cellStyle name="60% - Énfasis5 2 3_AVANCE PROTECCIÓN" xfId="937"/>
    <cellStyle name="60% - Énfasis5 2 4" xfId="3482"/>
    <cellStyle name="60% - Énfasis5 2_Listado_web" xfId="938"/>
    <cellStyle name="60% - Énfasis5 3" xfId="939"/>
    <cellStyle name="60% - Énfasis5 3 2" xfId="3496"/>
    <cellStyle name="60% - Énfasis5 4" xfId="940"/>
    <cellStyle name="60% - Énfasis5 4 2" xfId="3497"/>
    <cellStyle name="60% - Énfasis5 5" xfId="941"/>
    <cellStyle name="60% - Énfasis5 5 2" xfId="3498"/>
    <cellStyle name="60% - Énfasis5 6" xfId="942"/>
    <cellStyle name="60% - Énfasis5 6 2" xfId="3499"/>
    <cellStyle name="60% - Énfasis5 7" xfId="943"/>
    <cellStyle name="60% - Énfasis5 7 2" xfId="3500"/>
    <cellStyle name="60% - Énfasis5 8" xfId="944"/>
    <cellStyle name="60% - Énfasis5 8 2" xfId="3501"/>
    <cellStyle name="60% - Énfasis5 9" xfId="945"/>
    <cellStyle name="60% - Énfasis5 9 2" xfId="3502"/>
    <cellStyle name="60% - Énfasis6" xfId="946" builtinId="52" customBuiltin="1"/>
    <cellStyle name="60% - Énfasis6 10" xfId="947"/>
    <cellStyle name="60% - Énfasis6 10 2" xfId="3504"/>
    <cellStyle name="60% - Énfasis6 11" xfId="948"/>
    <cellStyle name="60% - Énfasis6 11 2" xfId="3505"/>
    <cellStyle name="60% - Énfasis6 12" xfId="949"/>
    <cellStyle name="60% - Énfasis6 12 2" xfId="3506"/>
    <cellStyle name="60% - Énfasis6 13" xfId="950"/>
    <cellStyle name="60% - Énfasis6 13 2" xfId="3507"/>
    <cellStyle name="60% - Énfasis6 14" xfId="951"/>
    <cellStyle name="60% - Énfasis6 14 2" xfId="3508"/>
    <cellStyle name="60% - Énfasis6 15" xfId="952"/>
    <cellStyle name="60% - Énfasis6 15 2" xfId="3509"/>
    <cellStyle name="60% - Énfasis6 16" xfId="953"/>
    <cellStyle name="60% - Énfasis6 16 2" xfId="3510"/>
    <cellStyle name="60% - Énfasis6 17" xfId="954"/>
    <cellStyle name="60% - Énfasis6 17 2" xfId="3511"/>
    <cellStyle name="60% - Énfasis6 18" xfId="3503"/>
    <cellStyle name="60% - Énfasis6 2" xfId="955"/>
    <cellStyle name="60% - Énfasis6 2 2" xfId="956"/>
    <cellStyle name="60% - Énfasis6 2 2 2" xfId="3513"/>
    <cellStyle name="60% - Énfasis6 2 3" xfId="957"/>
    <cellStyle name="60% - Énfasis6 2 3 10" xfId="3514"/>
    <cellStyle name="60% - Énfasis6 2 3 2" xfId="958"/>
    <cellStyle name="60% - Énfasis6 2 3 3" xfId="959"/>
    <cellStyle name="60% - Énfasis6 2 3 4" xfId="960"/>
    <cellStyle name="60% - Énfasis6 2 3 5" xfId="961"/>
    <cellStyle name="60% - Énfasis6 2 3 5 2" xfId="962"/>
    <cellStyle name="60% - Énfasis6 2 3 5 2 2" xfId="3516"/>
    <cellStyle name="60% - Énfasis6 2 3 5 2 3" xfId="4873"/>
    <cellStyle name="60% - Énfasis6 2 3 5 3" xfId="963"/>
    <cellStyle name="60% - Énfasis6 2 3 5 4" xfId="964"/>
    <cellStyle name="60% - Énfasis6 2 3 5 4 2" xfId="3517"/>
    <cellStyle name="60% - Énfasis6 2 3 5 4 3" xfId="4874"/>
    <cellStyle name="60% - Énfasis6 2 3 5 5" xfId="965"/>
    <cellStyle name="60% - Énfasis6 2 3 5 5 2" xfId="3518"/>
    <cellStyle name="60% - Énfasis6 2 3 5 6" xfId="3515"/>
    <cellStyle name="60% - Énfasis6 2 3 5_INST $" xfId="966"/>
    <cellStyle name="60% - Énfasis6 2 3 6" xfId="967"/>
    <cellStyle name="60% - Énfasis6 2 3 6 2" xfId="968"/>
    <cellStyle name="60% - Énfasis6 2 3 6 2 2" xfId="3520"/>
    <cellStyle name="60% - Énfasis6 2 3 6 2 3" xfId="4875"/>
    <cellStyle name="60% - Énfasis6 2 3 6 3" xfId="969"/>
    <cellStyle name="60% - Énfasis6 2 3 6 4" xfId="970"/>
    <cellStyle name="60% - Énfasis6 2 3 6 4 2" xfId="3521"/>
    <cellStyle name="60% - Énfasis6 2 3 6 4 3" xfId="4876"/>
    <cellStyle name="60% - Énfasis6 2 3 6 5" xfId="971"/>
    <cellStyle name="60% - Énfasis6 2 3 6 5 2" xfId="3522"/>
    <cellStyle name="60% - Énfasis6 2 3 6 6" xfId="3519"/>
    <cellStyle name="60% - Énfasis6 2 3 6_INST $" xfId="972"/>
    <cellStyle name="60% - Énfasis6 2 3 7" xfId="973"/>
    <cellStyle name="60% - Énfasis6 2 3 7 2" xfId="3523"/>
    <cellStyle name="60% - Énfasis6 2 3 7 3" xfId="4877"/>
    <cellStyle name="60% - Énfasis6 2 3 8" xfId="974"/>
    <cellStyle name="60% - Énfasis6 2 3 8 2" xfId="3524"/>
    <cellStyle name="60% - Énfasis6 2 3 8 3" xfId="4878"/>
    <cellStyle name="60% - Énfasis6 2 3 9" xfId="975"/>
    <cellStyle name="60% - Énfasis6 2 3 9 2" xfId="3525"/>
    <cellStyle name="60% - Énfasis6 2 3_AVANCE PROTECCIÓN" xfId="976"/>
    <cellStyle name="60% - Énfasis6 2 4" xfId="977"/>
    <cellStyle name="60% - Énfasis6 2 4 2" xfId="3526"/>
    <cellStyle name="60% - Énfasis6 2 5" xfId="978"/>
    <cellStyle name="60% - Énfasis6 2 5 2" xfId="3527"/>
    <cellStyle name="60% - Énfasis6 2 6" xfId="979"/>
    <cellStyle name="60% - Énfasis6 2 6 2" xfId="3528"/>
    <cellStyle name="60% - Énfasis6 2 7" xfId="3512"/>
    <cellStyle name="60% - Énfasis6 2_Listado_web" xfId="980"/>
    <cellStyle name="60% - Énfasis6 3" xfId="981"/>
    <cellStyle name="60% - Énfasis6 3 2" xfId="3529"/>
    <cellStyle name="60% - Énfasis6 4" xfId="982"/>
    <cellStyle name="60% - Énfasis6 4 2" xfId="3530"/>
    <cellStyle name="60% - Énfasis6 5" xfId="983"/>
    <cellStyle name="60% - Énfasis6 5 2" xfId="3531"/>
    <cellStyle name="60% - Énfasis6 6" xfId="984"/>
    <cellStyle name="60% - Énfasis6 6 2" xfId="3532"/>
    <cellStyle name="60% - Énfasis6 7" xfId="985"/>
    <cellStyle name="60% - Énfasis6 7 2" xfId="3533"/>
    <cellStyle name="60% - Énfasis6 8" xfId="986"/>
    <cellStyle name="60% - Énfasis6 8 2" xfId="3534"/>
    <cellStyle name="60% - Énfasis6 9" xfId="987"/>
    <cellStyle name="60% - Énfasis6 9 2" xfId="3535"/>
    <cellStyle name="Buena 10" xfId="989"/>
    <cellStyle name="Buena 11" xfId="990"/>
    <cellStyle name="Buena 12" xfId="3536"/>
    <cellStyle name="Buena 2" xfId="991"/>
    <cellStyle name="Buena 2 2" xfId="992"/>
    <cellStyle name="Buena 2 3" xfId="993"/>
    <cellStyle name="Buena 2 3 10" xfId="3537"/>
    <cellStyle name="Buena 2 3 2" xfId="994"/>
    <cellStyle name="Buena 2 3 3" xfId="995"/>
    <cellStyle name="Buena 2 3 4" xfId="996"/>
    <cellStyle name="Buena 2 3 5" xfId="997"/>
    <cellStyle name="Buena 2 3 5 2" xfId="998"/>
    <cellStyle name="Buena 2 3 5 2 2" xfId="3539"/>
    <cellStyle name="Buena 2 3 5 2 3" xfId="4880"/>
    <cellStyle name="Buena 2 3 5 3" xfId="999"/>
    <cellStyle name="Buena 2 3 5 4" xfId="1000"/>
    <cellStyle name="Buena 2 3 5 4 2" xfId="3540"/>
    <cellStyle name="Buena 2 3 5 4 3" xfId="4881"/>
    <cellStyle name="Buena 2 3 5 5" xfId="1001"/>
    <cellStyle name="Buena 2 3 5 5 2" xfId="3541"/>
    <cellStyle name="Buena 2 3 5 6" xfId="3538"/>
    <cellStyle name="Buena 2 3 5_INST $" xfId="1002"/>
    <cellStyle name="Buena 2 3 6" xfId="1003"/>
    <cellStyle name="Buena 2 3 6 2" xfId="1004"/>
    <cellStyle name="Buena 2 3 6 2 2" xfId="3543"/>
    <cellStyle name="Buena 2 3 6 2 3" xfId="4882"/>
    <cellStyle name="Buena 2 3 6 3" xfId="1005"/>
    <cellStyle name="Buena 2 3 6 4" xfId="1006"/>
    <cellStyle name="Buena 2 3 6 4 2" xfId="3544"/>
    <cellStyle name="Buena 2 3 6 4 3" xfId="4883"/>
    <cellStyle name="Buena 2 3 6 5" xfId="1007"/>
    <cellStyle name="Buena 2 3 6 5 2" xfId="3545"/>
    <cellStyle name="Buena 2 3 6 6" xfId="3542"/>
    <cellStyle name="Buena 2 3 6_INST $" xfId="1008"/>
    <cellStyle name="Buena 2 3 7" xfId="1009"/>
    <cellStyle name="Buena 2 3 7 2" xfId="3546"/>
    <cellStyle name="Buena 2 3 7 3" xfId="4884"/>
    <cellStyle name="Buena 2 3 8" xfId="1010"/>
    <cellStyle name="Buena 2 3 8 2" xfId="3547"/>
    <cellStyle name="Buena 2 3 8 3" xfId="4885"/>
    <cellStyle name="Buena 2 3 9" xfId="1011"/>
    <cellStyle name="Buena 2 3 9 2" xfId="3548"/>
    <cellStyle name="Buena 2 3_AVANCE PROTECCIÓN" xfId="1012"/>
    <cellStyle name="Buena 3" xfId="1013"/>
    <cellStyle name="Buena 4" xfId="1014"/>
    <cellStyle name="Buena 5" xfId="1015"/>
    <cellStyle name="Buena 6" xfId="1016"/>
    <cellStyle name="Buena 7" xfId="1017"/>
    <cellStyle name="Buena 8" xfId="1018"/>
    <cellStyle name="Buena 9" xfId="1019"/>
    <cellStyle name="Bueno" xfId="988" builtinId="26" customBuiltin="1"/>
    <cellStyle name="Bueno 2" xfId="4879"/>
    <cellStyle name="Cálculo" xfId="1020" builtinId="22" customBuiltin="1"/>
    <cellStyle name="Cálculo 10" xfId="1021"/>
    <cellStyle name="Cálculo 10 2" xfId="3550"/>
    <cellStyle name="Cálculo 11" xfId="1022"/>
    <cellStyle name="Cálculo 11 2" xfId="3551"/>
    <cellStyle name="Cálculo 12" xfId="3549"/>
    <cellStyle name="Cálculo 2" xfId="1023"/>
    <cellStyle name="Cálculo 2 2" xfId="1024"/>
    <cellStyle name="Cálculo 2 2 2" xfId="3553"/>
    <cellStyle name="Cálculo 2 3" xfId="1025"/>
    <cellStyle name="Cálculo 2 3 10" xfId="3554"/>
    <cellStyle name="Cálculo 2 3 2" xfId="1026"/>
    <cellStyle name="Cálculo 2 3 3" xfId="1027"/>
    <cellStyle name="Cálculo 2 3 4" xfId="1028"/>
    <cellStyle name="Cálculo 2 3 5" xfId="1029"/>
    <cellStyle name="Cálculo 2 3 5 2" xfId="1030"/>
    <cellStyle name="Cálculo 2 3 5 2 2" xfId="3556"/>
    <cellStyle name="Cálculo 2 3 5 2 3" xfId="4886"/>
    <cellStyle name="Cálculo 2 3 5 3" xfId="1031"/>
    <cellStyle name="Cálculo 2 3 5 4" xfId="1032"/>
    <cellStyle name="Cálculo 2 3 5 4 2" xfId="3557"/>
    <cellStyle name="Cálculo 2 3 5 4 3" xfId="4887"/>
    <cellStyle name="Cálculo 2 3 5 5" xfId="1033"/>
    <cellStyle name="Cálculo 2 3 5 5 2" xfId="3558"/>
    <cellStyle name="Cálculo 2 3 5 6" xfId="3555"/>
    <cellStyle name="Cálculo 2 3 5_INST $" xfId="1034"/>
    <cellStyle name="Cálculo 2 3 6" xfId="1035"/>
    <cellStyle name="Cálculo 2 3 6 2" xfId="1036"/>
    <cellStyle name="Cálculo 2 3 6 2 2" xfId="3560"/>
    <cellStyle name="Cálculo 2 3 6 2 3" xfId="4888"/>
    <cellStyle name="Cálculo 2 3 6 3" xfId="1037"/>
    <cellStyle name="Cálculo 2 3 6 4" xfId="1038"/>
    <cellStyle name="Cálculo 2 3 6 4 2" xfId="3561"/>
    <cellStyle name="Cálculo 2 3 6 4 3" xfId="4889"/>
    <cellStyle name="Cálculo 2 3 6 5" xfId="1039"/>
    <cellStyle name="Cálculo 2 3 6 5 2" xfId="3562"/>
    <cellStyle name="Cálculo 2 3 6 6" xfId="3559"/>
    <cellStyle name="Cálculo 2 3 6_INST $" xfId="1040"/>
    <cellStyle name="Cálculo 2 3 7" xfId="1041"/>
    <cellStyle name="Cálculo 2 3 7 2" xfId="3563"/>
    <cellStyle name="Cálculo 2 3 7 3" xfId="4890"/>
    <cellStyle name="Cálculo 2 3 8" xfId="1042"/>
    <cellStyle name="Cálculo 2 3 8 2" xfId="3564"/>
    <cellStyle name="Cálculo 2 3 8 3" xfId="4891"/>
    <cellStyle name="Cálculo 2 3 9" xfId="1043"/>
    <cellStyle name="Cálculo 2 3 9 2" xfId="3565"/>
    <cellStyle name="Cálculo 2 3_AVANCE PROTECCIÓN" xfId="1044"/>
    <cellStyle name="Cálculo 2 4" xfId="3552"/>
    <cellStyle name="Cálculo 2_Listado_web" xfId="1045"/>
    <cellStyle name="Cálculo 3" xfId="1046"/>
    <cellStyle name="Cálculo 3 2" xfId="3566"/>
    <cellStyle name="Cálculo 4" xfId="1047"/>
    <cellStyle name="Cálculo 4 2" xfId="3567"/>
    <cellStyle name="Cálculo 5" xfId="1048"/>
    <cellStyle name="Cálculo 5 2" xfId="3568"/>
    <cellStyle name="Cálculo 6" xfId="1049"/>
    <cellStyle name="Cálculo 6 2" xfId="3569"/>
    <cellStyle name="Cálculo 7" xfId="1050"/>
    <cellStyle name="Cálculo 7 2" xfId="3570"/>
    <cellStyle name="Cálculo 8" xfId="1051"/>
    <cellStyle name="Cálculo 8 2" xfId="3571"/>
    <cellStyle name="Cálculo 9" xfId="1052"/>
    <cellStyle name="Cálculo 9 2" xfId="3572"/>
    <cellStyle name="Celda de comprobación" xfId="1053" builtinId="23" customBuiltin="1"/>
    <cellStyle name="Celda de comprobación 10" xfId="1054"/>
    <cellStyle name="Celda de comprobación 10 2" xfId="3574"/>
    <cellStyle name="Celda de comprobación 11" xfId="1055"/>
    <cellStyle name="Celda de comprobación 11 2" xfId="3575"/>
    <cellStyle name="Celda de comprobación 12" xfId="3573"/>
    <cellStyle name="Celda de comprobación 2" xfId="1056"/>
    <cellStyle name="Celda de comprobación 2 2" xfId="1057"/>
    <cellStyle name="Celda de comprobación 2 2 2" xfId="3577"/>
    <cellStyle name="Celda de comprobación 2 3" xfId="1058"/>
    <cellStyle name="Celda de comprobación 2 3 10" xfId="3578"/>
    <cellStyle name="Celda de comprobación 2 3 2" xfId="1059"/>
    <cellStyle name="Celda de comprobación 2 3 3" xfId="1060"/>
    <cellStyle name="Celda de comprobación 2 3 4" xfId="1061"/>
    <cellStyle name="Celda de comprobación 2 3 5" xfId="1062"/>
    <cellStyle name="Celda de comprobación 2 3 5 2" xfId="1063"/>
    <cellStyle name="Celda de comprobación 2 3 5 2 2" xfId="3580"/>
    <cellStyle name="Celda de comprobación 2 3 5 2 3" xfId="4892"/>
    <cellStyle name="Celda de comprobación 2 3 5 3" xfId="1064"/>
    <cellStyle name="Celda de comprobación 2 3 5 4" xfId="1065"/>
    <cellStyle name="Celda de comprobación 2 3 5 4 2" xfId="3581"/>
    <cellStyle name="Celda de comprobación 2 3 5 4 3" xfId="4893"/>
    <cellStyle name="Celda de comprobación 2 3 5 5" xfId="1066"/>
    <cellStyle name="Celda de comprobación 2 3 5 5 2" xfId="3582"/>
    <cellStyle name="Celda de comprobación 2 3 5 6" xfId="3579"/>
    <cellStyle name="Celda de comprobación 2 3 5_INST $" xfId="1067"/>
    <cellStyle name="Celda de comprobación 2 3 6" xfId="1068"/>
    <cellStyle name="Celda de comprobación 2 3 6 2" xfId="1069"/>
    <cellStyle name="Celda de comprobación 2 3 6 2 2" xfId="3584"/>
    <cellStyle name="Celda de comprobación 2 3 6 2 3" xfId="4894"/>
    <cellStyle name="Celda de comprobación 2 3 6 3" xfId="1070"/>
    <cellStyle name="Celda de comprobación 2 3 6 4" xfId="1071"/>
    <cellStyle name="Celda de comprobación 2 3 6 4 2" xfId="3585"/>
    <cellStyle name="Celda de comprobación 2 3 6 4 3" xfId="4895"/>
    <cellStyle name="Celda de comprobación 2 3 6 5" xfId="1072"/>
    <cellStyle name="Celda de comprobación 2 3 6 5 2" xfId="3586"/>
    <cellStyle name="Celda de comprobación 2 3 6 6" xfId="3583"/>
    <cellStyle name="Celda de comprobación 2 3 6_INST $" xfId="1073"/>
    <cellStyle name="Celda de comprobación 2 3 7" xfId="1074"/>
    <cellStyle name="Celda de comprobación 2 3 7 2" xfId="3587"/>
    <cellStyle name="Celda de comprobación 2 3 7 3" xfId="4896"/>
    <cellStyle name="Celda de comprobación 2 3 8" xfId="1075"/>
    <cellStyle name="Celda de comprobación 2 3 8 2" xfId="3588"/>
    <cellStyle name="Celda de comprobación 2 3 8 3" xfId="4897"/>
    <cellStyle name="Celda de comprobación 2 3 9" xfId="1076"/>
    <cellStyle name="Celda de comprobación 2 3 9 2" xfId="3589"/>
    <cellStyle name="Celda de comprobación 2 3_AVANCE PROTECCIÓN" xfId="1077"/>
    <cellStyle name="Celda de comprobación 2 4" xfId="3576"/>
    <cellStyle name="Celda de comprobación 2_Listado_web" xfId="1078"/>
    <cellStyle name="Celda de comprobación 3" xfId="1079"/>
    <cellStyle name="Celda de comprobación 3 2" xfId="3590"/>
    <cellStyle name="Celda de comprobación 4" xfId="1080"/>
    <cellStyle name="Celda de comprobación 4 2" xfId="3591"/>
    <cellStyle name="Celda de comprobación 5" xfId="1081"/>
    <cellStyle name="Celda de comprobación 5 2" xfId="3592"/>
    <cellStyle name="Celda de comprobación 6" xfId="1082"/>
    <cellStyle name="Celda de comprobación 6 2" xfId="3593"/>
    <cellStyle name="Celda de comprobación 7" xfId="1083"/>
    <cellStyle name="Celda de comprobación 7 2" xfId="3594"/>
    <cellStyle name="Celda de comprobación 8" xfId="1084"/>
    <cellStyle name="Celda de comprobación 8 2" xfId="3595"/>
    <cellStyle name="Celda de comprobación 9" xfId="1085"/>
    <cellStyle name="Celda de comprobación 9 2" xfId="3596"/>
    <cellStyle name="Celda vinculada" xfId="1086" builtinId="24" customBuiltin="1"/>
    <cellStyle name="Celda vinculada 10" xfId="1087"/>
    <cellStyle name="Celda vinculada 10 2" xfId="3598"/>
    <cellStyle name="Celda vinculada 11" xfId="1088"/>
    <cellStyle name="Celda vinculada 11 2" xfId="3599"/>
    <cellStyle name="Celda vinculada 12" xfId="3597"/>
    <cellStyle name="Celda vinculada 2" xfId="1089"/>
    <cellStyle name="Celda vinculada 2 2" xfId="1090"/>
    <cellStyle name="Celda vinculada 2 2 2" xfId="3601"/>
    <cellStyle name="Celda vinculada 2 3" xfId="1091"/>
    <cellStyle name="Celda vinculada 2 3 10" xfId="3602"/>
    <cellStyle name="Celda vinculada 2 3 2" xfId="1092"/>
    <cellStyle name="Celda vinculada 2 3 3" xfId="1093"/>
    <cellStyle name="Celda vinculada 2 3 4" xfId="1094"/>
    <cellStyle name="Celda vinculada 2 3 5" xfId="1095"/>
    <cellStyle name="Celda vinculada 2 3 5 2" xfId="1096"/>
    <cellStyle name="Celda vinculada 2 3 5 2 2" xfId="3604"/>
    <cellStyle name="Celda vinculada 2 3 5 2 3" xfId="4898"/>
    <cellStyle name="Celda vinculada 2 3 5 3" xfId="1097"/>
    <cellStyle name="Celda vinculada 2 3 5 4" xfId="1098"/>
    <cellStyle name="Celda vinculada 2 3 5 4 2" xfId="3605"/>
    <cellStyle name="Celda vinculada 2 3 5 4 3" xfId="4899"/>
    <cellStyle name="Celda vinculada 2 3 5 5" xfId="1099"/>
    <cellStyle name="Celda vinculada 2 3 5 5 2" xfId="3606"/>
    <cellStyle name="Celda vinculada 2 3 5 6" xfId="3603"/>
    <cellStyle name="Celda vinculada 2 3 5_INST $" xfId="1100"/>
    <cellStyle name="Celda vinculada 2 3 6" xfId="1101"/>
    <cellStyle name="Celda vinculada 2 3 6 2" xfId="1102"/>
    <cellStyle name="Celda vinculada 2 3 6 2 2" xfId="3608"/>
    <cellStyle name="Celda vinculada 2 3 6 2 3" xfId="4900"/>
    <cellStyle name="Celda vinculada 2 3 6 3" xfId="1103"/>
    <cellStyle name="Celda vinculada 2 3 6 4" xfId="1104"/>
    <cellStyle name="Celda vinculada 2 3 6 4 2" xfId="3609"/>
    <cellStyle name="Celda vinculada 2 3 6 4 3" xfId="4901"/>
    <cellStyle name="Celda vinculada 2 3 6 5" xfId="1105"/>
    <cellStyle name="Celda vinculada 2 3 6 5 2" xfId="3610"/>
    <cellStyle name="Celda vinculada 2 3 6 6" xfId="3607"/>
    <cellStyle name="Celda vinculada 2 3 6_INST $" xfId="1106"/>
    <cellStyle name="Celda vinculada 2 3 7" xfId="1107"/>
    <cellStyle name="Celda vinculada 2 3 7 2" xfId="3611"/>
    <cellStyle name="Celda vinculada 2 3 7 3" xfId="4902"/>
    <cellStyle name="Celda vinculada 2 3 8" xfId="1108"/>
    <cellStyle name="Celda vinculada 2 3 8 2" xfId="3612"/>
    <cellStyle name="Celda vinculada 2 3 8 3" xfId="4903"/>
    <cellStyle name="Celda vinculada 2 3 9" xfId="1109"/>
    <cellStyle name="Celda vinculada 2 3 9 2" xfId="3613"/>
    <cellStyle name="Celda vinculada 2 3_AVANCE PROTECCIÓN" xfId="1110"/>
    <cellStyle name="Celda vinculada 2 4" xfId="3600"/>
    <cellStyle name="Celda vinculada 2_Listado_web" xfId="1111"/>
    <cellStyle name="Celda vinculada 3" xfId="1112"/>
    <cellStyle name="Celda vinculada 3 2" xfId="3614"/>
    <cellStyle name="Celda vinculada 4" xfId="1113"/>
    <cellStyle name="Celda vinculada 4 2" xfId="3615"/>
    <cellStyle name="Celda vinculada 5" xfId="1114"/>
    <cellStyle name="Celda vinculada 5 2" xfId="3616"/>
    <cellStyle name="Celda vinculada 6" xfId="1115"/>
    <cellStyle name="Celda vinculada 6 2" xfId="3617"/>
    <cellStyle name="Celda vinculada 7" xfId="1116"/>
    <cellStyle name="Celda vinculada 7 2" xfId="3618"/>
    <cellStyle name="Celda vinculada 8" xfId="1117"/>
    <cellStyle name="Celda vinculada 8 2" xfId="3619"/>
    <cellStyle name="Celda vinculada 9" xfId="1118"/>
    <cellStyle name="Celda vinculada 9 2" xfId="3620"/>
    <cellStyle name="Diseño" xfId="1119"/>
    <cellStyle name="Diseño 2" xfId="4905"/>
    <cellStyle name="Encabezado 1" xfId="3012" builtinId="16" customBuiltin="1"/>
    <cellStyle name="Encabezado 1 2" xfId="5793"/>
    <cellStyle name="Encabezado 4" xfId="1120" builtinId="19" customBuiltin="1"/>
    <cellStyle name="Encabezado 4 10" xfId="1121"/>
    <cellStyle name="Encabezado 4 10 2" xfId="3622"/>
    <cellStyle name="Encabezado 4 11" xfId="1122"/>
    <cellStyle name="Encabezado 4 11 2" xfId="3623"/>
    <cellStyle name="Encabezado 4 12" xfId="3621"/>
    <cellStyle name="Encabezado 4 2" xfId="1123"/>
    <cellStyle name="Encabezado 4 2 2" xfId="1124"/>
    <cellStyle name="Encabezado 4 2 2 2" xfId="3625"/>
    <cellStyle name="Encabezado 4 2 3" xfId="1125"/>
    <cellStyle name="Encabezado 4 2 3 10" xfId="3626"/>
    <cellStyle name="Encabezado 4 2 3 2" xfId="1126"/>
    <cellStyle name="Encabezado 4 2 3 3" xfId="1127"/>
    <cellStyle name="Encabezado 4 2 3 4" xfId="1128"/>
    <cellStyle name="Encabezado 4 2 3 5" xfId="1129"/>
    <cellStyle name="Encabezado 4 2 3 5 2" xfId="1130"/>
    <cellStyle name="Encabezado 4 2 3 5 2 2" xfId="3628"/>
    <cellStyle name="Encabezado 4 2 3 5 2 3" xfId="4906"/>
    <cellStyle name="Encabezado 4 2 3 5 3" xfId="1131"/>
    <cellStyle name="Encabezado 4 2 3 5 4" xfId="1132"/>
    <cellStyle name="Encabezado 4 2 3 5 4 2" xfId="3629"/>
    <cellStyle name="Encabezado 4 2 3 5 4 3" xfId="4907"/>
    <cellStyle name="Encabezado 4 2 3 5 5" xfId="1133"/>
    <cellStyle name="Encabezado 4 2 3 5 5 2" xfId="3630"/>
    <cellStyle name="Encabezado 4 2 3 5 6" xfId="3627"/>
    <cellStyle name="Encabezado 4 2 3 5_INST $" xfId="1134"/>
    <cellStyle name="Encabezado 4 2 3 6" xfId="1135"/>
    <cellStyle name="Encabezado 4 2 3 6 2" xfId="1136"/>
    <cellStyle name="Encabezado 4 2 3 6 2 2" xfId="3632"/>
    <cellStyle name="Encabezado 4 2 3 6 2 3" xfId="4908"/>
    <cellStyle name="Encabezado 4 2 3 6 3" xfId="1137"/>
    <cellStyle name="Encabezado 4 2 3 6 4" xfId="1138"/>
    <cellStyle name="Encabezado 4 2 3 6 4 2" xfId="3633"/>
    <cellStyle name="Encabezado 4 2 3 6 4 3" xfId="4909"/>
    <cellStyle name="Encabezado 4 2 3 6 5" xfId="1139"/>
    <cellStyle name="Encabezado 4 2 3 6 5 2" xfId="3634"/>
    <cellStyle name="Encabezado 4 2 3 6 6" xfId="3631"/>
    <cellStyle name="Encabezado 4 2 3 6_INST $" xfId="1140"/>
    <cellStyle name="Encabezado 4 2 3 7" xfId="1141"/>
    <cellStyle name="Encabezado 4 2 3 7 2" xfId="3635"/>
    <cellStyle name="Encabezado 4 2 3 7 3" xfId="4910"/>
    <cellStyle name="Encabezado 4 2 3 8" xfId="1142"/>
    <cellStyle name="Encabezado 4 2 3 8 2" xfId="3636"/>
    <cellStyle name="Encabezado 4 2 3 8 3" xfId="4911"/>
    <cellStyle name="Encabezado 4 2 3 9" xfId="1143"/>
    <cellStyle name="Encabezado 4 2 3 9 2" xfId="3637"/>
    <cellStyle name="Encabezado 4 2 3_AVANCE PROTECCIÓN" xfId="1144"/>
    <cellStyle name="Encabezado 4 2 4" xfId="3624"/>
    <cellStyle name="Encabezado 4 2_Listado_web" xfId="1145"/>
    <cellStyle name="Encabezado 4 3" xfId="1146"/>
    <cellStyle name="Encabezado 4 3 2" xfId="3638"/>
    <cellStyle name="Encabezado 4 4" xfId="1147"/>
    <cellStyle name="Encabezado 4 4 2" xfId="3639"/>
    <cellStyle name="Encabezado 4 5" xfId="1148"/>
    <cellStyle name="Encabezado 4 5 2" xfId="3640"/>
    <cellStyle name="Encabezado 4 6" xfId="1149"/>
    <cellStyle name="Encabezado 4 6 2" xfId="3641"/>
    <cellStyle name="Encabezado 4 7" xfId="1150"/>
    <cellStyle name="Encabezado 4 7 2" xfId="3642"/>
    <cellStyle name="Encabezado 4 8" xfId="1151"/>
    <cellStyle name="Encabezado 4 8 2" xfId="3643"/>
    <cellStyle name="Encabezado 4 9" xfId="1152"/>
    <cellStyle name="Encabezado 4 9 2" xfId="3644"/>
    <cellStyle name="Énfasis1" xfId="1153" builtinId="29" customBuiltin="1"/>
    <cellStyle name="Énfasis1 10" xfId="1154"/>
    <cellStyle name="Énfasis1 10 2" xfId="3646"/>
    <cellStyle name="Énfasis1 11" xfId="1155"/>
    <cellStyle name="Énfasis1 11 2" xfId="3647"/>
    <cellStyle name="Énfasis1 12" xfId="3645"/>
    <cellStyle name="Énfasis1 2" xfId="1156"/>
    <cellStyle name="Énfasis1 2 2" xfId="1157"/>
    <cellStyle name="Énfasis1 2 2 2" xfId="3649"/>
    <cellStyle name="Énfasis1 2 3" xfId="1158"/>
    <cellStyle name="Énfasis1 2 3 10" xfId="3650"/>
    <cellStyle name="Énfasis1 2 3 2" xfId="1159"/>
    <cellStyle name="Énfasis1 2 3 3" xfId="1160"/>
    <cellStyle name="Énfasis1 2 3 4" xfId="1161"/>
    <cellStyle name="Énfasis1 2 3 5" xfId="1162"/>
    <cellStyle name="Énfasis1 2 3 5 2" xfId="1163"/>
    <cellStyle name="Énfasis1 2 3 5 2 2" xfId="3652"/>
    <cellStyle name="Énfasis1 2 3 5 2 3" xfId="4912"/>
    <cellStyle name="Énfasis1 2 3 5 3" xfId="1164"/>
    <cellStyle name="Énfasis1 2 3 5 4" xfId="1165"/>
    <cellStyle name="Énfasis1 2 3 5 4 2" xfId="3653"/>
    <cellStyle name="Énfasis1 2 3 5 4 3" xfId="4913"/>
    <cellStyle name="Énfasis1 2 3 5 5" xfId="1166"/>
    <cellStyle name="Énfasis1 2 3 5 5 2" xfId="3654"/>
    <cellStyle name="Énfasis1 2 3 5 6" xfId="3651"/>
    <cellStyle name="Énfasis1 2 3 5_INST $" xfId="1167"/>
    <cellStyle name="Énfasis1 2 3 6" xfId="1168"/>
    <cellStyle name="Énfasis1 2 3 6 2" xfId="1169"/>
    <cellStyle name="Énfasis1 2 3 6 2 2" xfId="3656"/>
    <cellStyle name="Énfasis1 2 3 6 2 3" xfId="4914"/>
    <cellStyle name="Énfasis1 2 3 6 3" xfId="1170"/>
    <cellStyle name="Énfasis1 2 3 6 4" xfId="1171"/>
    <cellStyle name="Énfasis1 2 3 6 4 2" xfId="3657"/>
    <cellStyle name="Énfasis1 2 3 6 4 3" xfId="4915"/>
    <cellStyle name="Énfasis1 2 3 6 5" xfId="1172"/>
    <cellStyle name="Énfasis1 2 3 6 5 2" xfId="3658"/>
    <cellStyle name="Énfasis1 2 3 6 6" xfId="3655"/>
    <cellStyle name="Énfasis1 2 3 6_INST $" xfId="1173"/>
    <cellStyle name="Énfasis1 2 3 7" xfId="1174"/>
    <cellStyle name="Énfasis1 2 3 7 2" xfId="3659"/>
    <cellStyle name="Énfasis1 2 3 7 3" xfId="4916"/>
    <cellStyle name="Énfasis1 2 3 8" xfId="1175"/>
    <cellStyle name="Énfasis1 2 3 8 2" xfId="3660"/>
    <cellStyle name="Énfasis1 2 3 8 3" xfId="4917"/>
    <cellStyle name="Énfasis1 2 3 9" xfId="1176"/>
    <cellStyle name="Énfasis1 2 3 9 2" xfId="3661"/>
    <cellStyle name="Énfasis1 2 3_AVANCE PROTECCIÓN" xfId="1177"/>
    <cellStyle name="Énfasis1 2 4" xfId="3648"/>
    <cellStyle name="Énfasis1 2_Listado_web" xfId="1178"/>
    <cellStyle name="Énfasis1 3" xfId="1179"/>
    <cellStyle name="Énfasis1 3 2" xfId="3662"/>
    <cellStyle name="Énfasis1 4" xfId="1180"/>
    <cellStyle name="Énfasis1 4 2" xfId="3663"/>
    <cellStyle name="Énfasis1 5" xfId="1181"/>
    <cellStyle name="Énfasis1 5 2" xfId="3664"/>
    <cellStyle name="Énfasis1 6" xfId="1182"/>
    <cellStyle name="Énfasis1 6 2" xfId="3665"/>
    <cellStyle name="Énfasis1 7" xfId="1183"/>
    <cellStyle name="Énfasis1 7 2" xfId="3666"/>
    <cellStyle name="Énfasis1 8" xfId="1184"/>
    <cellStyle name="Énfasis1 8 2" xfId="3667"/>
    <cellStyle name="Énfasis1 9" xfId="1185"/>
    <cellStyle name="Énfasis1 9 2" xfId="3668"/>
    <cellStyle name="Énfasis2" xfId="1186" builtinId="33" customBuiltin="1"/>
    <cellStyle name="Énfasis2 10" xfId="1187"/>
    <cellStyle name="Énfasis2 10 2" xfId="3670"/>
    <cellStyle name="Énfasis2 11" xfId="1188"/>
    <cellStyle name="Énfasis2 11 2" xfId="3671"/>
    <cellStyle name="Énfasis2 12" xfId="3669"/>
    <cellStyle name="Énfasis2 2" xfId="1189"/>
    <cellStyle name="Énfasis2 2 2" xfId="1190"/>
    <cellStyle name="Énfasis2 2 2 2" xfId="3673"/>
    <cellStyle name="Énfasis2 2 3" xfId="1191"/>
    <cellStyle name="Énfasis2 2 3 10" xfId="3674"/>
    <cellStyle name="Énfasis2 2 3 2" xfId="1192"/>
    <cellStyle name="Énfasis2 2 3 3" xfId="1193"/>
    <cellStyle name="Énfasis2 2 3 4" xfId="1194"/>
    <cellStyle name="Énfasis2 2 3 5" xfId="1195"/>
    <cellStyle name="Énfasis2 2 3 5 2" xfId="1196"/>
    <cellStyle name="Énfasis2 2 3 5 2 2" xfId="3676"/>
    <cellStyle name="Énfasis2 2 3 5 2 3" xfId="4919"/>
    <cellStyle name="Énfasis2 2 3 5 3" xfId="1197"/>
    <cellStyle name="Énfasis2 2 3 5 4" xfId="1198"/>
    <cellStyle name="Énfasis2 2 3 5 4 2" xfId="3677"/>
    <cellStyle name="Énfasis2 2 3 5 4 3" xfId="4920"/>
    <cellStyle name="Énfasis2 2 3 5 5" xfId="1199"/>
    <cellStyle name="Énfasis2 2 3 5 5 2" xfId="3678"/>
    <cellStyle name="Énfasis2 2 3 5 6" xfId="3675"/>
    <cellStyle name="Énfasis2 2 3 5_INST $" xfId="1200"/>
    <cellStyle name="Énfasis2 2 3 6" xfId="1201"/>
    <cellStyle name="Énfasis2 2 3 6 2" xfId="1202"/>
    <cellStyle name="Énfasis2 2 3 6 2 2" xfId="3680"/>
    <cellStyle name="Énfasis2 2 3 6 2 3" xfId="4921"/>
    <cellStyle name="Énfasis2 2 3 6 3" xfId="1203"/>
    <cellStyle name="Énfasis2 2 3 6 4" xfId="1204"/>
    <cellStyle name="Énfasis2 2 3 6 4 2" xfId="3681"/>
    <cellStyle name="Énfasis2 2 3 6 4 3" xfId="4922"/>
    <cellStyle name="Énfasis2 2 3 6 5" xfId="1205"/>
    <cellStyle name="Énfasis2 2 3 6 5 2" xfId="3682"/>
    <cellStyle name="Énfasis2 2 3 6 6" xfId="3679"/>
    <cellStyle name="Énfasis2 2 3 6_INST $" xfId="1206"/>
    <cellStyle name="Énfasis2 2 3 7" xfId="1207"/>
    <cellStyle name="Énfasis2 2 3 7 2" xfId="3683"/>
    <cellStyle name="Énfasis2 2 3 7 3" xfId="4923"/>
    <cellStyle name="Énfasis2 2 3 8" xfId="1208"/>
    <cellStyle name="Énfasis2 2 3 8 2" xfId="3684"/>
    <cellStyle name="Énfasis2 2 3 8 3" xfId="4924"/>
    <cellStyle name="Énfasis2 2 3 9" xfId="1209"/>
    <cellStyle name="Énfasis2 2 3 9 2" xfId="3685"/>
    <cellStyle name="Énfasis2 2 3_AVANCE PROTECCIÓN" xfId="1210"/>
    <cellStyle name="Énfasis2 2 4" xfId="3672"/>
    <cellStyle name="Énfasis2 2_Listado_web" xfId="1211"/>
    <cellStyle name="Énfasis2 3" xfId="1212"/>
    <cellStyle name="Énfasis2 3 2" xfId="3686"/>
    <cellStyle name="Énfasis2 4" xfId="1213"/>
    <cellStyle name="Énfasis2 4 2" xfId="3687"/>
    <cellStyle name="Énfasis2 5" xfId="1214"/>
    <cellStyle name="Énfasis2 5 2" xfId="3688"/>
    <cellStyle name="Énfasis2 6" xfId="1215"/>
    <cellStyle name="Énfasis2 6 2" xfId="3689"/>
    <cellStyle name="Énfasis2 7" xfId="1216"/>
    <cellStyle name="Énfasis2 7 2" xfId="3690"/>
    <cellStyle name="Énfasis2 8" xfId="1217"/>
    <cellStyle name="Énfasis2 8 2" xfId="3691"/>
    <cellStyle name="Énfasis2 9" xfId="1218"/>
    <cellStyle name="Énfasis2 9 2" xfId="3692"/>
    <cellStyle name="Énfasis3" xfId="1219" builtinId="37" customBuiltin="1"/>
    <cellStyle name="Énfasis3 10" xfId="1220"/>
    <cellStyle name="Énfasis3 10 2" xfId="3694"/>
    <cellStyle name="Énfasis3 11" xfId="1221"/>
    <cellStyle name="Énfasis3 11 2" xfId="3695"/>
    <cellStyle name="Énfasis3 12" xfId="3693"/>
    <cellStyle name="Énfasis3 2" xfId="1222"/>
    <cellStyle name="Énfasis3 2 2" xfId="1223"/>
    <cellStyle name="Énfasis3 2 2 2" xfId="3697"/>
    <cellStyle name="Énfasis3 2 3" xfId="1224"/>
    <cellStyle name="Énfasis3 2 3 10" xfId="3698"/>
    <cellStyle name="Énfasis3 2 3 2" xfId="1225"/>
    <cellStyle name="Énfasis3 2 3 3" xfId="1226"/>
    <cellStyle name="Énfasis3 2 3 4" xfId="1227"/>
    <cellStyle name="Énfasis3 2 3 5" xfId="1228"/>
    <cellStyle name="Énfasis3 2 3 5 2" xfId="1229"/>
    <cellStyle name="Énfasis3 2 3 5 2 2" xfId="3700"/>
    <cellStyle name="Énfasis3 2 3 5 2 3" xfId="4925"/>
    <cellStyle name="Énfasis3 2 3 5 3" xfId="1230"/>
    <cellStyle name="Énfasis3 2 3 5 4" xfId="1231"/>
    <cellStyle name="Énfasis3 2 3 5 4 2" xfId="3701"/>
    <cellStyle name="Énfasis3 2 3 5 4 3" xfId="4926"/>
    <cellStyle name="Énfasis3 2 3 5 5" xfId="1232"/>
    <cellStyle name="Énfasis3 2 3 5 5 2" xfId="3702"/>
    <cellStyle name="Énfasis3 2 3 5 6" xfId="3699"/>
    <cellStyle name="Énfasis3 2 3 5_INST $" xfId="1233"/>
    <cellStyle name="Énfasis3 2 3 6" xfId="1234"/>
    <cellStyle name="Énfasis3 2 3 6 2" xfId="1235"/>
    <cellStyle name="Énfasis3 2 3 6 2 2" xfId="3704"/>
    <cellStyle name="Énfasis3 2 3 6 2 3" xfId="4927"/>
    <cellStyle name="Énfasis3 2 3 6 3" xfId="1236"/>
    <cellStyle name="Énfasis3 2 3 6 4" xfId="1237"/>
    <cellStyle name="Énfasis3 2 3 6 4 2" xfId="3705"/>
    <cellStyle name="Énfasis3 2 3 6 4 3" xfId="4928"/>
    <cellStyle name="Énfasis3 2 3 6 5" xfId="1238"/>
    <cellStyle name="Énfasis3 2 3 6 5 2" xfId="3706"/>
    <cellStyle name="Énfasis3 2 3 6 6" xfId="3703"/>
    <cellStyle name="Énfasis3 2 3 6_INST $" xfId="1239"/>
    <cellStyle name="Énfasis3 2 3 7" xfId="1240"/>
    <cellStyle name="Énfasis3 2 3 7 2" xfId="3707"/>
    <cellStyle name="Énfasis3 2 3 7 3" xfId="4929"/>
    <cellStyle name="Énfasis3 2 3 8" xfId="1241"/>
    <cellStyle name="Énfasis3 2 3 8 2" xfId="3708"/>
    <cellStyle name="Énfasis3 2 3 8 3" xfId="4930"/>
    <cellStyle name="Énfasis3 2 3 9" xfId="1242"/>
    <cellStyle name="Énfasis3 2 3 9 2" xfId="3709"/>
    <cellStyle name="Énfasis3 2 3_AVANCE PROTECCIÓN" xfId="1243"/>
    <cellStyle name="Énfasis3 2 4" xfId="3696"/>
    <cellStyle name="Énfasis3 2_Listado_web" xfId="1244"/>
    <cellStyle name="Énfasis3 3" xfId="1245"/>
    <cellStyle name="Énfasis3 3 2" xfId="3710"/>
    <cellStyle name="Énfasis3 4" xfId="1246"/>
    <cellStyle name="Énfasis3 4 2" xfId="3711"/>
    <cellStyle name="Énfasis3 5" xfId="1247"/>
    <cellStyle name="Énfasis3 5 2" xfId="3712"/>
    <cellStyle name="Énfasis3 6" xfId="1248"/>
    <cellStyle name="Énfasis3 6 2" xfId="3713"/>
    <cellStyle name="Énfasis3 7" xfId="1249"/>
    <cellStyle name="Énfasis3 7 2" xfId="3714"/>
    <cellStyle name="Énfasis3 8" xfId="1250"/>
    <cellStyle name="Énfasis3 8 2" xfId="3715"/>
    <cellStyle name="Énfasis3 9" xfId="1251"/>
    <cellStyle name="Énfasis3 9 2" xfId="3716"/>
    <cellStyle name="Énfasis4" xfId="1252" builtinId="41" customBuiltin="1"/>
    <cellStyle name="Énfasis4 10" xfId="1253"/>
    <cellStyle name="Énfasis4 10 2" xfId="3718"/>
    <cellStyle name="Énfasis4 11" xfId="1254"/>
    <cellStyle name="Énfasis4 11 2" xfId="3719"/>
    <cellStyle name="Énfasis4 12" xfId="3717"/>
    <cellStyle name="Énfasis4 2" xfId="1255"/>
    <cellStyle name="Énfasis4 2 2" xfId="1256"/>
    <cellStyle name="Énfasis4 2 2 2" xfId="3721"/>
    <cellStyle name="Énfasis4 2 3" xfId="1257"/>
    <cellStyle name="Énfasis4 2 3 10" xfId="3722"/>
    <cellStyle name="Énfasis4 2 3 2" xfId="1258"/>
    <cellStyle name="Énfasis4 2 3 3" xfId="1259"/>
    <cellStyle name="Énfasis4 2 3 4" xfId="1260"/>
    <cellStyle name="Énfasis4 2 3 5" xfId="1261"/>
    <cellStyle name="Énfasis4 2 3 5 2" xfId="1262"/>
    <cellStyle name="Énfasis4 2 3 5 2 2" xfId="3724"/>
    <cellStyle name="Énfasis4 2 3 5 2 3" xfId="4932"/>
    <cellStyle name="Énfasis4 2 3 5 3" xfId="1263"/>
    <cellStyle name="Énfasis4 2 3 5 4" xfId="1264"/>
    <cellStyle name="Énfasis4 2 3 5 4 2" xfId="3725"/>
    <cellStyle name="Énfasis4 2 3 5 4 3" xfId="4933"/>
    <cellStyle name="Énfasis4 2 3 5 5" xfId="1265"/>
    <cellStyle name="Énfasis4 2 3 5 5 2" xfId="3726"/>
    <cellStyle name="Énfasis4 2 3 5 6" xfId="3723"/>
    <cellStyle name="Énfasis4 2 3 5_INST $" xfId="1266"/>
    <cellStyle name="Énfasis4 2 3 6" xfId="1267"/>
    <cellStyle name="Énfasis4 2 3 6 2" xfId="1268"/>
    <cellStyle name="Énfasis4 2 3 6 2 2" xfId="3728"/>
    <cellStyle name="Énfasis4 2 3 6 2 3" xfId="4934"/>
    <cellStyle name="Énfasis4 2 3 6 3" xfId="1269"/>
    <cellStyle name="Énfasis4 2 3 6 4" xfId="1270"/>
    <cellStyle name="Énfasis4 2 3 6 4 2" xfId="3729"/>
    <cellStyle name="Énfasis4 2 3 6 4 3" xfId="4935"/>
    <cellStyle name="Énfasis4 2 3 6 5" xfId="1271"/>
    <cellStyle name="Énfasis4 2 3 6 5 2" xfId="3730"/>
    <cellStyle name="Énfasis4 2 3 6 6" xfId="3727"/>
    <cellStyle name="Énfasis4 2 3 6_INST $" xfId="1272"/>
    <cellStyle name="Énfasis4 2 3 7" xfId="1273"/>
    <cellStyle name="Énfasis4 2 3 7 2" xfId="3731"/>
    <cellStyle name="Énfasis4 2 3 7 3" xfId="4936"/>
    <cellStyle name="Énfasis4 2 3 8" xfId="1274"/>
    <cellStyle name="Énfasis4 2 3 8 2" xfId="3732"/>
    <cellStyle name="Énfasis4 2 3 8 3" xfId="4937"/>
    <cellStyle name="Énfasis4 2 3 9" xfId="1275"/>
    <cellStyle name="Énfasis4 2 3 9 2" xfId="3733"/>
    <cellStyle name="Énfasis4 2 3_AVANCE PROTECCIÓN" xfId="1276"/>
    <cellStyle name="Énfasis4 2 4" xfId="3720"/>
    <cellStyle name="Énfasis4 2_Listado_web" xfId="1277"/>
    <cellStyle name="Énfasis4 3" xfId="1278"/>
    <cellStyle name="Énfasis4 3 2" xfId="3734"/>
    <cellStyle name="Énfasis4 4" xfId="1279"/>
    <cellStyle name="Énfasis4 4 2" xfId="3735"/>
    <cellStyle name="Énfasis4 5" xfId="1280"/>
    <cellStyle name="Énfasis4 5 2" xfId="3736"/>
    <cellStyle name="Énfasis4 6" xfId="1281"/>
    <cellStyle name="Énfasis4 6 2" xfId="3737"/>
    <cellStyle name="Énfasis4 7" xfId="1282"/>
    <cellStyle name="Énfasis4 7 2" xfId="3738"/>
    <cellStyle name="Énfasis4 8" xfId="1283"/>
    <cellStyle name="Énfasis4 8 2" xfId="3739"/>
    <cellStyle name="Énfasis4 9" xfId="1284"/>
    <cellStyle name="Énfasis4 9 2" xfId="3740"/>
    <cellStyle name="Énfasis5" xfId="1285" builtinId="45" customBuiltin="1"/>
    <cellStyle name="Énfasis5 10" xfId="1286"/>
    <cellStyle name="Énfasis5 10 2" xfId="3742"/>
    <cellStyle name="Énfasis5 11" xfId="1287"/>
    <cellStyle name="Énfasis5 11 2" xfId="3743"/>
    <cellStyle name="Énfasis5 12" xfId="3741"/>
    <cellStyle name="Énfasis5 2" xfId="1288"/>
    <cellStyle name="Énfasis5 2 2" xfId="1289"/>
    <cellStyle name="Énfasis5 2 2 2" xfId="3745"/>
    <cellStyle name="Énfasis5 2 3" xfId="1290"/>
    <cellStyle name="Énfasis5 2 3 10" xfId="3746"/>
    <cellStyle name="Énfasis5 2 3 2" xfId="1291"/>
    <cellStyle name="Énfasis5 2 3 3" xfId="1292"/>
    <cellStyle name="Énfasis5 2 3 4" xfId="1293"/>
    <cellStyle name="Énfasis5 2 3 5" xfId="1294"/>
    <cellStyle name="Énfasis5 2 3 5 2" xfId="1295"/>
    <cellStyle name="Énfasis5 2 3 5 2 2" xfId="3748"/>
    <cellStyle name="Énfasis5 2 3 5 2 3" xfId="4938"/>
    <cellStyle name="Énfasis5 2 3 5 3" xfId="1296"/>
    <cellStyle name="Énfasis5 2 3 5 4" xfId="1297"/>
    <cellStyle name="Énfasis5 2 3 5 4 2" xfId="3749"/>
    <cellStyle name="Énfasis5 2 3 5 4 3" xfId="4939"/>
    <cellStyle name="Énfasis5 2 3 5 5" xfId="1298"/>
    <cellStyle name="Énfasis5 2 3 5 5 2" xfId="3750"/>
    <cellStyle name="Énfasis5 2 3 5 6" xfId="3747"/>
    <cellStyle name="Énfasis5 2 3 5_INST $" xfId="1299"/>
    <cellStyle name="Énfasis5 2 3 6" xfId="1300"/>
    <cellStyle name="Énfasis5 2 3 6 2" xfId="1301"/>
    <cellStyle name="Énfasis5 2 3 6 2 2" xfId="3752"/>
    <cellStyle name="Énfasis5 2 3 6 2 3" xfId="4940"/>
    <cellStyle name="Énfasis5 2 3 6 3" xfId="1302"/>
    <cellStyle name="Énfasis5 2 3 6 4" xfId="1303"/>
    <cellStyle name="Énfasis5 2 3 6 4 2" xfId="3753"/>
    <cellStyle name="Énfasis5 2 3 6 4 3" xfId="4941"/>
    <cellStyle name="Énfasis5 2 3 6 5" xfId="1304"/>
    <cellStyle name="Énfasis5 2 3 6 5 2" xfId="3754"/>
    <cellStyle name="Énfasis5 2 3 6 6" xfId="3751"/>
    <cellStyle name="Énfasis5 2 3 6_INST $" xfId="1305"/>
    <cellStyle name="Énfasis5 2 3 7" xfId="1306"/>
    <cellStyle name="Énfasis5 2 3 7 2" xfId="3755"/>
    <cellStyle name="Énfasis5 2 3 7 3" xfId="4942"/>
    <cellStyle name="Énfasis5 2 3 8" xfId="1307"/>
    <cellStyle name="Énfasis5 2 3 8 2" xfId="3756"/>
    <cellStyle name="Énfasis5 2 3 8 3" xfId="4943"/>
    <cellStyle name="Énfasis5 2 3 9" xfId="1308"/>
    <cellStyle name="Énfasis5 2 3 9 2" xfId="3757"/>
    <cellStyle name="Énfasis5 2 3_AVANCE PROTECCIÓN" xfId="1309"/>
    <cellStyle name="Énfasis5 2 4" xfId="3744"/>
    <cellStyle name="Énfasis5 2_Listado_web" xfId="1310"/>
    <cellStyle name="Énfasis5 3" xfId="1311"/>
    <cellStyle name="Énfasis5 3 2" xfId="3758"/>
    <cellStyle name="Énfasis5 4" xfId="1312"/>
    <cellStyle name="Énfasis5 4 2" xfId="3759"/>
    <cellStyle name="Énfasis5 5" xfId="1313"/>
    <cellStyle name="Énfasis5 5 2" xfId="3760"/>
    <cellStyle name="Énfasis5 6" xfId="1314"/>
    <cellStyle name="Énfasis5 6 2" xfId="3761"/>
    <cellStyle name="Énfasis5 7" xfId="1315"/>
    <cellStyle name="Énfasis5 7 2" xfId="3762"/>
    <cellStyle name="Énfasis5 8" xfId="1316"/>
    <cellStyle name="Énfasis5 8 2" xfId="3763"/>
    <cellStyle name="Énfasis5 9" xfId="1317"/>
    <cellStyle name="Énfasis5 9 2" xfId="3764"/>
    <cellStyle name="Énfasis6" xfId="1318" builtinId="49" customBuiltin="1"/>
    <cellStyle name="Énfasis6 10" xfId="1319"/>
    <cellStyle name="Énfasis6 10 2" xfId="3766"/>
    <cellStyle name="Énfasis6 11" xfId="1320"/>
    <cellStyle name="Énfasis6 11 2" xfId="3767"/>
    <cellStyle name="Énfasis6 12" xfId="3765"/>
    <cellStyle name="Énfasis6 2" xfId="1321"/>
    <cellStyle name="Énfasis6 2 2" xfId="1322"/>
    <cellStyle name="Énfasis6 2 2 2" xfId="3769"/>
    <cellStyle name="Énfasis6 2 3" xfId="1323"/>
    <cellStyle name="Énfasis6 2 3 10" xfId="3770"/>
    <cellStyle name="Énfasis6 2 3 2" xfId="1324"/>
    <cellStyle name="Énfasis6 2 3 3" xfId="1325"/>
    <cellStyle name="Énfasis6 2 3 4" xfId="1326"/>
    <cellStyle name="Énfasis6 2 3 5" xfId="1327"/>
    <cellStyle name="Énfasis6 2 3 5 2" xfId="1328"/>
    <cellStyle name="Énfasis6 2 3 5 2 2" xfId="3772"/>
    <cellStyle name="Énfasis6 2 3 5 2 3" xfId="4945"/>
    <cellStyle name="Énfasis6 2 3 5 3" xfId="1329"/>
    <cellStyle name="Énfasis6 2 3 5 4" xfId="1330"/>
    <cellStyle name="Énfasis6 2 3 5 4 2" xfId="3773"/>
    <cellStyle name="Énfasis6 2 3 5 4 3" xfId="4946"/>
    <cellStyle name="Énfasis6 2 3 5 5" xfId="1331"/>
    <cellStyle name="Énfasis6 2 3 5 5 2" xfId="3774"/>
    <cellStyle name="Énfasis6 2 3 5 6" xfId="3771"/>
    <cellStyle name="Énfasis6 2 3 5_INST $" xfId="1332"/>
    <cellStyle name="Énfasis6 2 3 6" xfId="1333"/>
    <cellStyle name="Énfasis6 2 3 6 2" xfId="1334"/>
    <cellStyle name="Énfasis6 2 3 6 2 2" xfId="3776"/>
    <cellStyle name="Énfasis6 2 3 6 2 3" xfId="4947"/>
    <cellStyle name="Énfasis6 2 3 6 3" xfId="1335"/>
    <cellStyle name="Énfasis6 2 3 6 4" xfId="1336"/>
    <cellStyle name="Énfasis6 2 3 6 4 2" xfId="3777"/>
    <cellStyle name="Énfasis6 2 3 6 4 3" xfId="4948"/>
    <cellStyle name="Énfasis6 2 3 6 5" xfId="1337"/>
    <cellStyle name="Énfasis6 2 3 6 5 2" xfId="3778"/>
    <cellStyle name="Énfasis6 2 3 6 6" xfId="3775"/>
    <cellStyle name="Énfasis6 2 3 6_INST $" xfId="1338"/>
    <cellStyle name="Énfasis6 2 3 7" xfId="1339"/>
    <cellStyle name="Énfasis6 2 3 7 2" xfId="3779"/>
    <cellStyle name="Énfasis6 2 3 7 3" xfId="4949"/>
    <cellStyle name="Énfasis6 2 3 8" xfId="1340"/>
    <cellStyle name="Énfasis6 2 3 8 2" xfId="3780"/>
    <cellStyle name="Énfasis6 2 3 8 3" xfId="4950"/>
    <cellStyle name="Énfasis6 2 3 9" xfId="1341"/>
    <cellStyle name="Énfasis6 2 3 9 2" xfId="3781"/>
    <cellStyle name="Énfasis6 2 3_AVANCE PROTECCIÓN" xfId="1342"/>
    <cellStyle name="Énfasis6 2 4" xfId="3768"/>
    <cellStyle name="Énfasis6 2_Listado_web" xfId="1343"/>
    <cellStyle name="Énfasis6 3" xfId="1344"/>
    <cellStyle name="Énfasis6 3 2" xfId="3782"/>
    <cellStyle name="Énfasis6 4" xfId="1345"/>
    <cellStyle name="Énfasis6 4 2" xfId="3783"/>
    <cellStyle name="Énfasis6 5" xfId="1346"/>
    <cellStyle name="Énfasis6 5 2" xfId="3784"/>
    <cellStyle name="Énfasis6 6" xfId="1347"/>
    <cellStyle name="Énfasis6 6 2" xfId="3785"/>
    <cellStyle name="Énfasis6 7" xfId="1348"/>
    <cellStyle name="Énfasis6 7 2" xfId="3786"/>
    <cellStyle name="Énfasis6 8" xfId="1349"/>
    <cellStyle name="Énfasis6 8 2" xfId="3787"/>
    <cellStyle name="Énfasis6 9" xfId="1350"/>
    <cellStyle name="Énfasis6 9 2" xfId="3788"/>
    <cellStyle name="Entrada" xfId="1351" builtinId="20" customBuiltin="1"/>
    <cellStyle name="Entrada 10" xfId="1352"/>
    <cellStyle name="Entrada 10 2" xfId="3790"/>
    <cellStyle name="Entrada 11" xfId="1353"/>
    <cellStyle name="Entrada 11 2" xfId="3791"/>
    <cellStyle name="Entrada 12" xfId="3789"/>
    <cellStyle name="Entrada 2" xfId="1354"/>
    <cellStyle name="Entrada 2 2" xfId="1355"/>
    <cellStyle name="Entrada 2 2 2" xfId="3793"/>
    <cellStyle name="Entrada 2 3" xfId="1356"/>
    <cellStyle name="Entrada 2 3 10" xfId="3794"/>
    <cellStyle name="Entrada 2 3 2" xfId="1357"/>
    <cellStyle name="Entrada 2 3 3" xfId="1358"/>
    <cellStyle name="Entrada 2 3 4" xfId="1359"/>
    <cellStyle name="Entrada 2 3 5" xfId="1360"/>
    <cellStyle name="Entrada 2 3 5 2" xfId="1361"/>
    <cellStyle name="Entrada 2 3 5 2 2" xfId="3796"/>
    <cellStyle name="Entrada 2 3 5 2 3" xfId="4951"/>
    <cellStyle name="Entrada 2 3 5 3" xfId="1362"/>
    <cellStyle name="Entrada 2 3 5 4" xfId="1363"/>
    <cellStyle name="Entrada 2 3 5 4 2" xfId="3797"/>
    <cellStyle name="Entrada 2 3 5 4 3" xfId="4952"/>
    <cellStyle name="Entrada 2 3 5 5" xfId="1364"/>
    <cellStyle name="Entrada 2 3 5 5 2" xfId="3798"/>
    <cellStyle name="Entrada 2 3 5 6" xfId="3795"/>
    <cellStyle name="Entrada 2 3 5_INST $" xfId="1365"/>
    <cellStyle name="Entrada 2 3 6" xfId="1366"/>
    <cellStyle name="Entrada 2 3 6 2" xfId="1367"/>
    <cellStyle name="Entrada 2 3 6 2 2" xfId="3800"/>
    <cellStyle name="Entrada 2 3 6 2 3" xfId="4953"/>
    <cellStyle name="Entrada 2 3 6 3" xfId="1368"/>
    <cellStyle name="Entrada 2 3 6 4" xfId="1369"/>
    <cellStyle name="Entrada 2 3 6 4 2" xfId="3801"/>
    <cellStyle name="Entrada 2 3 6 4 3" xfId="4954"/>
    <cellStyle name="Entrada 2 3 6 5" xfId="1370"/>
    <cellStyle name="Entrada 2 3 6 5 2" xfId="3802"/>
    <cellStyle name="Entrada 2 3 6 6" xfId="3799"/>
    <cellStyle name="Entrada 2 3 6_INST $" xfId="1371"/>
    <cellStyle name="Entrada 2 3 7" xfId="1372"/>
    <cellStyle name="Entrada 2 3 7 2" xfId="3803"/>
    <cellStyle name="Entrada 2 3 7 3" xfId="4955"/>
    <cellStyle name="Entrada 2 3 8" xfId="1373"/>
    <cellStyle name="Entrada 2 3 8 2" xfId="3804"/>
    <cellStyle name="Entrada 2 3 8 3" xfId="4956"/>
    <cellStyle name="Entrada 2 3 9" xfId="1374"/>
    <cellStyle name="Entrada 2 3 9 2" xfId="3805"/>
    <cellStyle name="Entrada 2 3_AVANCE PROTECCIÓN" xfId="1375"/>
    <cellStyle name="Entrada 2 4" xfId="3792"/>
    <cellStyle name="Entrada 2_Listado_web" xfId="1376"/>
    <cellStyle name="Entrada 3" xfId="1377"/>
    <cellStyle name="Entrada 3 2" xfId="3806"/>
    <cellStyle name="Entrada 4" xfId="1378"/>
    <cellStyle name="Entrada 4 2" xfId="3807"/>
    <cellStyle name="Entrada 5" xfId="1379"/>
    <cellStyle name="Entrada 5 2" xfId="3808"/>
    <cellStyle name="Entrada 6" xfId="1380"/>
    <cellStyle name="Entrada 6 2" xfId="3809"/>
    <cellStyle name="Entrada 7" xfId="1381"/>
    <cellStyle name="Entrada 7 2" xfId="3810"/>
    <cellStyle name="Entrada 8" xfId="1382"/>
    <cellStyle name="Entrada 8 2" xfId="3811"/>
    <cellStyle name="Entrada 9" xfId="1383"/>
    <cellStyle name="Entrada 9 2" xfId="3812"/>
    <cellStyle name="Hipervínculo" xfId="6645" builtinId="8"/>
    <cellStyle name="Incorrecto" xfId="1384" builtinId="27" customBuiltin="1"/>
    <cellStyle name="Incorrecto 10" xfId="1385"/>
    <cellStyle name="Incorrecto 10 2" xfId="3814"/>
    <cellStyle name="Incorrecto 11" xfId="1386"/>
    <cellStyle name="Incorrecto 11 2" xfId="3815"/>
    <cellStyle name="Incorrecto 12" xfId="3813"/>
    <cellStyle name="Incorrecto 2" xfId="1387"/>
    <cellStyle name="Incorrecto 2 2" xfId="1388"/>
    <cellStyle name="Incorrecto 2 2 2" xfId="3817"/>
    <cellStyle name="Incorrecto 2 3" xfId="1389"/>
    <cellStyle name="Incorrecto 2 3 10" xfId="3818"/>
    <cellStyle name="Incorrecto 2 3 2" xfId="1390"/>
    <cellStyle name="Incorrecto 2 3 3" xfId="1391"/>
    <cellStyle name="Incorrecto 2 3 4" xfId="1392"/>
    <cellStyle name="Incorrecto 2 3 5" xfId="1393"/>
    <cellStyle name="Incorrecto 2 3 5 2" xfId="1394"/>
    <cellStyle name="Incorrecto 2 3 5 2 2" xfId="3820"/>
    <cellStyle name="Incorrecto 2 3 5 2 3" xfId="4957"/>
    <cellStyle name="Incorrecto 2 3 5 3" xfId="1395"/>
    <cellStyle name="Incorrecto 2 3 5 4" xfId="1396"/>
    <cellStyle name="Incorrecto 2 3 5 4 2" xfId="3821"/>
    <cellStyle name="Incorrecto 2 3 5 4 3" xfId="4958"/>
    <cellStyle name="Incorrecto 2 3 5 5" xfId="1397"/>
    <cellStyle name="Incorrecto 2 3 5 5 2" xfId="3822"/>
    <cellStyle name="Incorrecto 2 3 5 6" xfId="3819"/>
    <cellStyle name="Incorrecto 2 3 5_INST $" xfId="1398"/>
    <cellStyle name="Incorrecto 2 3 6" xfId="1399"/>
    <cellStyle name="Incorrecto 2 3 6 2" xfId="1400"/>
    <cellStyle name="Incorrecto 2 3 6 2 2" xfId="3824"/>
    <cellStyle name="Incorrecto 2 3 6 2 3" xfId="4959"/>
    <cellStyle name="Incorrecto 2 3 6 3" xfId="1401"/>
    <cellStyle name="Incorrecto 2 3 6 4" xfId="1402"/>
    <cellStyle name="Incorrecto 2 3 6 4 2" xfId="3825"/>
    <cellStyle name="Incorrecto 2 3 6 4 3" xfId="4960"/>
    <cellStyle name="Incorrecto 2 3 6 5" xfId="1403"/>
    <cellStyle name="Incorrecto 2 3 6 5 2" xfId="3826"/>
    <cellStyle name="Incorrecto 2 3 6 6" xfId="3823"/>
    <cellStyle name="Incorrecto 2 3 6_INST $" xfId="1404"/>
    <cellStyle name="Incorrecto 2 3 7" xfId="1405"/>
    <cellStyle name="Incorrecto 2 3 7 2" xfId="3827"/>
    <cellStyle name="Incorrecto 2 3 7 3" xfId="4961"/>
    <cellStyle name="Incorrecto 2 3 8" xfId="1406"/>
    <cellStyle name="Incorrecto 2 3 8 2" xfId="3828"/>
    <cellStyle name="Incorrecto 2 3 8 3" xfId="4962"/>
    <cellStyle name="Incorrecto 2 3 9" xfId="1407"/>
    <cellStyle name="Incorrecto 2 3 9 2" xfId="3829"/>
    <cellStyle name="Incorrecto 2 3_AVANCE PROTECCIÓN" xfId="1408"/>
    <cellStyle name="Incorrecto 2 4" xfId="3816"/>
    <cellStyle name="Incorrecto 2_Listado_web" xfId="1409"/>
    <cellStyle name="Incorrecto 3" xfId="1410"/>
    <cellStyle name="Incorrecto 3 2" xfId="3830"/>
    <cellStyle name="Incorrecto 4" xfId="1411"/>
    <cellStyle name="Incorrecto 4 2" xfId="3831"/>
    <cellStyle name="Incorrecto 5" xfId="1412"/>
    <cellStyle name="Incorrecto 5 2" xfId="3832"/>
    <cellStyle name="Incorrecto 6" xfId="1413"/>
    <cellStyle name="Incorrecto 6 2" xfId="3833"/>
    <cellStyle name="Incorrecto 7" xfId="1414"/>
    <cellStyle name="Incorrecto 7 2" xfId="3834"/>
    <cellStyle name="Incorrecto 8" xfId="1415"/>
    <cellStyle name="Incorrecto 8 2" xfId="3835"/>
    <cellStyle name="Incorrecto 9" xfId="1416"/>
    <cellStyle name="Incorrecto 9 2" xfId="3836"/>
    <cellStyle name="Millares" xfId="6639" builtinId="3"/>
    <cellStyle name="Millares [0]" xfId="6638" builtinId="6"/>
    <cellStyle name="Millares 10" xfId="1417"/>
    <cellStyle name="Millares 10 2" xfId="1418"/>
    <cellStyle name="Millares 10 2 2" xfId="1419"/>
    <cellStyle name="Millares 10 2 2 2" xfId="4965"/>
    <cellStyle name="Millares 10 2 3" xfId="4964"/>
    <cellStyle name="Millares 10 3" xfId="1420"/>
    <cellStyle name="Millares 10 3 2" xfId="1421"/>
    <cellStyle name="Millares 10 3 2 2" xfId="1422"/>
    <cellStyle name="Millares 10 3 2 2 2" xfId="4968"/>
    <cellStyle name="Millares 10 3 2 3" xfId="4967"/>
    <cellStyle name="Millares 10 3 3" xfId="1423"/>
    <cellStyle name="Millares 10 3 3 2" xfId="4969"/>
    <cellStyle name="Millares 10 3 4" xfId="4966"/>
    <cellStyle name="Millares 10 4" xfId="1424"/>
    <cellStyle name="Millares 10 4 2" xfId="4970"/>
    <cellStyle name="Millares 10 5" xfId="4963"/>
    <cellStyle name="Millares 11" xfId="1425"/>
    <cellStyle name="Millares 11 2" xfId="1426"/>
    <cellStyle name="Millares 11 2 2" xfId="4972"/>
    <cellStyle name="Millares 11 3" xfId="4971"/>
    <cellStyle name="Millares 12" xfId="1427"/>
    <cellStyle name="Millares 12 10" xfId="1428"/>
    <cellStyle name="Millares 12 10 2" xfId="4973"/>
    <cellStyle name="Millares 12 2" xfId="1429"/>
    <cellStyle name="Millares 12 2 2" xfId="1430"/>
    <cellStyle name="Millares 12 2 2 2" xfId="4975"/>
    <cellStyle name="Millares 12 2 3" xfId="4974"/>
    <cellStyle name="Millares 12 3" xfId="1431"/>
    <cellStyle name="Millares 12 3 2" xfId="1432"/>
    <cellStyle name="Millares 12 3 2 2" xfId="4977"/>
    <cellStyle name="Millares 12 3 3" xfId="4976"/>
    <cellStyle name="Millares 12 4" xfId="1433"/>
    <cellStyle name="Millares 12 4 2" xfId="4978"/>
    <cellStyle name="Millares 12 5" xfId="1434"/>
    <cellStyle name="Millares 12 5 2" xfId="4979"/>
    <cellStyle name="Millares 12 6" xfId="1435"/>
    <cellStyle name="Millares 12 6 2" xfId="4980"/>
    <cellStyle name="Millares 12 7" xfId="1436"/>
    <cellStyle name="Millares 12 7 2" xfId="1437"/>
    <cellStyle name="Millares 12 7 2 2" xfId="4982"/>
    <cellStyle name="Millares 12 7 3" xfId="4981"/>
    <cellStyle name="Millares 12 8" xfId="1438"/>
    <cellStyle name="Millares 12 8 2" xfId="1439"/>
    <cellStyle name="Millares 12 8 2 2" xfId="4984"/>
    <cellStyle name="Millares 12 8 3" xfId="1440"/>
    <cellStyle name="Millares 12 8 3 2" xfId="1441"/>
    <cellStyle name="Millares 12 8 3 2 2" xfId="4986"/>
    <cellStyle name="Millares 12 8 3 3" xfId="4985"/>
    <cellStyle name="Millares 12 8 4" xfId="1442"/>
    <cellStyle name="Millares 12 8 4 2" xfId="4987"/>
    <cellStyle name="Millares 12 8 5" xfId="4983"/>
    <cellStyle name="Millares 12 9" xfId="1443"/>
    <cellStyle name="Millares 12 9 2" xfId="4988"/>
    <cellStyle name="Millares 13" xfId="1444"/>
    <cellStyle name="Millares 13 2" xfId="1445"/>
    <cellStyle name="Millares 13 2 2" xfId="1446"/>
    <cellStyle name="Millares 13 2 2 2" xfId="4991"/>
    <cellStyle name="Millares 13 2 3" xfId="4990"/>
    <cellStyle name="Millares 13 3" xfId="1447"/>
    <cellStyle name="Millares 13 3 2" xfId="1448"/>
    <cellStyle name="Millares 13 3 2 2" xfId="4993"/>
    <cellStyle name="Millares 13 3 3" xfId="4992"/>
    <cellStyle name="Millares 13 4" xfId="1449"/>
    <cellStyle name="Millares 13 4 2" xfId="4994"/>
    <cellStyle name="Millares 13 5" xfId="4989"/>
    <cellStyle name="Millares 14" xfId="1450"/>
    <cellStyle name="Millares 14 10" xfId="1451"/>
    <cellStyle name="Millares 14 10 2" xfId="4995"/>
    <cellStyle name="Millares 14 2" xfId="1452"/>
    <cellStyle name="Millares 14 2 2" xfId="1453"/>
    <cellStyle name="Millares 14 2 2 2" xfId="4997"/>
    <cellStyle name="Millares 14 2 3" xfId="4996"/>
    <cellStyle name="Millares 14 3" xfId="1454"/>
    <cellStyle name="Millares 14 3 2" xfId="1455"/>
    <cellStyle name="Millares 14 3 2 2" xfId="4999"/>
    <cellStyle name="Millares 14 3 3" xfId="4998"/>
    <cellStyle name="Millares 14 4" xfId="1456"/>
    <cellStyle name="Millares 14 4 2" xfId="5000"/>
    <cellStyle name="Millares 14 5" xfId="1457"/>
    <cellStyle name="Millares 14 5 2" xfId="5001"/>
    <cellStyle name="Millares 14 6" xfId="1458"/>
    <cellStyle name="Millares 14 6 2" xfId="5002"/>
    <cellStyle name="Millares 14 7" xfId="1459"/>
    <cellStyle name="Millares 14 7 2" xfId="1460"/>
    <cellStyle name="Millares 14 7 2 2" xfId="5004"/>
    <cellStyle name="Millares 14 7 3" xfId="5003"/>
    <cellStyle name="Millares 14 8" xfId="1461"/>
    <cellStyle name="Millares 14 8 2" xfId="1462"/>
    <cellStyle name="Millares 14 8 2 2" xfId="5006"/>
    <cellStyle name="Millares 14 8 3" xfId="1463"/>
    <cellStyle name="Millares 14 8 3 2" xfId="1464"/>
    <cellStyle name="Millares 14 8 3 2 2" xfId="5008"/>
    <cellStyle name="Millares 14 8 3 3" xfId="5007"/>
    <cellStyle name="Millares 14 8 4" xfId="1465"/>
    <cellStyle name="Millares 14 8 4 2" xfId="5009"/>
    <cellStyle name="Millares 14 8 5" xfId="5005"/>
    <cellStyle name="Millares 14 9" xfId="1466"/>
    <cellStyle name="Millares 14 9 2" xfId="5010"/>
    <cellStyle name="Millares 15" xfId="1467"/>
    <cellStyle name="Millares 15 2" xfId="1468"/>
    <cellStyle name="Millares 15 2 2" xfId="5012"/>
    <cellStyle name="Millares 15 3" xfId="5011"/>
    <cellStyle name="Millares 16" xfId="1469"/>
    <cellStyle name="Millares 16 2" xfId="1470"/>
    <cellStyle name="Millares 16 2 2" xfId="5014"/>
    <cellStyle name="Millares 16 3" xfId="5013"/>
    <cellStyle name="Millares 17" xfId="1471"/>
    <cellStyle name="Millares 17 2" xfId="5015"/>
    <cellStyle name="Millares 18" xfId="1472"/>
    <cellStyle name="Millares 18 2" xfId="1473"/>
    <cellStyle name="Millares 18 2 2" xfId="5017"/>
    <cellStyle name="Millares 18 3" xfId="5016"/>
    <cellStyle name="Millares 19" xfId="1474"/>
    <cellStyle name="Millares 19 2" xfId="1475"/>
    <cellStyle name="Millares 19 2 2" xfId="1476"/>
    <cellStyle name="Millares 19 2 2 2" xfId="5020"/>
    <cellStyle name="Millares 19 2 3" xfId="1477"/>
    <cellStyle name="Millares 19 2 4" xfId="5019"/>
    <cellStyle name="Millares 19 3" xfId="1478"/>
    <cellStyle name="Millares 19 3 2" xfId="1479"/>
    <cellStyle name="Millares 19 4" xfId="1480"/>
    <cellStyle name="Millares 19 4 2" xfId="5022"/>
    <cellStyle name="Millares 19 5" xfId="5018"/>
    <cellStyle name="Millares 2" xfId="1481"/>
    <cellStyle name="Millares 2 2" xfId="1482"/>
    <cellStyle name="Millares 2 2 2" xfId="1483"/>
    <cellStyle name="Millares 2 2 2 2" xfId="1484"/>
    <cellStyle name="Millares 2 2 2 2 2" xfId="1485"/>
    <cellStyle name="Millares 2 2 2 3" xfId="1486"/>
    <cellStyle name="Millares 2 2 3" xfId="1487"/>
    <cellStyle name="Millares 2 2 3 2" xfId="1488"/>
    <cellStyle name="Millares 2 2 4" xfId="1489"/>
    <cellStyle name="Millares 2 2 5" xfId="1490"/>
    <cellStyle name="Millares 2 3" xfId="1491"/>
    <cellStyle name="Millares 2 3 2" xfId="1492"/>
    <cellStyle name="Millares 2 3 2 2" xfId="1493"/>
    <cellStyle name="Millares 2 3 3" xfId="1494"/>
    <cellStyle name="Millares 2 3 4" xfId="1495"/>
    <cellStyle name="Millares 2 4" xfId="1496"/>
    <cellStyle name="Millares 2 4 2" xfId="1497"/>
    <cellStyle name="Millares 2 4 3" xfId="1498"/>
    <cellStyle name="Millares 2 5" xfId="1499"/>
    <cellStyle name="Millares 2 5 2" xfId="1500"/>
    <cellStyle name="Millares 2 5 2 2" xfId="1501"/>
    <cellStyle name="Millares 2 5 2 2 2" xfId="5025"/>
    <cellStyle name="Millares 2 5 2 3" xfId="5024"/>
    <cellStyle name="Millares 2 5 3" xfId="1502"/>
    <cellStyle name="Millares 2 5 3 2" xfId="1503"/>
    <cellStyle name="Millares 2 5 3 2 2" xfId="5027"/>
    <cellStyle name="Millares 2 5 3 3" xfId="5026"/>
    <cellStyle name="Millares 2 5 4" xfId="1504"/>
    <cellStyle name="Millares 2 5 4 2" xfId="5028"/>
    <cellStyle name="Millares 2 5 5" xfId="5023"/>
    <cellStyle name="Millares 2 6" xfId="1505"/>
    <cellStyle name="Millares 2 6 2" xfId="1506"/>
    <cellStyle name="Millares 2 7" xfId="1507"/>
    <cellStyle name="Millares 2 7 2" xfId="3837"/>
    <cellStyle name="Millares 2 8" xfId="1508"/>
    <cellStyle name="Millares 2 8 2" xfId="5029"/>
    <cellStyle name="Millares 2 9" xfId="1509"/>
    <cellStyle name="Millares 2_Hoja1" xfId="1510"/>
    <cellStyle name="Millares 20" xfId="1511"/>
    <cellStyle name="Millares 20 2" xfId="5030"/>
    <cellStyle name="Millares 21" xfId="1512"/>
    <cellStyle name="Millares 21 2" xfId="5031"/>
    <cellStyle name="Millares 22" xfId="1513"/>
    <cellStyle name="Millares 22 2" xfId="1514"/>
    <cellStyle name="Millares 22 2 2" xfId="5033"/>
    <cellStyle name="Millares 22 3" xfId="5032"/>
    <cellStyle name="Millares 23" xfId="1515"/>
    <cellStyle name="Millares 23 2" xfId="5034"/>
    <cellStyle name="Millares 24" xfId="1516"/>
    <cellStyle name="Millares 24 2" xfId="1517"/>
    <cellStyle name="Millares 24 2 2" xfId="5036"/>
    <cellStyle name="Millares 24 3" xfId="1518"/>
    <cellStyle name="Millares 24 3 2" xfId="1519"/>
    <cellStyle name="Millares 24 3 2 2" xfId="5038"/>
    <cellStyle name="Millares 24 3 3" xfId="5037"/>
    <cellStyle name="Millares 24 4" xfId="1520"/>
    <cellStyle name="Millares 24 4 2" xfId="5039"/>
    <cellStyle name="Millares 24 5" xfId="5035"/>
    <cellStyle name="Millares 25" xfId="1521"/>
    <cellStyle name="Millares 25 2" xfId="3838"/>
    <cellStyle name="Millares 26" xfId="1522"/>
    <cellStyle name="Millares 26 2" xfId="1523"/>
    <cellStyle name="Millares 26 2 2" xfId="3839"/>
    <cellStyle name="Millares 26 3" xfId="1524"/>
    <cellStyle name="Millares 26 3 2" xfId="5041"/>
    <cellStyle name="Millares 26 4" xfId="5040"/>
    <cellStyle name="Millares 27" xfId="1525"/>
    <cellStyle name="Millares 27 2" xfId="1526"/>
    <cellStyle name="Millares 27 2 2" xfId="3841"/>
    <cellStyle name="Millares 27 3" xfId="3840"/>
    <cellStyle name="Millares 28" xfId="1527"/>
    <cellStyle name="Millares 28 2" xfId="1528"/>
    <cellStyle name="Millares 28 2 2" xfId="3843"/>
    <cellStyle name="Millares 28 3" xfId="3842"/>
    <cellStyle name="Millares 29" xfId="1529"/>
    <cellStyle name="Millares 29 2" xfId="1530"/>
    <cellStyle name="Millares 29 2 2" xfId="3845"/>
    <cellStyle name="Millares 29 3" xfId="3844"/>
    <cellStyle name="Millares 3" xfId="1531"/>
    <cellStyle name="Millares 3 10" xfId="5042"/>
    <cellStyle name="Millares 3 2" xfId="1532"/>
    <cellStyle name="Millares 3 2 2" xfId="1533"/>
    <cellStyle name="Millares 3 2 2 2" xfId="5044"/>
    <cellStyle name="Millares 3 2 3" xfId="5043"/>
    <cellStyle name="Millares 3 3" xfId="1534"/>
    <cellStyle name="Millares 3 3 2" xfId="1535"/>
    <cellStyle name="Millares 3 3 2 2" xfId="1536"/>
    <cellStyle name="Millares 3 3 3" xfId="1537"/>
    <cellStyle name="Millares 3 4" xfId="1538"/>
    <cellStyle name="Millares 3 4 2" xfId="1539"/>
    <cellStyle name="Millares 3 4 2 2" xfId="5046"/>
    <cellStyle name="Millares 3 4 3" xfId="5045"/>
    <cellStyle name="Millares 3 5" xfId="1540"/>
    <cellStyle name="Millares 3 5 2" xfId="5047"/>
    <cellStyle name="Millares 3 6" xfId="1541"/>
    <cellStyle name="Millares 3 6 2" xfId="5048"/>
    <cellStyle name="Millares 3 7" xfId="1542"/>
    <cellStyle name="Millares 3 7 2" xfId="5049"/>
    <cellStyle name="Millares 3 8" xfId="1543"/>
    <cellStyle name="Millares 3 8 2" xfId="5050"/>
    <cellStyle name="Millares 3 9" xfId="1544"/>
    <cellStyle name="Millares 3 9 2" xfId="5051"/>
    <cellStyle name="Millares 3_Hoja1" xfId="1545"/>
    <cellStyle name="Millares 30" xfId="1546"/>
    <cellStyle name="Millares 30 2" xfId="5052"/>
    <cellStyle name="Millares 31" xfId="1547"/>
    <cellStyle name="Millares 31 2" xfId="5053"/>
    <cellStyle name="Millares 32" xfId="1548"/>
    <cellStyle name="Millares 32 2" xfId="1549"/>
    <cellStyle name="Millares 33" xfId="1550"/>
    <cellStyle name="Millares 33 2" xfId="3846"/>
    <cellStyle name="Millares 34" xfId="1551"/>
    <cellStyle name="Millares 34 2" xfId="1552"/>
    <cellStyle name="Millares 35" xfId="1553"/>
    <cellStyle name="Millares 35 2" xfId="1554"/>
    <cellStyle name="Millares 36" xfId="1555"/>
    <cellStyle name="Millares 36 2" xfId="5054"/>
    <cellStyle name="Millares 37" xfId="1556"/>
    <cellStyle name="Millares 37 2" xfId="1557"/>
    <cellStyle name="Millares 38" xfId="1558"/>
    <cellStyle name="Millares 38 2" xfId="5055"/>
    <cellStyle name="Millares 39" xfId="1559"/>
    <cellStyle name="Millares 4" xfId="1560"/>
    <cellStyle name="Millares 4 2" xfId="1561"/>
    <cellStyle name="Millares 4 2 2" xfId="1562"/>
    <cellStyle name="Millares 4 2 2 2" xfId="5058"/>
    <cellStyle name="Millares 4 2 3" xfId="5057"/>
    <cellStyle name="Millares 4 3" xfId="1563"/>
    <cellStyle name="Millares 4 3 2" xfId="5059"/>
    <cellStyle name="Millares 4 4" xfId="5056"/>
    <cellStyle name="Millares 40" xfId="1564"/>
    <cellStyle name="Millares 40 2" xfId="5060"/>
    <cellStyle name="Millares 5" xfId="1565"/>
    <cellStyle name="Millares 5 2" xfId="1566"/>
    <cellStyle name="Millares 5 2 2" xfId="5062"/>
    <cellStyle name="Millares 5 3" xfId="5061"/>
    <cellStyle name="Millares 6" xfId="1567"/>
    <cellStyle name="Millares 6 2" xfId="1568"/>
    <cellStyle name="Millares 6 2 2" xfId="1569"/>
    <cellStyle name="Millares 6 2 2 2" xfId="5065"/>
    <cellStyle name="Millares 6 2 3" xfId="5064"/>
    <cellStyle name="Millares 6 3" xfId="1570"/>
    <cellStyle name="Millares 6 3 2" xfId="1571"/>
    <cellStyle name="Millares 6 3 2 2" xfId="5067"/>
    <cellStyle name="Millares 6 3 3" xfId="5066"/>
    <cellStyle name="Millares 6 4" xfId="1572"/>
    <cellStyle name="Millares 6 4 2" xfId="1573"/>
    <cellStyle name="Millares 6 4 2 2" xfId="1574"/>
    <cellStyle name="Millares 6 4 2 2 2" xfId="5070"/>
    <cellStyle name="Millares 6 4 2 3" xfId="5069"/>
    <cellStyle name="Millares 6 4 3" xfId="1575"/>
    <cellStyle name="Millares 6 4 3 2" xfId="5071"/>
    <cellStyle name="Millares 6 4 4" xfId="5068"/>
    <cellStyle name="Millares 6 5" xfId="1576"/>
    <cellStyle name="Millares 6 5 2" xfId="5072"/>
    <cellStyle name="Millares 6 6" xfId="5063"/>
    <cellStyle name="Millares 7" xfId="1577"/>
    <cellStyle name="Millares 7 2" xfId="1578"/>
    <cellStyle name="Millares 7 2 2" xfId="1579"/>
    <cellStyle name="Millares 7 2 2 2" xfId="5075"/>
    <cellStyle name="Millares 7 2 3" xfId="5074"/>
    <cellStyle name="Millares 7 3" xfId="1580"/>
    <cellStyle name="Millares 7 3 2" xfId="1581"/>
    <cellStyle name="Millares 7 3 2 2" xfId="5077"/>
    <cellStyle name="Millares 7 3 3" xfId="5076"/>
    <cellStyle name="Millares 7 4" xfId="1582"/>
    <cellStyle name="Millares 7 4 2" xfId="1583"/>
    <cellStyle name="Millares 7 4 2 2" xfId="1584"/>
    <cellStyle name="Millares 7 4 2 2 2" xfId="5080"/>
    <cellStyle name="Millares 7 4 2 3" xfId="5079"/>
    <cellStyle name="Millares 7 4 3" xfId="1585"/>
    <cellStyle name="Millares 7 4 3 2" xfId="5081"/>
    <cellStyle name="Millares 7 4 4" xfId="5078"/>
    <cellStyle name="Millares 7 5" xfId="1586"/>
    <cellStyle name="Millares 7 5 2" xfId="5082"/>
    <cellStyle name="Millares 7 6" xfId="5073"/>
    <cellStyle name="Millares 8" xfId="1587"/>
    <cellStyle name="Millares 8 2" xfId="1588"/>
    <cellStyle name="Millares 8 2 2" xfId="1589"/>
    <cellStyle name="Millares 8 2 2 2" xfId="5085"/>
    <cellStyle name="Millares 8 2 3" xfId="5084"/>
    <cellStyle name="Millares 8 3" xfId="1590"/>
    <cellStyle name="Millares 8 3 2" xfId="1591"/>
    <cellStyle name="Millares 8 3 2 2" xfId="5087"/>
    <cellStyle name="Millares 8 3 3" xfId="5086"/>
    <cellStyle name="Millares 8 4" xfId="1592"/>
    <cellStyle name="Millares 8 4 2" xfId="1593"/>
    <cellStyle name="Millares 8 4 2 2" xfId="1594"/>
    <cellStyle name="Millares 8 4 2 2 2" xfId="5090"/>
    <cellStyle name="Millares 8 4 2 3" xfId="5089"/>
    <cellStyle name="Millares 8 4 3" xfId="1595"/>
    <cellStyle name="Millares 8 4 3 2" xfId="5091"/>
    <cellStyle name="Millares 8 4 4" xfId="5088"/>
    <cellStyle name="Millares 8 5" xfId="1596"/>
    <cellStyle name="Millares 8 5 2" xfId="5092"/>
    <cellStyle name="Millares 8 6" xfId="5083"/>
    <cellStyle name="Millares 9" xfId="1597"/>
    <cellStyle name="Millares 9 2" xfId="1598"/>
    <cellStyle name="Millares 9 2 2" xfId="1599"/>
    <cellStyle name="Millares 9 3" xfId="1600"/>
    <cellStyle name="Millares 9 3 2" xfId="1601"/>
    <cellStyle name="Millares 9 4" xfId="1602"/>
    <cellStyle name="Moneda 10" xfId="1603"/>
    <cellStyle name="Moneda 10 2" xfId="5093"/>
    <cellStyle name="Moneda 11" xfId="1604"/>
    <cellStyle name="Moneda 11 2" xfId="1605"/>
    <cellStyle name="Moneda 11 2 2" xfId="5095"/>
    <cellStyle name="Moneda 11 3" xfId="1606"/>
    <cellStyle name="Moneda 11 3 2" xfId="1607"/>
    <cellStyle name="Moneda 11 3 2 2" xfId="3848"/>
    <cellStyle name="Moneda 11 3 3" xfId="3847"/>
    <cellStyle name="Moneda 11 4" xfId="1608"/>
    <cellStyle name="Moneda 11 4 2" xfId="5096"/>
    <cellStyle name="Moneda 11 5" xfId="5094"/>
    <cellStyle name="Moneda 12" xfId="1609"/>
    <cellStyle name="Moneda 12 2" xfId="5097"/>
    <cellStyle name="Moneda 13" xfId="1610"/>
    <cellStyle name="Moneda 13 2" xfId="5098"/>
    <cellStyle name="Moneda 14" xfId="1611"/>
    <cellStyle name="Moneda 14 2" xfId="5099"/>
    <cellStyle name="Moneda 15" xfId="1612"/>
    <cellStyle name="Moneda 15 2" xfId="1613"/>
    <cellStyle name="Moneda 15 2 2" xfId="5101"/>
    <cellStyle name="Moneda 15 3" xfId="5100"/>
    <cellStyle name="Moneda 16" xfId="1614"/>
    <cellStyle name="Moneda 16 2" xfId="5102"/>
    <cellStyle name="Moneda 17" xfId="1615"/>
    <cellStyle name="Moneda 17 2" xfId="1616"/>
    <cellStyle name="Moneda 17 2 2" xfId="5104"/>
    <cellStyle name="Moneda 17 3" xfId="1617"/>
    <cellStyle name="Moneda 17 3 2" xfId="1618"/>
    <cellStyle name="Moneda 17 3 2 2" xfId="5106"/>
    <cellStyle name="Moneda 17 3 3" xfId="5105"/>
    <cellStyle name="Moneda 17 4" xfId="1619"/>
    <cellStyle name="Moneda 17 4 2" xfId="5107"/>
    <cellStyle name="Moneda 17 5" xfId="5103"/>
    <cellStyle name="Moneda 18" xfId="1620"/>
    <cellStyle name="Moneda 18 2" xfId="1621"/>
    <cellStyle name="Moneda 18 2 2" xfId="3849"/>
    <cellStyle name="Moneda 18 3" xfId="1622"/>
    <cellStyle name="Moneda 18 3 2" xfId="5109"/>
    <cellStyle name="Moneda 18 4" xfId="5108"/>
    <cellStyle name="Moneda 19" xfId="1623"/>
    <cellStyle name="Moneda 19 2" xfId="5110"/>
    <cellStyle name="Moneda 2" xfId="1624"/>
    <cellStyle name="Moneda 2 10" xfId="1625"/>
    <cellStyle name="Moneda 2 10 2" xfId="1626"/>
    <cellStyle name="Moneda 2 11" xfId="1627"/>
    <cellStyle name="Moneda 2 11 2" xfId="1628"/>
    <cellStyle name="Moneda 2 11 2 2" xfId="5112"/>
    <cellStyle name="Moneda 2 11 3" xfId="5111"/>
    <cellStyle name="Moneda 2 12" xfId="1629"/>
    <cellStyle name="Moneda 2 12 2" xfId="5113"/>
    <cellStyle name="Moneda 2 13" xfId="1630"/>
    <cellStyle name="Moneda 2 13 2" xfId="5114"/>
    <cellStyle name="Moneda 2 14" xfId="1631"/>
    <cellStyle name="Moneda 2 14 2" xfId="5115"/>
    <cellStyle name="Moneda 2 15" xfId="1632"/>
    <cellStyle name="Moneda 2 15 2" xfId="5116"/>
    <cellStyle name="Moneda 2 16" xfId="1633"/>
    <cellStyle name="Moneda 2 16 2" xfId="1634"/>
    <cellStyle name="Moneda 2 16 2 2" xfId="5118"/>
    <cellStyle name="Moneda 2 16 3" xfId="5117"/>
    <cellStyle name="Moneda 2 17" xfId="1635"/>
    <cellStyle name="Moneda 2 17 2" xfId="1636"/>
    <cellStyle name="Moneda 2 17 2 2" xfId="5120"/>
    <cellStyle name="Moneda 2 17 3" xfId="1637"/>
    <cellStyle name="Moneda 2 17 3 2" xfId="1638"/>
    <cellStyle name="Moneda 2 17 3 2 2" xfId="5122"/>
    <cellStyle name="Moneda 2 17 3 3" xfId="5121"/>
    <cellStyle name="Moneda 2 17 4" xfId="1639"/>
    <cellStyle name="Moneda 2 17 4 2" xfId="5123"/>
    <cellStyle name="Moneda 2 17 5" xfId="5119"/>
    <cellStyle name="Moneda 2 18" xfId="1640"/>
    <cellStyle name="Moneda 2 18 2" xfId="5124"/>
    <cellStyle name="Moneda 2 19" xfId="1641"/>
    <cellStyle name="Moneda 2 19 2" xfId="3850"/>
    <cellStyle name="Moneda 2 19 2 2" xfId="5889"/>
    <cellStyle name="Moneda 2 2" xfId="1642"/>
    <cellStyle name="Moneda 2 2 2" xfId="1643"/>
    <cellStyle name="Moneda 2 2 2 2" xfId="1644"/>
    <cellStyle name="Moneda 2 2 2 2 2" xfId="5127"/>
    <cellStyle name="Moneda 2 2 2 3" xfId="5126"/>
    <cellStyle name="Moneda 2 2 3" xfId="1645"/>
    <cellStyle name="Moneda 2 2 3 2" xfId="5128"/>
    <cellStyle name="Moneda 2 2 4" xfId="5125"/>
    <cellStyle name="Moneda 2 3" xfId="1646"/>
    <cellStyle name="Moneda 2 3 2" xfId="1647"/>
    <cellStyle name="Moneda 2 3 2 2" xfId="5130"/>
    <cellStyle name="Moneda 2 3 3" xfId="5129"/>
    <cellStyle name="Moneda 2 4" xfId="1648"/>
    <cellStyle name="Moneda 2 4 2" xfId="1649"/>
    <cellStyle name="Moneda 2 4 2 2" xfId="1650"/>
    <cellStyle name="Moneda 2 4 2 2 2" xfId="5133"/>
    <cellStyle name="Moneda 2 4 2 3" xfId="5132"/>
    <cellStyle name="Moneda 2 4 3" xfId="1651"/>
    <cellStyle name="Moneda 2 4 3 2" xfId="5134"/>
    <cellStyle name="Moneda 2 4 4" xfId="5131"/>
    <cellStyle name="Moneda 2 5" xfId="1652"/>
    <cellStyle name="Moneda 2 5 2" xfId="1653"/>
    <cellStyle name="Moneda 2 5 2 2" xfId="1654"/>
    <cellStyle name="Moneda 2 5 2 2 2" xfId="5137"/>
    <cellStyle name="Moneda 2 5 2 3" xfId="5136"/>
    <cellStyle name="Moneda 2 5 3" xfId="1655"/>
    <cellStyle name="Moneda 2 5 3 2" xfId="1656"/>
    <cellStyle name="Moneda 2 5 3 2 2" xfId="5139"/>
    <cellStyle name="Moneda 2 5 3 3" xfId="5138"/>
    <cellStyle name="Moneda 2 5 4" xfId="1657"/>
    <cellStyle name="Moneda 2 5 4 2" xfId="5140"/>
    <cellStyle name="Moneda 2 5 5" xfId="5135"/>
    <cellStyle name="Moneda 2 6" xfId="1658"/>
    <cellStyle name="Moneda 2 6 2" xfId="1659"/>
    <cellStyle name="Moneda 2 6 2 2" xfId="5142"/>
    <cellStyle name="Moneda 2 6 3" xfId="5141"/>
    <cellStyle name="Moneda 2 7" xfId="1660"/>
    <cellStyle name="Moneda 2 7 2" xfId="1661"/>
    <cellStyle name="Moneda 2 7 2 2" xfId="1662"/>
    <cellStyle name="Moneda 2 7 3" xfId="1663"/>
    <cellStyle name="Moneda 2 8" xfId="1664"/>
    <cellStyle name="Moneda 2 8 2" xfId="1665"/>
    <cellStyle name="Moneda 2 8 2 2" xfId="5144"/>
    <cellStyle name="Moneda 2 8 3" xfId="5143"/>
    <cellStyle name="Moneda 2 9" xfId="1666"/>
    <cellStyle name="Moneda 2 9 2" xfId="5145"/>
    <cellStyle name="Moneda 2_Hoja1" xfId="1667"/>
    <cellStyle name="Moneda 20" xfId="1668"/>
    <cellStyle name="Moneda 20 2" xfId="5146"/>
    <cellStyle name="Moneda 21" xfId="1669"/>
    <cellStyle name="Moneda 21 2" xfId="3851"/>
    <cellStyle name="Moneda 21 2 2" xfId="5890"/>
    <cellStyle name="Moneda 22" xfId="1670"/>
    <cellStyle name="Moneda 22 2" xfId="5147"/>
    <cellStyle name="Moneda 23" xfId="1671"/>
    <cellStyle name="Moneda 24" xfId="1672"/>
    <cellStyle name="Moneda 24 2" xfId="5148"/>
    <cellStyle name="Moneda 3" xfId="1673"/>
    <cellStyle name="Moneda 3 2" xfId="1674"/>
    <cellStyle name="Moneda 3 2 2" xfId="5150"/>
    <cellStyle name="Moneda 3 3" xfId="1675"/>
    <cellStyle name="Moneda 3 3 2" xfId="5151"/>
    <cellStyle name="Moneda 3 4" xfId="1676"/>
    <cellStyle name="Moneda 3 5" xfId="5149"/>
    <cellStyle name="Moneda 4" xfId="1677"/>
    <cellStyle name="Moneda 4 2" xfId="1678"/>
    <cellStyle name="Moneda 4 2 2" xfId="1679"/>
    <cellStyle name="Moneda 4 2 2 2" xfId="5154"/>
    <cellStyle name="Moneda 4 2 3" xfId="5153"/>
    <cellStyle name="Moneda 4 3" xfId="1680"/>
    <cellStyle name="Moneda 4 3 2" xfId="1681"/>
    <cellStyle name="Moneda 4 3 2 2" xfId="5156"/>
    <cellStyle name="Moneda 4 3 3" xfId="5155"/>
    <cellStyle name="Moneda 4 4" xfId="1682"/>
    <cellStyle name="Moneda 4 4 2" xfId="1683"/>
    <cellStyle name="Moneda 4 4 2 2" xfId="1684"/>
    <cellStyle name="Moneda 4 4 2 2 2" xfId="5159"/>
    <cellStyle name="Moneda 4 4 2 3" xfId="5158"/>
    <cellStyle name="Moneda 4 4 3" xfId="1685"/>
    <cellStyle name="Moneda 4 4 3 2" xfId="5160"/>
    <cellStyle name="Moneda 4 4 4" xfId="5157"/>
    <cellStyle name="Moneda 4 5" xfId="1686"/>
    <cellStyle name="Moneda 4 5 2" xfId="5161"/>
    <cellStyle name="Moneda 4 6" xfId="5152"/>
    <cellStyle name="Moneda 5" xfId="1687"/>
    <cellStyle name="Moneda 5 10" xfId="1688"/>
    <cellStyle name="Moneda 5 10 2" xfId="5162"/>
    <cellStyle name="Moneda 5 2" xfId="1689"/>
    <cellStyle name="Moneda 5 2 2" xfId="1690"/>
    <cellStyle name="Moneda 5 2 2 2" xfId="5164"/>
    <cellStyle name="Moneda 5 2 3" xfId="5163"/>
    <cellStyle name="Moneda 5 3" xfId="1691"/>
    <cellStyle name="Moneda 5 3 2" xfId="1692"/>
    <cellStyle name="Moneda 5 3 2 2" xfId="5166"/>
    <cellStyle name="Moneda 5 3 3" xfId="5165"/>
    <cellStyle name="Moneda 5 4" xfId="1693"/>
    <cellStyle name="Moneda 5 4 2" xfId="5167"/>
    <cellStyle name="Moneda 5 5" xfId="1694"/>
    <cellStyle name="Moneda 5 5 2" xfId="5168"/>
    <cellStyle name="Moneda 5 6" xfId="1695"/>
    <cellStyle name="Moneda 5 6 2" xfId="5169"/>
    <cellStyle name="Moneda 5 7" xfId="1696"/>
    <cellStyle name="Moneda 5 7 2" xfId="1697"/>
    <cellStyle name="Moneda 5 7 2 2" xfId="5171"/>
    <cellStyle name="Moneda 5 7 3" xfId="5170"/>
    <cellStyle name="Moneda 5 8" xfId="1698"/>
    <cellStyle name="Moneda 5 8 2" xfId="1699"/>
    <cellStyle name="Moneda 5 8 2 2" xfId="5173"/>
    <cellStyle name="Moneda 5 8 3" xfId="1700"/>
    <cellStyle name="Moneda 5 8 3 2" xfId="1701"/>
    <cellStyle name="Moneda 5 8 3 2 2" xfId="5175"/>
    <cellStyle name="Moneda 5 8 3 3" xfId="5174"/>
    <cellStyle name="Moneda 5 8 4" xfId="1702"/>
    <cellStyle name="Moneda 5 8 4 2" xfId="5176"/>
    <cellStyle name="Moneda 5 8 5" xfId="5172"/>
    <cellStyle name="Moneda 5 9" xfId="1703"/>
    <cellStyle name="Moneda 5 9 2" xfId="5177"/>
    <cellStyle name="Moneda 6" xfId="1704"/>
    <cellStyle name="Moneda 6 2" xfId="1705"/>
    <cellStyle name="Moneda 6 2 2" xfId="1706"/>
    <cellStyle name="Moneda 6 2 2 2" xfId="5180"/>
    <cellStyle name="Moneda 6 2 3" xfId="5179"/>
    <cellStyle name="Moneda 6 3" xfId="1707"/>
    <cellStyle name="Moneda 6 3 2" xfId="1708"/>
    <cellStyle name="Moneda 6 3 2 2" xfId="5182"/>
    <cellStyle name="Moneda 6 3 3" xfId="5181"/>
    <cellStyle name="Moneda 6 4" xfId="1709"/>
    <cellStyle name="Moneda 6 4 2" xfId="5183"/>
    <cellStyle name="Moneda 6 5" xfId="5178"/>
    <cellStyle name="Moneda 7" xfId="1710"/>
    <cellStyle name="Moneda 7 10" xfId="1711"/>
    <cellStyle name="Moneda 7 10 2" xfId="5184"/>
    <cellStyle name="Moneda 7 2" xfId="1712"/>
    <cellStyle name="Moneda 7 2 2" xfId="1713"/>
    <cellStyle name="Moneda 7 2 2 2" xfId="5186"/>
    <cellStyle name="Moneda 7 2 3" xfId="5185"/>
    <cellStyle name="Moneda 7 3" xfId="1714"/>
    <cellStyle name="Moneda 7 3 2" xfId="1715"/>
    <cellStyle name="Moneda 7 3 2 2" xfId="5188"/>
    <cellStyle name="Moneda 7 3 3" xfId="5187"/>
    <cellStyle name="Moneda 7 4" xfId="1716"/>
    <cellStyle name="Moneda 7 4 2" xfId="5189"/>
    <cellStyle name="Moneda 7 5" xfId="1717"/>
    <cellStyle name="Moneda 7 5 2" xfId="5190"/>
    <cellStyle name="Moneda 7 6" xfId="1718"/>
    <cellStyle name="Moneda 7 6 2" xfId="5191"/>
    <cellStyle name="Moneda 7 7" xfId="1719"/>
    <cellStyle name="Moneda 7 7 2" xfId="1720"/>
    <cellStyle name="Moneda 7 7 2 2" xfId="5193"/>
    <cellStyle name="Moneda 7 7 3" xfId="5192"/>
    <cellStyle name="Moneda 7 8" xfId="1721"/>
    <cellStyle name="Moneda 7 8 2" xfId="1722"/>
    <cellStyle name="Moneda 7 8 2 2" xfId="5195"/>
    <cellStyle name="Moneda 7 8 3" xfId="1723"/>
    <cellStyle name="Moneda 7 8 3 2" xfId="1724"/>
    <cellStyle name="Moneda 7 8 3 2 2" xfId="5197"/>
    <cellStyle name="Moneda 7 8 3 3" xfId="5196"/>
    <cellStyle name="Moneda 7 8 4" xfId="1725"/>
    <cellStyle name="Moneda 7 8 4 2" xfId="5198"/>
    <cellStyle name="Moneda 7 8 5" xfId="5194"/>
    <cellStyle name="Moneda 7 9" xfId="1726"/>
    <cellStyle name="Moneda 7 9 2" xfId="5199"/>
    <cellStyle name="Moneda 8" xfId="1727"/>
    <cellStyle name="Moneda 8 2" xfId="1728"/>
    <cellStyle name="Moneda 8 2 2" xfId="5201"/>
    <cellStyle name="Moneda 8 3" xfId="5200"/>
    <cellStyle name="Moneda 9" xfId="1729"/>
    <cellStyle name="Moneda 9 2" xfId="1730"/>
    <cellStyle name="Moneda 9 2 2" xfId="5203"/>
    <cellStyle name="Moneda 9 3" xfId="5202"/>
    <cellStyle name="Neutral" xfId="1731" builtinId="28" customBuiltin="1"/>
    <cellStyle name="Neutral 10" xfId="1732"/>
    <cellStyle name="Neutral 10 2" xfId="3853"/>
    <cellStyle name="Neutral 11" xfId="1733"/>
    <cellStyle name="Neutral 11 2" xfId="3854"/>
    <cellStyle name="Neutral 12" xfId="3852"/>
    <cellStyle name="Neutral 2" xfId="1734"/>
    <cellStyle name="Neutral 2 2" xfId="1735"/>
    <cellStyle name="Neutral 2 2 2" xfId="3856"/>
    <cellStyle name="Neutral 2 3" xfId="1736"/>
    <cellStyle name="Neutral 2 3 10" xfId="3857"/>
    <cellStyle name="Neutral 2 3 2" xfId="1737"/>
    <cellStyle name="Neutral 2 3 3" xfId="1738"/>
    <cellStyle name="Neutral 2 3 4" xfId="1739"/>
    <cellStyle name="Neutral 2 3 5" xfId="1740"/>
    <cellStyle name="Neutral 2 3 5 2" xfId="1741"/>
    <cellStyle name="Neutral 2 3 5 2 2" xfId="3859"/>
    <cellStyle name="Neutral 2 3 5 2 3" xfId="5204"/>
    <cellStyle name="Neutral 2 3 5 3" xfId="1742"/>
    <cellStyle name="Neutral 2 3 5 4" xfId="1743"/>
    <cellStyle name="Neutral 2 3 5 4 2" xfId="3860"/>
    <cellStyle name="Neutral 2 3 5 4 3" xfId="5205"/>
    <cellStyle name="Neutral 2 3 5 5" xfId="1744"/>
    <cellStyle name="Neutral 2 3 5 5 2" xfId="3861"/>
    <cellStyle name="Neutral 2 3 5 6" xfId="3858"/>
    <cellStyle name="Neutral 2 3 5_INST $" xfId="1745"/>
    <cellStyle name="Neutral 2 3 6" xfId="1746"/>
    <cellStyle name="Neutral 2 3 6 2" xfId="1747"/>
    <cellStyle name="Neutral 2 3 6 2 2" xfId="3863"/>
    <cellStyle name="Neutral 2 3 6 2 3" xfId="5206"/>
    <cellStyle name="Neutral 2 3 6 3" xfId="1748"/>
    <cellStyle name="Neutral 2 3 6 4" xfId="1749"/>
    <cellStyle name="Neutral 2 3 6 4 2" xfId="3864"/>
    <cellStyle name="Neutral 2 3 6 4 3" xfId="5207"/>
    <cellStyle name="Neutral 2 3 6 5" xfId="1750"/>
    <cellStyle name="Neutral 2 3 6 5 2" xfId="3865"/>
    <cellStyle name="Neutral 2 3 6 6" xfId="3862"/>
    <cellStyle name="Neutral 2 3 6_INST $" xfId="1751"/>
    <cellStyle name="Neutral 2 3 7" xfId="1752"/>
    <cellStyle name="Neutral 2 3 7 2" xfId="3866"/>
    <cellStyle name="Neutral 2 3 7 3" xfId="5208"/>
    <cellStyle name="Neutral 2 3 8" xfId="1753"/>
    <cellStyle name="Neutral 2 3 8 2" xfId="3867"/>
    <cellStyle name="Neutral 2 3 8 3" xfId="5209"/>
    <cellStyle name="Neutral 2 3 9" xfId="1754"/>
    <cellStyle name="Neutral 2 3 9 2" xfId="3868"/>
    <cellStyle name="Neutral 2 3_AVANCE PROTECCIÓN" xfId="1755"/>
    <cellStyle name="Neutral 2 4" xfId="3855"/>
    <cellStyle name="Neutral 2_Listado_web" xfId="1756"/>
    <cellStyle name="Neutral 3" xfId="1757"/>
    <cellStyle name="Neutral 3 2" xfId="3869"/>
    <cellStyle name="Neutral 4" xfId="1758"/>
    <cellStyle name="Neutral 4 2" xfId="3870"/>
    <cellStyle name="Neutral 5" xfId="1759"/>
    <cellStyle name="Neutral 5 2" xfId="3871"/>
    <cellStyle name="Neutral 6" xfId="1760"/>
    <cellStyle name="Neutral 6 2" xfId="3872"/>
    <cellStyle name="Neutral 7" xfId="1761"/>
    <cellStyle name="Neutral 7 2" xfId="3873"/>
    <cellStyle name="Neutral 8" xfId="1762"/>
    <cellStyle name="Neutral 8 2" xfId="3874"/>
    <cellStyle name="Neutral 9" xfId="1763"/>
    <cellStyle name="Neutral 9 2" xfId="3875"/>
    <cellStyle name="Normal" xfId="0" builtinId="0"/>
    <cellStyle name="Normal 10" xfId="1764"/>
    <cellStyle name="Normal 10 10" xfId="6249"/>
    <cellStyle name="Normal 10 2" xfId="1765"/>
    <cellStyle name="Normal 10 2 10" xfId="5852"/>
    <cellStyle name="Normal 10 2 2" xfId="1766"/>
    <cellStyle name="Normal 10 2 2 2" xfId="1767"/>
    <cellStyle name="Normal 10 2 2 2 2" xfId="3877"/>
    <cellStyle name="Normal 10 2 2 2 2 2" xfId="5893"/>
    <cellStyle name="Normal 10 2 2 2 2 3" xfId="6319"/>
    <cellStyle name="Normal 10 2 2 3" xfId="1768"/>
    <cellStyle name="Normal 10 2 2 4" xfId="3876"/>
    <cellStyle name="Normal 10 2 2 4 2" xfId="5892"/>
    <cellStyle name="Normal 10 2 2 4 3" xfId="6318"/>
    <cellStyle name="Normal 10 2 2_INST $" xfId="1769"/>
    <cellStyle name="Normal 10 2 3" xfId="5211"/>
    <cellStyle name="Normal 10 2 4" xfId="5885"/>
    <cellStyle name="Normal 10 2 5" xfId="5882"/>
    <cellStyle name="Normal 10 2 6" xfId="6248"/>
    <cellStyle name="Normal 10 2 7" xfId="6250"/>
    <cellStyle name="Normal 10 2 8" xfId="6244"/>
    <cellStyle name="Normal 10 2 9" xfId="6252"/>
    <cellStyle name="Normal 10 3" xfId="1770"/>
    <cellStyle name="Normal 10 3 2" xfId="5212"/>
    <cellStyle name="Normal 10 4" xfId="5210"/>
    <cellStyle name="Normal 10 5" xfId="4904"/>
    <cellStyle name="Normal 10 6" xfId="4860"/>
    <cellStyle name="Normal 10 7" xfId="5884"/>
    <cellStyle name="Normal 10 8" xfId="5657"/>
    <cellStyle name="Normal 10 9" xfId="5021"/>
    <cellStyle name="Normal 100" xfId="1771"/>
    <cellStyle name="Normal 100 2" xfId="1772"/>
    <cellStyle name="Normal 100 2 2" xfId="3879"/>
    <cellStyle name="Normal 100 2 2 2" xfId="5895"/>
    <cellStyle name="Normal 100 2 2 3" xfId="6321"/>
    <cellStyle name="Normal 100 2 3" xfId="5213"/>
    <cellStyle name="Normal 100 3" xfId="1773"/>
    <cellStyle name="Normal 100 3 2" xfId="3880"/>
    <cellStyle name="Normal 100 4" xfId="1774"/>
    <cellStyle name="Normal 100 4 2" xfId="3881"/>
    <cellStyle name="Normal 100 4 2 2" xfId="5896"/>
    <cellStyle name="Normal 100 4 2 3" xfId="6322"/>
    <cellStyle name="Normal 100 4 3" xfId="5214"/>
    <cellStyle name="Normal 100 5" xfId="1775"/>
    <cellStyle name="Normal 100 5 2" xfId="3882"/>
    <cellStyle name="Normal 100 5 2 2" xfId="5897"/>
    <cellStyle name="Normal 100 5 2 3" xfId="6323"/>
    <cellStyle name="Normal 100 6" xfId="3878"/>
    <cellStyle name="Normal 100 6 2" xfId="5894"/>
    <cellStyle name="Normal 100 6 3" xfId="6320"/>
    <cellStyle name="Normal 100_INST $" xfId="1776"/>
    <cellStyle name="Normal 101" xfId="1777"/>
    <cellStyle name="Normal 101 2" xfId="1778"/>
    <cellStyle name="Normal 101 2 2" xfId="5216"/>
    <cellStyle name="Normal 101 3" xfId="5215"/>
    <cellStyle name="Normal 101_INST $" xfId="1779"/>
    <cellStyle name="Normal 102" xfId="1780"/>
    <cellStyle name="Normal 102 2" xfId="5217"/>
    <cellStyle name="Normal 103" xfId="1781"/>
    <cellStyle name="Normal 103 2" xfId="5218"/>
    <cellStyle name="Normal 104" xfId="1782"/>
    <cellStyle name="Normal 104 2" xfId="1783"/>
    <cellStyle name="Normal 104 2 2" xfId="3883"/>
    <cellStyle name="Normal 104 3" xfId="5219"/>
    <cellStyle name="Normal 105" xfId="1784"/>
    <cellStyle name="Normal 105 2" xfId="3884"/>
    <cellStyle name="Normal 105 2 2" xfId="5898"/>
    <cellStyle name="Normal 106" xfId="1785"/>
    <cellStyle name="Normal 106 2" xfId="3885"/>
    <cellStyle name="Normal 106 2 2" xfId="5899"/>
    <cellStyle name="Normal 106 3" xfId="5220"/>
    <cellStyle name="Normal 107" xfId="1786"/>
    <cellStyle name="Normal 107 2" xfId="3886"/>
    <cellStyle name="Normal 107 2 2" xfId="5900"/>
    <cellStyle name="Normal 107 3" xfId="5221"/>
    <cellStyle name="Normal 108" xfId="1787"/>
    <cellStyle name="Normal 108 2" xfId="5222"/>
    <cellStyle name="Normal 109" xfId="1788"/>
    <cellStyle name="Normal 109 2" xfId="5223"/>
    <cellStyle name="Normal 11" xfId="1789"/>
    <cellStyle name="Normal 11 2" xfId="1790"/>
    <cellStyle name="Normal 11 2 10" xfId="1791"/>
    <cellStyle name="Normal 11 2 10 2" xfId="1792"/>
    <cellStyle name="Normal 11 2 10 2 2" xfId="5225"/>
    <cellStyle name="Normal 11 2 10 3" xfId="5224"/>
    <cellStyle name="Normal 11 2 10_AVANCE TOTAL" xfId="1793"/>
    <cellStyle name="Normal 11 2 11" xfId="1794"/>
    <cellStyle name="Normal 11 2 11 2" xfId="5226"/>
    <cellStyle name="Normal 11 2 12" xfId="1795"/>
    <cellStyle name="Normal 11 2 12 2" xfId="5227"/>
    <cellStyle name="Normal 11 2 13" xfId="1796"/>
    <cellStyle name="Normal 11 2 13 2" xfId="5228"/>
    <cellStyle name="Normal 11 2 14" xfId="1797"/>
    <cellStyle name="Normal 11 2 14 2" xfId="1798"/>
    <cellStyle name="Normal 11 2 14 2 2" xfId="5230"/>
    <cellStyle name="Normal 11 2 14 3" xfId="5229"/>
    <cellStyle name="Normal 11 2 14_AVANCE TOTAL" xfId="1799"/>
    <cellStyle name="Normal 11 2 15" xfId="1800"/>
    <cellStyle name="Normal 11 2 15 2" xfId="1801"/>
    <cellStyle name="Normal 11 2 15 2 2" xfId="5232"/>
    <cellStyle name="Normal 11 2 15 3" xfId="1802"/>
    <cellStyle name="Normal 11 2 15 3 2" xfId="1803"/>
    <cellStyle name="Normal 11 2 15 3 2 2" xfId="5234"/>
    <cellStyle name="Normal 11 2 15 3 3" xfId="5233"/>
    <cellStyle name="Normal 11 2 15 3_INST $" xfId="1804"/>
    <cellStyle name="Normal 11 2 15 4" xfId="1805"/>
    <cellStyle name="Normal 11 2 15 4 2" xfId="5235"/>
    <cellStyle name="Normal 11 2 15 5" xfId="5231"/>
    <cellStyle name="Normal 11 2 15_INST $" xfId="1806"/>
    <cellStyle name="Normal 11 2 16" xfId="1807"/>
    <cellStyle name="Normal 11 2 16 2" xfId="1808"/>
    <cellStyle name="Normal 11 2 16 2 2" xfId="5237"/>
    <cellStyle name="Normal 11 2 16 3" xfId="5236"/>
    <cellStyle name="Normal 11 2 16_INST $" xfId="1809"/>
    <cellStyle name="Normal 11 2 17" xfId="1810"/>
    <cellStyle name="Normal 11 2 17 2" xfId="5238"/>
    <cellStyle name="Normal 11 2 18" xfId="1811"/>
    <cellStyle name="Normal 11 2 18 2" xfId="5239"/>
    <cellStyle name="Normal 11 2 19" xfId="1812"/>
    <cellStyle name="Normal 11 2 19 2" xfId="5240"/>
    <cellStyle name="Normal 11 2 2" xfId="1813"/>
    <cellStyle name="Normal 11 2 2 2" xfId="1814"/>
    <cellStyle name="Normal 11 2 2 2 2" xfId="5242"/>
    <cellStyle name="Normal 11 2 2 3" xfId="1815"/>
    <cellStyle name="Normal 11 2 2 3 2" xfId="3887"/>
    <cellStyle name="Normal 11 2 2 3 2 2" xfId="5901"/>
    <cellStyle name="Normal 11 2 2 3 2 3" xfId="6324"/>
    <cellStyle name="Normal 11 2 2 3 3" xfId="5243"/>
    <cellStyle name="Normal 11 2 2 4" xfId="1816"/>
    <cellStyle name="Normal 11 2 2 4 2" xfId="5244"/>
    <cellStyle name="Normal 11 2 2 5" xfId="1817"/>
    <cellStyle name="Normal 11 2 2 5 2" xfId="5245"/>
    <cellStyle name="Normal 11 2 2 6" xfId="1818"/>
    <cellStyle name="Normal 11 2 2 7" xfId="5241"/>
    <cellStyle name="Normal 11 2 3" xfId="1819"/>
    <cellStyle name="Normal 11 2 3 2" xfId="1820"/>
    <cellStyle name="Normal 11 2 3 2 2" xfId="1821"/>
    <cellStyle name="Normal 11 2 3 2 2 2" xfId="5248"/>
    <cellStyle name="Normal 11 2 3 2 3" xfId="5247"/>
    <cellStyle name="Normal 11 2 3 3" xfId="1822"/>
    <cellStyle name="Normal 11 2 3 3 2" xfId="5249"/>
    <cellStyle name="Normal 11 2 3 4" xfId="5246"/>
    <cellStyle name="Normal 11 2 3_AVANCE PROTECCIÓN" xfId="1823"/>
    <cellStyle name="Normal 11 2 4" xfId="1824"/>
    <cellStyle name="Normal 11 2 4 2" xfId="1825"/>
    <cellStyle name="Normal 11 2 4 2 2" xfId="1826"/>
    <cellStyle name="Normal 11 2 4 2 2 2" xfId="5252"/>
    <cellStyle name="Normal 11 2 4 2 3" xfId="5251"/>
    <cellStyle name="Normal 11 2 4 3" xfId="1827"/>
    <cellStyle name="Normal 11 2 4 3 2" xfId="1828"/>
    <cellStyle name="Normal 11 2 4 3 2 2" xfId="5254"/>
    <cellStyle name="Normal 11 2 4 3 3" xfId="5253"/>
    <cellStyle name="Normal 11 2 4 4" xfId="1829"/>
    <cellStyle name="Normal 11 2 4 4 2" xfId="5255"/>
    <cellStyle name="Normal 11 2 4 5" xfId="5250"/>
    <cellStyle name="Normal 11 2 4_AVANCE TOTAL" xfId="1830"/>
    <cellStyle name="Normal 11 2 5" xfId="1831"/>
    <cellStyle name="Normal 11 2 5 2" xfId="1832"/>
    <cellStyle name="Normal 11 2 5 2 2" xfId="5257"/>
    <cellStyle name="Normal 11 2 5 3" xfId="5256"/>
    <cellStyle name="Normal 11 2 6" xfId="1833"/>
    <cellStyle name="Normal 11 2 6 2" xfId="1834"/>
    <cellStyle name="Normal 11 2 6 2 2" xfId="5259"/>
    <cellStyle name="Normal 11 2 6 3" xfId="5258"/>
    <cellStyle name="Normal 11 2 7" xfId="1835"/>
    <cellStyle name="Normal 11 2 7 2" xfId="1836"/>
    <cellStyle name="Normal 11 2 7 2 2" xfId="5261"/>
    <cellStyle name="Normal 11 2 7 3" xfId="5260"/>
    <cellStyle name="Normal 11 2 8" xfId="1837"/>
    <cellStyle name="Normal 11 2 8 2" xfId="1838"/>
    <cellStyle name="Normal 11 2 8 2 2" xfId="5263"/>
    <cellStyle name="Normal 11 2 8 3" xfId="5262"/>
    <cellStyle name="Normal 11 2 9" xfId="1839"/>
    <cellStyle name="Normal 11 2 9 2" xfId="5264"/>
    <cellStyle name="Normal 11 2_AVANCE PROTECCIÓN" xfId="1840"/>
    <cellStyle name="Normal 11_cuadratura" xfId="1841"/>
    <cellStyle name="Normal 110" xfId="1842"/>
    <cellStyle name="Normal 110 2" xfId="5265"/>
    <cellStyle name="Normal 111" xfId="3151"/>
    <cellStyle name="Normal 116 2" xfId="6640"/>
    <cellStyle name="Normal 12" xfId="1843"/>
    <cellStyle name="Normal 12 10" xfId="1844"/>
    <cellStyle name="Normal 12 2" xfId="1845"/>
    <cellStyle name="Normal 12 2 2" xfId="1846"/>
    <cellStyle name="Normal 12 2 2 2" xfId="5267"/>
    <cellStyle name="Normal 12 2 3" xfId="1847"/>
    <cellStyle name="Normal 12 2 3 2" xfId="3888"/>
    <cellStyle name="Normal 12 2 3 2 2" xfId="5902"/>
    <cellStyle name="Normal 12 2 3 2 3" xfId="6325"/>
    <cellStyle name="Normal 12 2 3 3" xfId="5268"/>
    <cellStyle name="Normal 12 2 4" xfId="1848"/>
    <cellStyle name="Normal 12 2 4 2" xfId="5269"/>
    <cellStyle name="Normal 12 2 5" xfId="1849"/>
    <cellStyle name="Normal 12 2 5 2" xfId="5270"/>
    <cellStyle name="Normal 12 2 6" xfId="1850"/>
    <cellStyle name="Normal 12 2 7" xfId="5266"/>
    <cellStyle name="Normal 12 3" xfId="1851"/>
    <cellStyle name="Normal 12 3 2" xfId="1852"/>
    <cellStyle name="Normal 12 3 2 2" xfId="1853"/>
    <cellStyle name="Normal 12 3 2_Listado_web" xfId="1854"/>
    <cellStyle name="Normal 12 3 3" xfId="1855"/>
    <cellStyle name="Normal 12 3_Hoja2" xfId="1856"/>
    <cellStyle name="Normal 12 4" xfId="1857"/>
    <cellStyle name="Normal 12 4 2" xfId="1858"/>
    <cellStyle name="Normal 12 4 2 2" xfId="1859"/>
    <cellStyle name="Normal 12 4 2_Listado_web" xfId="1860"/>
    <cellStyle name="Normal 12 4 3" xfId="1861"/>
    <cellStyle name="Normal 12 4_Hoja2" xfId="1862"/>
    <cellStyle name="Normal 12 5" xfId="1863"/>
    <cellStyle name="Normal 12 5 2" xfId="1864"/>
    <cellStyle name="Normal 12 5_Listado_web" xfId="1865"/>
    <cellStyle name="Normal 12 6" xfId="1866"/>
    <cellStyle name="Normal 12 6 2" xfId="1867"/>
    <cellStyle name="Normal 12 6_Listado_web" xfId="1868"/>
    <cellStyle name="Normal 12 7" xfId="1869"/>
    <cellStyle name="Normal 12 7 2" xfId="3889"/>
    <cellStyle name="Normal 12 8" xfId="1870"/>
    <cellStyle name="Normal 12 8 2" xfId="3890"/>
    <cellStyle name="Normal 12 9" xfId="1871"/>
    <cellStyle name="Normal 12_AVANCE JUSTICIA JUVENIL" xfId="1872"/>
    <cellStyle name="Normal 13" xfId="1873"/>
    <cellStyle name="Normal 13 10" xfId="1874"/>
    <cellStyle name="Normal 13 10 2" xfId="5271"/>
    <cellStyle name="Normal 13 11" xfId="1875"/>
    <cellStyle name="Normal 13 11 2" xfId="3891"/>
    <cellStyle name="Normal 13 12" xfId="1876"/>
    <cellStyle name="Normal 13 13" xfId="1877"/>
    <cellStyle name="Normal 13 2" xfId="1878"/>
    <cellStyle name="Normal 13 2 2" xfId="1879"/>
    <cellStyle name="Normal 13 2 2 2" xfId="1880"/>
    <cellStyle name="Normal 13 2 2_Listado_web" xfId="1881"/>
    <cellStyle name="Normal 13 2 3" xfId="1882"/>
    <cellStyle name="Normal 13 2 3 2" xfId="3892"/>
    <cellStyle name="Normal 13 2 4" xfId="1883"/>
    <cellStyle name="Normal 13 2 4 2" xfId="3893"/>
    <cellStyle name="Normal 13 2 4 2 2" xfId="5903"/>
    <cellStyle name="Normal 13 2 4 2 3" xfId="6326"/>
    <cellStyle name="Normal 13 2 4 3" xfId="5272"/>
    <cellStyle name="Normal 13 2 5" xfId="1884"/>
    <cellStyle name="Normal 13 2 6" xfId="1885"/>
    <cellStyle name="Normal 13 2_Hoja2" xfId="1886"/>
    <cellStyle name="Normal 13 3" xfId="1887"/>
    <cellStyle name="Normal 13 3 2" xfId="1888"/>
    <cellStyle name="Normal 13 3 2 2" xfId="5274"/>
    <cellStyle name="Normal 13 3 3" xfId="5273"/>
    <cellStyle name="Normal 13 4" xfId="1889"/>
    <cellStyle name="Normal 13 4 2" xfId="1890"/>
    <cellStyle name="Normal 13 4_Listado_web" xfId="1891"/>
    <cellStyle name="Normal 13 5" xfId="1892"/>
    <cellStyle name="Normal 13 5 2" xfId="1893"/>
    <cellStyle name="Normal 13 5_Listado_web" xfId="1894"/>
    <cellStyle name="Normal 13 6" xfId="1895"/>
    <cellStyle name="Normal 13 6 2" xfId="3894"/>
    <cellStyle name="Normal 13 7" xfId="1896"/>
    <cellStyle name="Normal 13 7 2" xfId="5275"/>
    <cellStyle name="Normal 13 8" xfId="1897"/>
    <cellStyle name="Normal 13 8 2" xfId="5276"/>
    <cellStyle name="Normal 13 9" xfId="1898"/>
    <cellStyle name="Normal 13 9 2" xfId="5277"/>
    <cellStyle name="Normal 13_AVANCE TOTAL" xfId="1899"/>
    <cellStyle name="Normal 14" xfId="1900"/>
    <cellStyle name="Normal 14 2" xfId="1901"/>
    <cellStyle name="Normal 14 2 2" xfId="1902"/>
    <cellStyle name="Normal 14 2 2 2" xfId="5280"/>
    <cellStyle name="Normal 14 2 3" xfId="5279"/>
    <cellStyle name="Normal 14 3" xfId="1903"/>
    <cellStyle name="Normal 14 3 2" xfId="1904"/>
    <cellStyle name="Normal 14 3 2 2" xfId="5282"/>
    <cellStyle name="Normal 14 3 3" xfId="5281"/>
    <cellStyle name="Normal 14 4" xfId="1905"/>
    <cellStyle name="Normal 14 4 2" xfId="1906"/>
    <cellStyle name="Normal 14 4 2 2" xfId="1907"/>
    <cellStyle name="Normal 14 4 2 2 2" xfId="5285"/>
    <cellStyle name="Normal 14 4 2 3" xfId="5284"/>
    <cellStyle name="Normal 14 4 3" xfId="1908"/>
    <cellStyle name="Normal 14 4 3 2" xfId="5286"/>
    <cellStyle name="Normal 14 4 4" xfId="5283"/>
    <cellStyle name="Normal 14 4_AVANCE PROTECCIÓN" xfId="1909"/>
    <cellStyle name="Normal 14 5" xfId="1910"/>
    <cellStyle name="Normal 14 5 2" xfId="5287"/>
    <cellStyle name="Normal 14 6" xfId="5278"/>
    <cellStyle name="Normal 14_DET I REG" xfId="1911"/>
    <cellStyle name="Normal 15" xfId="1912"/>
    <cellStyle name="Normal 15 10" xfId="1913"/>
    <cellStyle name="Normal 15 10 2" xfId="5289"/>
    <cellStyle name="Normal 15 11" xfId="1914"/>
    <cellStyle name="Normal 15 11 2" xfId="5290"/>
    <cellStyle name="Normal 15 12" xfId="5288"/>
    <cellStyle name="Normal 15 2" xfId="1915"/>
    <cellStyle name="Normal 15 2 2" xfId="1916"/>
    <cellStyle name="Normal 15 2 2 2" xfId="5292"/>
    <cellStyle name="Normal 15 2 3" xfId="5291"/>
    <cellStyle name="Normal 15 3" xfId="1917"/>
    <cellStyle name="Normal 15 3 2" xfId="1918"/>
    <cellStyle name="Normal 15 3 2 2" xfId="5294"/>
    <cellStyle name="Normal 15 3 3" xfId="5293"/>
    <cellStyle name="Normal 15 4" xfId="1919"/>
    <cellStyle name="Normal 15 4 2" xfId="1920"/>
    <cellStyle name="Normal 15 4 2 2" xfId="1921"/>
    <cellStyle name="Normal 15 4 2 2 2" xfId="5297"/>
    <cellStyle name="Normal 15 4 2 3" xfId="5296"/>
    <cellStyle name="Normal 15 4 3" xfId="1922"/>
    <cellStyle name="Normal 15 4 3 2" xfId="5298"/>
    <cellStyle name="Normal 15 4 4" xfId="5295"/>
    <cellStyle name="Normal 15 4_AVANCE PROTECCIÓN" xfId="1923"/>
    <cellStyle name="Normal 15 5" xfId="1924"/>
    <cellStyle name="Normal 15 5 2" xfId="5299"/>
    <cellStyle name="Normal 15 6" xfId="1925"/>
    <cellStyle name="Normal 15 6 2" xfId="5300"/>
    <cellStyle name="Normal 15 7" xfId="1926"/>
    <cellStyle name="Normal 15 7 2" xfId="5301"/>
    <cellStyle name="Normal 15 8" xfId="1927"/>
    <cellStyle name="Normal 15 8 2" xfId="5302"/>
    <cellStyle name="Normal 15 9" xfId="1928"/>
    <cellStyle name="Normal 15 9 2" xfId="5303"/>
    <cellStyle name="Normal 15_DET I REG" xfId="1929"/>
    <cellStyle name="Normal 16" xfId="1930"/>
    <cellStyle name="Normal 16 10" xfId="1931"/>
    <cellStyle name="Normal 16 10 2" xfId="5305"/>
    <cellStyle name="Normal 16 11" xfId="1932"/>
    <cellStyle name="Normal 16 11 2" xfId="5306"/>
    <cellStyle name="Normal 16 12" xfId="1933"/>
    <cellStyle name="Normal 16 12 2" xfId="5307"/>
    <cellStyle name="Normal 16 13" xfId="1934"/>
    <cellStyle name="Normal 16 14" xfId="5304"/>
    <cellStyle name="Normal 16 2" xfId="1935"/>
    <cellStyle name="Normal 16 2 2" xfId="1936"/>
    <cellStyle name="Normal 16 2 2 2" xfId="5309"/>
    <cellStyle name="Normal 16 2 3" xfId="5308"/>
    <cellStyle name="Normal 16 3" xfId="1937"/>
    <cellStyle name="Normal 16 3 2" xfId="1938"/>
    <cellStyle name="Normal 16 3 2 2" xfId="5311"/>
    <cellStyle name="Normal 16 3 3" xfId="5310"/>
    <cellStyle name="Normal 16 4" xfId="1939"/>
    <cellStyle name="Normal 16 4 2" xfId="1940"/>
    <cellStyle name="Normal 16 4 2 2" xfId="1941"/>
    <cellStyle name="Normal 16 4 2 2 2" xfId="5314"/>
    <cellStyle name="Normal 16 4 2 3" xfId="5313"/>
    <cellStyle name="Normal 16 4 3" xfId="1942"/>
    <cellStyle name="Normal 16 4 3 2" xfId="5315"/>
    <cellStyle name="Normal 16 4 4" xfId="5312"/>
    <cellStyle name="Normal 16 4_AVANCE PROTECCIÓN" xfId="1943"/>
    <cellStyle name="Normal 16 5" xfId="1944"/>
    <cellStyle name="Normal 16 5 2" xfId="5316"/>
    <cellStyle name="Normal 16 6" xfId="1945"/>
    <cellStyle name="Normal 16 6 2" xfId="5317"/>
    <cellStyle name="Normal 16 7" xfId="1946"/>
    <cellStyle name="Normal 16 7 2" xfId="5318"/>
    <cellStyle name="Normal 16 8" xfId="1947"/>
    <cellStyle name="Normal 16 8 2" xfId="3895"/>
    <cellStyle name="Normal 16 8 2 2" xfId="5904"/>
    <cellStyle name="Normal 16 8 2 3" xfId="6327"/>
    <cellStyle name="Normal 16 8 3" xfId="5319"/>
    <cellStyle name="Normal 16 9" xfId="1948"/>
    <cellStyle name="Normal 16 9 2" xfId="3896"/>
    <cellStyle name="Normal 16 9 2 2" xfId="5905"/>
    <cellStyle name="Normal 16 9 2 3" xfId="6328"/>
    <cellStyle name="Normal 16 9 3" xfId="5320"/>
    <cellStyle name="Normal 16_DET I REG" xfId="1949"/>
    <cellStyle name="Normal 17" xfId="1950"/>
    <cellStyle name="Normal 17 10" xfId="5321"/>
    <cellStyle name="Normal 17 2" xfId="1951"/>
    <cellStyle name="Normal 17 2 2" xfId="1952"/>
    <cellStyle name="Normal 17 2 2 2" xfId="5323"/>
    <cellStyle name="Normal 17 2 3" xfId="5322"/>
    <cellStyle name="Normal 17 3" xfId="1953"/>
    <cellStyle name="Normal 17 3 2" xfId="1954"/>
    <cellStyle name="Normal 17 3 2 2" xfId="1955"/>
    <cellStyle name="Normal 17 3 2 2 2" xfId="5326"/>
    <cellStyle name="Normal 17 3 2 3" xfId="5325"/>
    <cellStyle name="Normal 17 3 3" xfId="1956"/>
    <cellStyle name="Normal 17 3 3 2" xfId="5327"/>
    <cellStyle name="Normal 17 3 4" xfId="5324"/>
    <cellStyle name="Normal 17 3_AVANCE PROTECCIÓN" xfId="1957"/>
    <cellStyle name="Normal 17 4" xfId="1958"/>
    <cellStyle name="Normal 17 4 2" xfId="5328"/>
    <cellStyle name="Normal 17 5" xfId="1959"/>
    <cellStyle name="Normal 17 5 2" xfId="3897"/>
    <cellStyle name="Normal 17 5 2 2" xfId="5906"/>
    <cellStyle name="Normal 17 5 2 3" xfId="6329"/>
    <cellStyle name="Normal 17 5 3" xfId="5329"/>
    <cellStyle name="Normal 17 6" xfId="1960"/>
    <cellStyle name="Normal 17 6 2" xfId="3898"/>
    <cellStyle name="Normal 17 6 2 2" xfId="5907"/>
    <cellStyle name="Normal 17 6 2 3" xfId="6330"/>
    <cellStyle name="Normal 17 6 3" xfId="5330"/>
    <cellStyle name="Normal 17 7" xfId="1961"/>
    <cellStyle name="Normal 17 7 2" xfId="5331"/>
    <cellStyle name="Normal 17 8" xfId="1962"/>
    <cellStyle name="Normal 17 8 2" xfId="5332"/>
    <cellStyle name="Normal 17 9" xfId="1963"/>
    <cellStyle name="Normal 17_DET I REG" xfId="1964"/>
    <cellStyle name="Normal 18" xfId="1965"/>
    <cellStyle name="Normal 18 2" xfId="1966"/>
    <cellStyle name="Normal 18 2 2" xfId="1967"/>
    <cellStyle name="Normal 18 2 2 2" xfId="1968"/>
    <cellStyle name="Normal 18 2 2 2 2" xfId="5336"/>
    <cellStyle name="Normal 18 2 2 3" xfId="5335"/>
    <cellStyle name="Normal 18 2 3" xfId="1969"/>
    <cellStyle name="Normal 18 2 3 2" xfId="5337"/>
    <cellStyle name="Normal 18 2 4" xfId="5334"/>
    <cellStyle name="Normal 18 2_AVANCE PROTECCIÓN" xfId="1970"/>
    <cellStyle name="Normal 18 3" xfId="1971"/>
    <cellStyle name="Normal 18 3 2" xfId="5338"/>
    <cellStyle name="Normal 18 4" xfId="1972"/>
    <cellStyle name="Normal 18 4 2" xfId="3899"/>
    <cellStyle name="Normal 18 4 2 2" xfId="5908"/>
    <cellStyle name="Normal 18 4 2 3" xfId="6331"/>
    <cellStyle name="Normal 18 4 3" xfId="5339"/>
    <cellStyle name="Normal 18 5" xfId="1973"/>
    <cellStyle name="Normal 18 5 2" xfId="3900"/>
    <cellStyle name="Normal 18 5 2 2" xfId="5909"/>
    <cellStyle name="Normal 18 5 2 3" xfId="6332"/>
    <cellStyle name="Normal 18 5 3" xfId="5340"/>
    <cellStyle name="Normal 18 6" xfId="1974"/>
    <cellStyle name="Normal 18 6 2" xfId="5341"/>
    <cellStyle name="Normal 18 7" xfId="1975"/>
    <cellStyle name="Normal 18 7 2" xfId="5342"/>
    <cellStyle name="Normal 18 8" xfId="1976"/>
    <cellStyle name="Normal 18 9" xfId="5333"/>
    <cellStyle name="Normal 18_DET I REG" xfId="1977"/>
    <cellStyle name="Normal 19" xfId="1978"/>
    <cellStyle name="Normal 19 10" xfId="1979"/>
    <cellStyle name="Normal 19 10 2" xfId="3902"/>
    <cellStyle name="Normal 19 10 2 2" xfId="5911"/>
    <cellStyle name="Normal 19 10 2 3" xfId="6334"/>
    <cellStyle name="Normal 19 11" xfId="3901"/>
    <cellStyle name="Normal 19 11 2" xfId="5910"/>
    <cellStyle name="Normal 19 11 3" xfId="6333"/>
    <cellStyle name="Normal 19 2" xfId="1980"/>
    <cellStyle name="Normal 19 2 2" xfId="1981"/>
    <cellStyle name="Normal 19 2 2 2" xfId="1982"/>
    <cellStyle name="Normal 19 2 2_Listado_web" xfId="1983"/>
    <cellStyle name="Normal 19 2 3" xfId="1984"/>
    <cellStyle name="Normal 19 2_Hoja2" xfId="1985"/>
    <cellStyle name="Normal 19 3" xfId="1986"/>
    <cellStyle name="Normal 19 3 2" xfId="1987"/>
    <cellStyle name="Normal 19 3_Listado_web" xfId="1988"/>
    <cellStyle name="Normal 19 4" xfId="1989"/>
    <cellStyle name="Normal 19 4 2" xfId="1990"/>
    <cellStyle name="Normal 19 4_Listado_web" xfId="1991"/>
    <cellStyle name="Normal 19 5" xfId="1992"/>
    <cellStyle name="Normal 19 5 2" xfId="1993"/>
    <cellStyle name="Normal 19 5 2 2" xfId="3904"/>
    <cellStyle name="Normal 19 5 2 2 2" xfId="5913"/>
    <cellStyle name="Normal 19 5 2 2 3" xfId="6336"/>
    <cellStyle name="Normal 19 5 2 3" xfId="5343"/>
    <cellStyle name="Normal 19 5 3" xfId="1994"/>
    <cellStyle name="Normal 19 5 3 2" xfId="3905"/>
    <cellStyle name="Normal 19 5 4" xfId="1995"/>
    <cellStyle name="Normal 19 5 4 2" xfId="3906"/>
    <cellStyle name="Normal 19 5 4 2 2" xfId="5914"/>
    <cellStyle name="Normal 19 5 4 2 3" xfId="6337"/>
    <cellStyle name="Normal 19 5 4 3" xfId="5344"/>
    <cellStyle name="Normal 19 5 5" xfId="1996"/>
    <cellStyle name="Normal 19 5 5 2" xfId="3907"/>
    <cellStyle name="Normal 19 5 5 2 2" xfId="5915"/>
    <cellStyle name="Normal 19 5 5 2 3" xfId="6338"/>
    <cellStyle name="Normal 19 5 6" xfId="3903"/>
    <cellStyle name="Normal 19 5 6 2" xfId="5912"/>
    <cellStyle name="Normal 19 5 6 3" xfId="6335"/>
    <cellStyle name="Normal 19 5_INST $" xfId="1997"/>
    <cellStyle name="Normal 19 6" xfId="1998"/>
    <cellStyle name="Normal 19 6 2" xfId="1999"/>
    <cellStyle name="Normal 19 6 2 2" xfId="3909"/>
    <cellStyle name="Normal 19 6 2 2 2" xfId="5917"/>
    <cellStyle name="Normal 19 6 2 2 3" xfId="6340"/>
    <cellStyle name="Normal 19 6 2 3" xfId="5345"/>
    <cellStyle name="Normal 19 6 3" xfId="2000"/>
    <cellStyle name="Normal 19 6 3 2" xfId="3910"/>
    <cellStyle name="Normal 19 6 4" xfId="2001"/>
    <cellStyle name="Normal 19 6 4 2" xfId="3911"/>
    <cellStyle name="Normal 19 6 4 2 2" xfId="5918"/>
    <cellStyle name="Normal 19 6 4 2 3" xfId="6341"/>
    <cellStyle name="Normal 19 6 4 3" xfId="5346"/>
    <cellStyle name="Normal 19 6 5" xfId="2002"/>
    <cellStyle name="Normal 19 6 5 2" xfId="3912"/>
    <cellStyle name="Normal 19 6 5 2 2" xfId="5919"/>
    <cellStyle name="Normal 19 6 5 2 3" xfId="6342"/>
    <cellStyle name="Normal 19 6 6" xfId="3908"/>
    <cellStyle name="Normal 19 6 6 2" xfId="5916"/>
    <cellStyle name="Normal 19 6 6 3" xfId="6339"/>
    <cellStyle name="Normal 19 6_INST $" xfId="2003"/>
    <cellStyle name="Normal 19 7" xfId="2004"/>
    <cellStyle name="Normal 19 7 2" xfId="3913"/>
    <cellStyle name="Normal 19 7 2 2" xfId="5920"/>
    <cellStyle name="Normal 19 7 2 3" xfId="6343"/>
    <cellStyle name="Normal 19 7 3" xfId="5347"/>
    <cellStyle name="Normal 19 8" xfId="2005"/>
    <cellStyle name="Normal 19 8 2" xfId="3914"/>
    <cellStyle name="Normal 19 8 2 2" xfId="5921"/>
    <cellStyle name="Normal 19 8 2 3" xfId="6344"/>
    <cellStyle name="Normal 19 8 3" xfId="5348"/>
    <cellStyle name="Normal 19 9" xfId="2006"/>
    <cellStyle name="Normal 19 9 2" xfId="3915"/>
    <cellStyle name="Normal 19 9 2 2" xfId="5922"/>
    <cellStyle name="Normal 19 9 2 3" xfId="6345"/>
    <cellStyle name="Normal 19_AVANCE PROTECCIÓN" xfId="2007"/>
    <cellStyle name="Normal 2" xfId="2008"/>
    <cellStyle name="Normal 2 10" xfId="2009"/>
    <cellStyle name="Normal 2 10 2" xfId="5350"/>
    <cellStyle name="Normal 2 11" xfId="5883"/>
    <cellStyle name="Normal 2 15" xfId="2010"/>
    <cellStyle name="Normal 2 15 2" xfId="5351"/>
    <cellStyle name="Normal 2 16" xfId="2011"/>
    <cellStyle name="Normal 2 16 2" xfId="5352"/>
    <cellStyle name="Normal 2 18" xfId="2012"/>
    <cellStyle name="Normal 2 18 2" xfId="5353"/>
    <cellStyle name="Normal 2 2" xfId="2013"/>
    <cellStyle name="Normal 2 2 2" xfId="2014"/>
    <cellStyle name="Normal 2 2 2 2" xfId="5355"/>
    <cellStyle name="Normal 2 2 3" xfId="2015"/>
    <cellStyle name="Normal 2 2 3 2" xfId="5356"/>
    <cellStyle name="Normal 2 2 4" xfId="5354"/>
    <cellStyle name="Normal 2 2_Hoja2" xfId="2016"/>
    <cellStyle name="Normal 2 3" xfId="2017"/>
    <cellStyle name="Normal 2 3 2" xfId="2018"/>
    <cellStyle name="Normal 2 3 2 2" xfId="5358"/>
    <cellStyle name="Normal 2 3 3" xfId="5357"/>
    <cellStyle name="Normal 2 4" xfId="2019"/>
    <cellStyle name="Normal 2 4 10" xfId="3916"/>
    <cellStyle name="Normal 2 4 2" xfId="2020"/>
    <cellStyle name="Normal 2 4 3" xfId="2021"/>
    <cellStyle name="Normal 2 4 4" xfId="2022"/>
    <cellStyle name="Normal 2 4 5" xfId="2023"/>
    <cellStyle name="Normal 2 4 5 2" xfId="2024"/>
    <cellStyle name="Normal 2 4 5 2 2" xfId="3918"/>
    <cellStyle name="Normal 2 4 5 2 3" xfId="5359"/>
    <cellStyle name="Normal 2 4 5 3" xfId="2025"/>
    <cellStyle name="Normal 2 4 5 4" xfId="2026"/>
    <cellStyle name="Normal 2 4 5 4 2" xfId="3919"/>
    <cellStyle name="Normal 2 4 5 4 3" xfId="5360"/>
    <cellStyle name="Normal 2 4 5 5" xfId="2027"/>
    <cellStyle name="Normal 2 4 5 5 2" xfId="3920"/>
    <cellStyle name="Normal 2 4 5 6" xfId="3917"/>
    <cellStyle name="Normal 2 4 5_INST $" xfId="2028"/>
    <cellStyle name="Normal 2 4 6" xfId="2029"/>
    <cellStyle name="Normal 2 4 6 2" xfId="2030"/>
    <cellStyle name="Normal 2 4 6 2 2" xfId="3922"/>
    <cellStyle name="Normal 2 4 6 2 3" xfId="5361"/>
    <cellStyle name="Normal 2 4 6 3" xfId="2031"/>
    <cellStyle name="Normal 2 4 6 4" xfId="2032"/>
    <cellStyle name="Normal 2 4 6 4 2" xfId="3923"/>
    <cellStyle name="Normal 2 4 6 4 3" xfId="5362"/>
    <cellStyle name="Normal 2 4 6 5" xfId="2033"/>
    <cellStyle name="Normal 2 4 6 5 2" xfId="3924"/>
    <cellStyle name="Normal 2 4 6 6" xfId="3921"/>
    <cellStyle name="Normal 2 4 6_INST $" xfId="2034"/>
    <cellStyle name="Normal 2 4 7" xfId="2035"/>
    <cellStyle name="Normal 2 4 7 2" xfId="3925"/>
    <cellStyle name="Normal 2 4 7 3" xfId="5363"/>
    <cellStyle name="Normal 2 4 8" xfId="2036"/>
    <cellStyle name="Normal 2 4 8 2" xfId="3926"/>
    <cellStyle name="Normal 2 4 8 3" xfId="5364"/>
    <cellStyle name="Normal 2 4 9" xfId="2037"/>
    <cellStyle name="Normal 2 4 9 2" xfId="3927"/>
    <cellStyle name="Normal 2 4_AVANCE PROTECCIÓN" xfId="2038"/>
    <cellStyle name="Normal 2 5" xfId="2039"/>
    <cellStyle name="Normal 2 5 2" xfId="2040"/>
    <cellStyle name="Normal 2 5 2 2" xfId="2041"/>
    <cellStyle name="Normal 2 5 2 2 2" xfId="5367"/>
    <cellStyle name="Normal 2 5 2 3" xfId="5366"/>
    <cellStyle name="Normal 2 5 3" xfId="2042"/>
    <cellStyle name="Normal 2 5 3 2" xfId="2043"/>
    <cellStyle name="Normal 2 5 3 2 2" xfId="5369"/>
    <cellStyle name="Normal 2 5 3 3" xfId="5368"/>
    <cellStyle name="Normal 2 5 4" xfId="2044"/>
    <cellStyle name="Normal 2 5 4 2" xfId="5370"/>
    <cellStyle name="Normal 2 5 5" xfId="5365"/>
    <cellStyle name="Normal 2 5_AVANCE TOTAL" xfId="2045"/>
    <cellStyle name="Normal 2 6" xfId="2046"/>
    <cellStyle name="Normal 2 6 2" xfId="5371"/>
    <cellStyle name="Normal 2 7" xfId="2047"/>
    <cellStyle name="Normal 2 7 2" xfId="5372"/>
    <cellStyle name="Normal 2 8" xfId="2048"/>
    <cellStyle name="Normal 2 8 2" xfId="3928"/>
    <cellStyle name="Normal 2 8 3" xfId="5373"/>
    <cellStyle name="Normal 2 9" xfId="5349"/>
    <cellStyle name="Normal 2_AVANCE TOTAL" xfId="2049"/>
    <cellStyle name="Normal 20" xfId="2050"/>
    <cellStyle name="Normal 20 10" xfId="3929"/>
    <cellStyle name="Normal 20 10 2" xfId="5923"/>
    <cellStyle name="Normal 20 10 3" xfId="6346"/>
    <cellStyle name="Normal 20 2" xfId="2051"/>
    <cellStyle name="Normal 20 2 2" xfId="2052"/>
    <cellStyle name="Normal 20 2 2 2" xfId="2053"/>
    <cellStyle name="Normal 20 2 2_Listado_web" xfId="2054"/>
    <cellStyle name="Normal 20 2 3" xfId="2055"/>
    <cellStyle name="Normal 20 2_Hoja2" xfId="2056"/>
    <cellStyle name="Normal 20 3" xfId="2057"/>
    <cellStyle name="Normal 20 3 2" xfId="2058"/>
    <cellStyle name="Normal 20 3_Listado_web" xfId="2059"/>
    <cellStyle name="Normal 20 4" xfId="2060"/>
    <cellStyle name="Normal 20 4 2" xfId="2061"/>
    <cellStyle name="Normal 20 4_Listado_web" xfId="2062"/>
    <cellStyle name="Normal 20 5" xfId="2063"/>
    <cellStyle name="Normal 20 5 2" xfId="2064"/>
    <cellStyle name="Normal 20 5 2 2" xfId="3931"/>
    <cellStyle name="Normal 20 5 2 2 2" xfId="5925"/>
    <cellStyle name="Normal 20 5 2 2 3" xfId="6348"/>
    <cellStyle name="Normal 20 5 2 3" xfId="5374"/>
    <cellStyle name="Normal 20 5 3" xfId="2065"/>
    <cellStyle name="Normal 20 5 3 2" xfId="3932"/>
    <cellStyle name="Normal 20 5 4" xfId="2066"/>
    <cellStyle name="Normal 20 5 4 2" xfId="3933"/>
    <cellStyle name="Normal 20 5 4 2 2" xfId="5926"/>
    <cellStyle name="Normal 20 5 4 2 3" xfId="6350"/>
    <cellStyle name="Normal 20 5 4 3" xfId="5375"/>
    <cellStyle name="Normal 20 5 5" xfId="2067"/>
    <cellStyle name="Normal 20 5 5 2" xfId="3934"/>
    <cellStyle name="Normal 20 5 5 2 2" xfId="5927"/>
    <cellStyle name="Normal 20 5 5 2 3" xfId="6351"/>
    <cellStyle name="Normal 20 5 6" xfId="3930"/>
    <cellStyle name="Normal 20 5 6 2" xfId="5924"/>
    <cellStyle name="Normal 20 5 6 3" xfId="6347"/>
    <cellStyle name="Normal 20 5_INST $" xfId="2068"/>
    <cellStyle name="Normal 20 6" xfId="2069"/>
    <cellStyle name="Normal 20 6 2" xfId="2070"/>
    <cellStyle name="Normal 20 6 2 2" xfId="3936"/>
    <cellStyle name="Normal 20 6 2 2 2" xfId="5929"/>
    <cellStyle name="Normal 20 6 2 2 3" xfId="6353"/>
    <cellStyle name="Normal 20 6 2 3" xfId="5376"/>
    <cellStyle name="Normal 20 6 3" xfId="2071"/>
    <cellStyle name="Normal 20 6 3 2" xfId="3937"/>
    <cellStyle name="Normal 20 6 4" xfId="2072"/>
    <cellStyle name="Normal 20 6 4 2" xfId="3938"/>
    <cellStyle name="Normal 20 6 4 2 2" xfId="5930"/>
    <cellStyle name="Normal 20 6 4 2 3" xfId="6354"/>
    <cellStyle name="Normal 20 6 4 3" xfId="5377"/>
    <cellStyle name="Normal 20 6 5" xfId="2073"/>
    <cellStyle name="Normal 20 6 5 2" xfId="3939"/>
    <cellStyle name="Normal 20 6 5 2 2" xfId="5931"/>
    <cellStyle name="Normal 20 6 5 2 3" xfId="6355"/>
    <cellStyle name="Normal 20 6 6" xfId="3935"/>
    <cellStyle name="Normal 20 6 6 2" xfId="5928"/>
    <cellStyle name="Normal 20 6 6 3" xfId="6352"/>
    <cellStyle name="Normal 20 6_INST $" xfId="2074"/>
    <cellStyle name="Normal 20 7" xfId="2075"/>
    <cellStyle name="Normal 20 7 2" xfId="3940"/>
    <cellStyle name="Normal 20 7 2 2" xfId="5932"/>
    <cellStyle name="Normal 20 7 2 3" xfId="6356"/>
    <cellStyle name="Normal 20 7 3" xfId="5378"/>
    <cellStyle name="Normal 20 8" xfId="2076"/>
    <cellStyle name="Normal 20 8 2" xfId="3941"/>
    <cellStyle name="Normal 20 8 2 2" xfId="5933"/>
    <cellStyle name="Normal 20 8 2 3" xfId="6357"/>
    <cellStyle name="Normal 20 8 3" xfId="5379"/>
    <cellStyle name="Normal 20 9" xfId="2077"/>
    <cellStyle name="Normal 20 9 2" xfId="3942"/>
    <cellStyle name="Normal 20 9 2 2" xfId="5934"/>
    <cellStyle name="Normal 20 9 2 3" xfId="6358"/>
    <cellStyle name="Normal 20_AVANCE PROTECCIÓN" xfId="2078"/>
    <cellStyle name="Normal 21" xfId="2079"/>
    <cellStyle name="Normal 21 10" xfId="2080"/>
    <cellStyle name="Normal 21 10 2" xfId="3944"/>
    <cellStyle name="Normal 21 10 2 2" xfId="5936"/>
    <cellStyle name="Normal 21 10 2 3" xfId="6360"/>
    <cellStyle name="Normal 21 10 3" xfId="5380"/>
    <cellStyle name="Normal 21 11" xfId="2081"/>
    <cellStyle name="Normal 21 11 2" xfId="3945"/>
    <cellStyle name="Normal 21 11 2 2" xfId="5937"/>
    <cellStyle name="Normal 21 11 2 3" xfId="6361"/>
    <cellStyle name="Normal 21 12" xfId="2082"/>
    <cellStyle name="Normal 21 12 2" xfId="3946"/>
    <cellStyle name="Normal 21 12 2 2" xfId="5938"/>
    <cellStyle name="Normal 21 12 2 3" xfId="6362"/>
    <cellStyle name="Normal 21 13" xfId="3943"/>
    <cellStyle name="Normal 21 13 2" xfId="5935"/>
    <cellStyle name="Normal 21 13 3" xfId="6359"/>
    <cellStyle name="Normal 21 2" xfId="2083"/>
    <cellStyle name="Normal 21 2 10" xfId="3947"/>
    <cellStyle name="Normal 21 2 10 2" xfId="5939"/>
    <cellStyle name="Normal 21 2 10 3" xfId="6363"/>
    <cellStyle name="Normal 21 2 2" xfId="2084"/>
    <cellStyle name="Normal 21 2 2 2" xfId="2085"/>
    <cellStyle name="Normal 21 2 2 2 2" xfId="2086"/>
    <cellStyle name="Normal 21 2 2 2_Listado_web" xfId="2087"/>
    <cellStyle name="Normal 21 2 2 3" xfId="2088"/>
    <cellStyle name="Normal 21 2 2_Hoja2" xfId="2089"/>
    <cellStyle name="Normal 21 2 3" xfId="2090"/>
    <cellStyle name="Normal 21 2 3 2" xfId="2091"/>
    <cellStyle name="Normal 21 2 3_Listado_web" xfId="2092"/>
    <cellStyle name="Normal 21 2 4" xfId="2093"/>
    <cellStyle name="Normal 21 2 4 2" xfId="2094"/>
    <cellStyle name="Normal 21 2 4_Listado_web" xfId="2095"/>
    <cellStyle name="Normal 21 2 5" xfId="2096"/>
    <cellStyle name="Normal 21 2 5 2" xfId="2097"/>
    <cellStyle name="Normal 21 2 5 2 2" xfId="3949"/>
    <cellStyle name="Normal 21 2 5 2 2 2" xfId="5941"/>
    <cellStyle name="Normal 21 2 5 2 2 3" xfId="6365"/>
    <cellStyle name="Normal 21 2 5 2 3" xfId="5381"/>
    <cellStyle name="Normal 21 2 5 3" xfId="2098"/>
    <cellStyle name="Normal 21 2 5 3 2" xfId="3950"/>
    <cellStyle name="Normal 21 2 5 4" xfId="2099"/>
    <cellStyle name="Normal 21 2 5 4 2" xfId="3951"/>
    <cellStyle name="Normal 21 2 5 4 2 2" xfId="5942"/>
    <cellStyle name="Normal 21 2 5 4 2 3" xfId="6366"/>
    <cellStyle name="Normal 21 2 5 4 3" xfId="5382"/>
    <cellStyle name="Normal 21 2 5 5" xfId="2100"/>
    <cellStyle name="Normal 21 2 5 5 2" xfId="3952"/>
    <cellStyle name="Normal 21 2 5 5 2 2" xfId="5943"/>
    <cellStyle name="Normal 21 2 5 5 2 3" xfId="6367"/>
    <cellStyle name="Normal 21 2 5 6" xfId="3948"/>
    <cellStyle name="Normal 21 2 5 6 2" xfId="5940"/>
    <cellStyle name="Normal 21 2 5 6 3" xfId="6364"/>
    <cellStyle name="Normal 21 2 5_INST $" xfId="2101"/>
    <cellStyle name="Normal 21 2 6" xfId="2102"/>
    <cellStyle name="Normal 21 2 6 2" xfId="2103"/>
    <cellStyle name="Normal 21 2 6 2 2" xfId="3954"/>
    <cellStyle name="Normal 21 2 6 2 2 2" xfId="5945"/>
    <cellStyle name="Normal 21 2 6 2 2 3" xfId="6369"/>
    <cellStyle name="Normal 21 2 6 2 3" xfId="5383"/>
    <cellStyle name="Normal 21 2 6 3" xfId="2104"/>
    <cellStyle name="Normal 21 2 6 3 2" xfId="3955"/>
    <cellStyle name="Normal 21 2 6 4" xfId="2105"/>
    <cellStyle name="Normal 21 2 6 4 2" xfId="3956"/>
    <cellStyle name="Normal 21 2 6 4 2 2" xfId="5946"/>
    <cellStyle name="Normal 21 2 6 4 2 3" xfId="6370"/>
    <cellStyle name="Normal 21 2 6 4 3" xfId="5384"/>
    <cellStyle name="Normal 21 2 6 5" xfId="2106"/>
    <cellStyle name="Normal 21 2 6 5 2" xfId="3957"/>
    <cellStyle name="Normal 21 2 6 5 2 2" xfId="5947"/>
    <cellStyle name="Normal 21 2 6 5 2 3" xfId="6371"/>
    <cellStyle name="Normal 21 2 6 6" xfId="3953"/>
    <cellStyle name="Normal 21 2 6 6 2" xfId="5944"/>
    <cellStyle name="Normal 21 2 6 6 3" xfId="6368"/>
    <cellStyle name="Normal 21 2 6_INST $" xfId="2107"/>
    <cellStyle name="Normal 21 2 7" xfId="2108"/>
    <cellStyle name="Normal 21 2 7 2" xfId="3958"/>
    <cellStyle name="Normal 21 2 7 2 2" xfId="5948"/>
    <cellStyle name="Normal 21 2 7 2 3" xfId="6372"/>
    <cellStyle name="Normal 21 2 7 3" xfId="5385"/>
    <cellStyle name="Normal 21 2 8" xfId="2109"/>
    <cellStyle name="Normal 21 2 8 2" xfId="3959"/>
    <cellStyle name="Normal 21 2 8 2 2" xfId="5949"/>
    <cellStyle name="Normal 21 2 8 2 3" xfId="6373"/>
    <cellStyle name="Normal 21 2 8 3" xfId="5386"/>
    <cellStyle name="Normal 21 2 9" xfId="2110"/>
    <cellStyle name="Normal 21 2 9 2" xfId="3960"/>
    <cellStyle name="Normal 21 2 9 2 2" xfId="5950"/>
    <cellStyle name="Normal 21 2 9 2 3" xfId="6374"/>
    <cellStyle name="Normal 21 2_AVANCE PROTECCIÓN" xfId="2111"/>
    <cellStyle name="Normal 21 3" xfId="2112"/>
    <cellStyle name="Normal 21 3 2" xfId="2113"/>
    <cellStyle name="Normal 21 3 2 2" xfId="5388"/>
    <cellStyle name="Normal 21 3 3" xfId="5387"/>
    <cellStyle name="Normal 21 4" xfId="2114"/>
    <cellStyle name="Normal 21 4 2" xfId="2115"/>
    <cellStyle name="Normal 21 4 2 2" xfId="2116"/>
    <cellStyle name="Normal 21 4 2_Listado_web" xfId="2117"/>
    <cellStyle name="Normal 21 4 3" xfId="2118"/>
    <cellStyle name="Normal 21 4_Hoja2" xfId="2119"/>
    <cellStyle name="Normal 21 5" xfId="2120"/>
    <cellStyle name="Normal 21 5 2" xfId="2121"/>
    <cellStyle name="Normal 21 5_Listado_web" xfId="2122"/>
    <cellStyle name="Normal 21 6" xfId="2123"/>
    <cellStyle name="Normal 21 6 2" xfId="2124"/>
    <cellStyle name="Normal 21 6_Listado_web" xfId="2125"/>
    <cellStyle name="Normal 21 7" xfId="2126"/>
    <cellStyle name="Normal 21 7 2" xfId="2127"/>
    <cellStyle name="Normal 21 7 2 2" xfId="3962"/>
    <cellStyle name="Normal 21 7 2 2 2" xfId="5952"/>
    <cellStyle name="Normal 21 7 2 2 3" xfId="6376"/>
    <cellStyle name="Normal 21 7 2 3" xfId="5389"/>
    <cellStyle name="Normal 21 7 3" xfId="2128"/>
    <cellStyle name="Normal 21 7 3 2" xfId="3963"/>
    <cellStyle name="Normal 21 7 4" xfId="2129"/>
    <cellStyle name="Normal 21 7 4 2" xfId="3964"/>
    <cellStyle name="Normal 21 7 4 2 2" xfId="5953"/>
    <cellStyle name="Normal 21 7 4 2 3" xfId="6377"/>
    <cellStyle name="Normal 21 7 4 3" xfId="5390"/>
    <cellStyle name="Normal 21 7 5" xfId="2130"/>
    <cellStyle name="Normal 21 7 5 2" xfId="3965"/>
    <cellStyle name="Normal 21 7 5 2 2" xfId="5954"/>
    <cellStyle name="Normal 21 7 5 2 3" xfId="6378"/>
    <cellStyle name="Normal 21 7 6" xfId="3961"/>
    <cellStyle name="Normal 21 7 6 2" xfId="5951"/>
    <cellStyle name="Normal 21 7 6 3" xfId="6375"/>
    <cellStyle name="Normal 21 7_INST $" xfId="2131"/>
    <cellStyle name="Normal 21 8" xfId="2132"/>
    <cellStyle name="Normal 21 8 2" xfId="2133"/>
    <cellStyle name="Normal 21 8 2 2" xfId="3967"/>
    <cellStyle name="Normal 21 8 2 2 2" xfId="5956"/>
    <cellStyle name="Normal 21 8 2 2 3" xfId="6380"/>
    <cellStyle name="Normal 21 8 2 3" xfId="5391"/>
    <cellStyle name="Normal 21 8 3" xfId="2134"/>
    <cellStyle name="Normal 21 8 3 2" xfId="3968"/>
    <cellStyle name="Normal 21 8 4" xfId="2135"/>
    <cellStyle name="Normal 21 8 4 2" xfId="3969"/>
    <cellStyle name="Normal 21 8 4 2 2" xfId="5957"/>
    <cellStyle name="Normal 21 8 4 2 3" xfId="6381"/>
    <cellStyle name="Normal 21 8 4 3" xfId="5392"/>
    <cellStyle name="Normal 21 8 5" xfId="2136"/>
    <cellStyle name="Normal 21 8 5 2" xfId="3970"/>
    <cellStyle name="Normal 21 8 5 2 2" xfId="5958"/>
    <cellStyle name="Normal 21 8 5 2 3" xfId="6382"/>
    <cellStyle name="Normal 21 8 6" xfId="3966"/>
    <cellStyle name="Normal 21 8 6 2" xfId="5955"/>
    <cellStyle name="Normal 21 8 6 3" xfId="6379"/>
    <cellStyle name="Normal 21 8_INST $" xfId="2137"/>
    <cellStyle name="Normal 21 9" xfId="2138"/>
    <cellStyle name="Normal 21 9 2" xfId="3971"/>
    <cellStyle name="Normal 21 9 2 2" xfId="5959"/>
    <cellStyle name="Normal 21 9 2 3" xfId="6383"/>
    <cellStyle name="Normal 21 9 3" xfId="5393"/>
    <cellStyle name="Normal 21_AVANCE JUSTICIA JUVENIL" xfId="2139"/>
    <cellStyle name="Normal 22" xfId="2140"/>
    <cellStyle name="Normal 22 10" xfId="2141"/>
    <cellStyle name="Normal 22 10 2" xfId="3973"/>
    <cellStyle name="Normal 22 10 2 2" xfId="5961"/>
    <cellStyle name="Normal 22 10 2 3" xfId="6385"/>
    <cellStyle name="Normal 22 11" xfId="3972"/>
    <cellStyle name="Normal 22 11 2" xfId="5960"/>
    <cellStyle name="Normal 22 11 3" xfId="6384"/>
    <cellStyle name="Normal 22 2" xfId="2142"/>
    <cellStyle name="Normal 22 2 2" xfId="2143"/>
    <cellStyle name="Normal 22 2 2 2" xfId="2144"/>
    <cellStyle name="Normal 22 2 2_Listado_web" xfId="2145"/>
    <cellStyle name="Normal 22 2 3" xfId="2146"/>
    <cellStyle name="Normal 22 2_Hoja2" xfId="2147"/>
    <cellStyle name="Normal 22 3" xfId="2148"/>
    <cellStyle name="Normal 22 3 2" xfId="2149"/>
    <cellStyle name="Normal 22 3_Listado_web" xfId="2150"/>
    <cellStyle name="Normal 22 4" xfId="2151"/>
    <cellStyle name="Normal 22 4 2" xfId="2152"/>
    <cellStyle name="Normal 22 4_Listado_web" xfId="2153"/>
    <cellStyle name="Normal 22 5" xfId="2154"/>
    <cellStyle name="Normal 22 5 2" xfId="2155"/>
    <cellStyle name="Normal 22 5 2 2" xfId="3975"/>
    <cellStyle name="Normal 22 5 2 2 2" xfId="5963"/>
    <cellStyle name="Normal 22 5 2 2 3" xfId="6387"/>
    <cellStyle name="Normal 22 5 2 3" xfId="5394"/>
    <cellStyle name="Normal 22 5 3" xfId="2156"/>
    <cellStyle name="Normal 22 5 3 2" xfId="3976"/>
    <cellStyle name="Normal 22 5 4" xfId="2157"/>
    <cellStyle name="Normal 22 5 4 2" xfId="3977"/>
    <cellStyle name="Normal 22 5 4 2 2" xfId="5964"/>
    <cellStyle name="Normal 22 5 4 2 3" xfId="6388"/>
    <cellStyle name="Normal 22 5 4 3" xfId="5395"/>
    <cellStyle name="Normal 22 5 5" xfId="2158"/>
    <cellStyle name="Normal 22 5 5 2" xfId="3978"/>
    <cellStyle name="Normal 22 5 5 2 2" xfId="5965"/>
    <cellStyle name="Normal 22 5 5 2 3" xfId="6389"/>
    <cellStyle name="Normal 22 5 6" xfId="3974"/>
    <cellStyle name="Normal 22 5 6 2" xfId="5962"/>
    <cellStyle name="Normal 22 5 6 3" xfId="6386"/>
    <cellStyle name="Normal 22 5_INST $" xfId="2159"/>
    <cellStyle name="Normal 22 6" xfId="2160"/>
    <cellStyle name="Normal 22 6 2" xfId="2161"/>
    <cellStyle name="Normal 22 6 2 2" xfId="3980"/>
    <cellStyle name="Normal 22 6 2 2 2" xfId="5967"/>
    <cellStyle name="Normal 22 6 2 2 3" xfId="6391"/>
    <cellStyle name="Normal 22 6 2 3" xfId="5396"/>
    <cellStyle name="Normal 22 6 3" xfId="2162"/>
    <cellStyle name="Normal 22 6 3 2" xfId="3981"/>
    <cellStyle name="Normal 22 6 4" xfId="2163"/>
    <cellStyle name="Normal 22 6 4 2" xfId="3982"/>
    <cellStyle name="Normal 22 6 4 2 2" xfId="5968"/>
    <cellStyle name="Normal 22 6 4 2 3" xfId="6392"/>
    <cellStyle name="Normal 22 6 4 3" xfId="5397"/>
    <cellStyle name="Normal 22 6 5" xfId="2164"/>
    <cellStyle name="Normal 22 6 5 2" xfId="3983"/>
    <cellStyle name="Normal 22 6 5 2 2" xfId="5969"/>
    <cellStyle name="Normal 22 6 5 2 3" xfId="6393"/>
    <cellStyle name="Normal 22 6 6" xfId="3979"/>
    <cellStyle name="Normal 22 6 6 2" xfId="5966"/>
    <cellStyle name="Normal 22 6 6 3" xfId="6390"/>
    <cellStyle name="Normal 22 6_INST $" xfId="2165"/>
    <cellStyle name="Normal 22 7" xfId="2166"/>
    <cellStyle name="Normal 22 7 2" xfId="3984"/>
    <cellStyle name="Normal 22 7 2 2" xfId="5970"/>
    <cellStyle name="Normal 22 7 2 3" xfId="6394"/>
    <cellStyle name="Normal 22 7 3" xfId="5398"/>
    <cellStyle name="Normal 22 8" xfId="2167"/>
    <cellStyle name="Normal 22 8 2" xfId="3985"/>
    <cellStyle name="Normal 22 8 2 2" xfId="5971"/>
    <cellStyle name="Normal 22 8 2 3" xfId="6395"/>
    <cellStyle name="Normal 22 8 3" xfId="5399"/>
    <cellStyle name="Normal 22 9" xfId="2168"/>
    <cellStyle name="Normal 22 9 2" xfId="3986"/>
    <cellStyle name="Normal 22 9 2 2" xfId="5972"/>
    <cellStyle name="Normal 22 9 2 3" xfId="6396"/>
    <cellStyle name="Normal 22_AVANCE PROTECCIÓN" xfId="2169"/>
    <cellStyle name="Normal 23" xfId="2170"/>
    <cellStyle name="Normal 23 10" xfId="2171"/>
    <cellStyle name="Normal 23 10 2" xfId="3988"/>
    <cellStyle name="Normal 23 10 2 2" xfId="5974"/>
    <cellStyle name="Normal 23 10 2 3" xfId="6398"/>
    <cellStyle name="Normal 23 11" xfId="3987"/>
    <cellStyle name="Normal 23 11 2" xfId="5973"/>
    <cellStyle name="Normal 23 11 3" xfId="6397"/>
    <cellStyle name="Normal 23 2" xfId="2172"/>
    <cellStyle name="Normal 23 2 2" xfId="2173"/>
    <cellStyle name="Normal 23 2 2 2" xfId="2174"/>
    <cellStyle name="Normal 23 2 2_Listado_web" xfId="2175"/>
    <cellStyle name="Normal 23 2 3" xfId="2176"/>
    <cellStyle name="Normal 23 2_Hoja2" xfId="2177"/>
    <cellStyle name="Normal 23 3" xfId="2178"/>
    <cellStyle name="Normal 23 3 2" xfId="2179"/>
    <cellStyle name="Normal 23 3_Listado_web" xfId="2180"/>
    <cellStyle name="Normal 23 4" xfId="2181"/>
    <cellStyle name="Normal 23 4 2" xfId="2182"/>
    <cellStyle name="Normal 23 4_Listado_web" xfId="2183"/>
    <cellStyle name="Normal 23 5" xfId="2184"/>
    <cellStyle name="Normal 23 5 2" xfId="2185"/>
    <cellStyle name="Normal 23 5 2 2" xfId="3990"/>
    <cellStyle name="Normal 23 5 2 2 2" xfId="5976"/>
    <cellStyle name="Normal 23 5 2 2 3" xfId="6400"/>
    <cellStyle name="Normal 23 5 2 3" xfId="5400"/>
    <cellStyle name="Normal 23 5 3" xfId="2186"/>
    <cellStyle name="Normal 23 5 3 2" xfId="3991"/>
    <cellStyle name="Normal 23 5 4" xfId="2187"/>
    <cellStyle name="Normal 23 5 4 2" xfId="3992"/>
    <cellStyle name="Normal 23 5 4 2 2" xfId="5977"/>
    <cellStyle name="Normal 23 5 4 2 3" xfId="6401"/>
    <cellStyle name="Normal 23 5 4 3" xfId="5401"/>
    <cellStyle name="Normal 23 5 5" xfId="2188"/>
    <cellStyle name="Normal 23 5 5 2" xfId="3993"/>
    <cellStyle name="Normal 23 5 5 2 2" xfId="5978"/>
    <cellStyle name="Normal 23 5 5 2 3" xfId="6402"/>
    <cellStyle name="Normal 23 5 6" xfId="3989"/>
    <cellStyle name="Normal 23 5 6 2" xfId="5975"/>
    <cellStyle name="Normal 23 5 6 3" xfId="6399"/>
    <cellStyle name="Normal 23 5_INST $" xfId="2189"/>
    <cellStyle name="Normal 23 6" xfId="2190"/>
    <cellStyle name="Normal 23 6 2" xfId="2191"/>
    <cellStyle name="Normal 23 6 2 2" xfId="3995"/>
    <cellStyle name="Normal 23 6 2 2 2" xfId="5980"/>
    <cellStyle name="Normal 23 6 2 2 3" xfId="6404"/>
    <cellStyle name="Normal 23 6 2 3" xfId="5402"/>
    <cellStyle name="Normal 23 6 3" xfId="2192"/>
    <cellStyle name="Normal 23 6 3 2" xfId="3996"/>
    <cellStyle name="Normal 23 6 4" xfId="2193"/>
    <cellStyle name="Normal 23 6 4 2" xfId="3997"/>
    <cellStyle name="Normal 23 6 4 2 2" xfId="5981"/>
    <cellStyle name="Normal 23 6 4 2 3" xfId="6405"/>
    <cellStyle name="Normal 23 6 4 3" xfId="5403"/>
    <cellStyle name="Normal 23 6 5" xfId="2194"/>
    <cellStyle name="Normal 23 6 5 2" xfId="3998"/>
    <cellStyle name="Normal 23 6 5 2 2" xfId="5982"/>
    <cellStyle name="Normal 23 6 5 2 3" xfId="6406"/>
    <cellStyle name="Normal 23 6 6" xfId="3994"/>
    <cellStyle name="Normal 23 6 6 2" xfId="5979"/>
    <cellStyle name="Normal 23 6 6 3" xfId="6403"/>
    <cellStyle name="Normal 23 6_INST $" xfId="2195"/>
    <cellStyle name="Normal 23 7" xfId="2196"/>
    <cellStyle name="Normal 23 7 2" xfId="3999"/>
    <cellStyle name="Normal 23 7 2 2" xfId="5983"/>
    <cellStyle name="Normal 23 7 2 3" xfId="6407"/>
    <cellStyle name="Normal 23 7 3" xfId="5404"/>
    <cellStyle name="Normal 23 8" xfId="2197"/>
    <cellStyle name="Normal 23 8 2" xfId="4000"/>
    <cellStyle name="Normal 23 8 2 2" xfId="5984"/>
    <cellStyle name="Normal 23 8 2 3" xfId="6408"/>
    <cellStyle name="Normal 23 8 3" xfId="5405"/>
    <cellStyle name="Normal 23 9" xfId="2198"/>
    <cellStyle name="Normal 23 9 2" xfId="4001"/>
    <cellStyle name="Normal 23 9 2 2" xfId="5985"/>
    <cellStyle name="Normal 23 9 2 3" xfId="6409"/>
    <cellStyle name="Normal 23_AVANCE PROTECCIÓN" xfId="2199"/>
    <cellStyle name="Normal 24" xfId="2200"/>
    <cellStyle name="Normal 24 2" xfId="2201"/>
    <cellStyle name="Normal 24 2 2" xfId="5407"/>
    <cellStyle name="Normal 24 3" xfId="2202"/>
    <cellStyle name="Normal 24 3 2" xfId="4002"/>
    <cellStyle name="Normal 24 3 2 2" xfId="5986"/>
    <cellStyle name="Normal 24 3 2 3" xfId="6410"/>
    <cellStyle name="Normal 24 3 3" xfId="5408"/>
    <cellStyle name="Normal 24 4" xfId="2203"/>
    <cellStyle name="Normal 24 4 2" xfId="5409"/>
    <cellStyle name="Normal 24 5" xfId="2204"/>
    <cellStyle name="Normal 24 5 2" xfId="5410"/>
    <cellStyle name="Normal 24 6" xfId="2205"/>
    <cellStyle name="Normal 24 7" xfId="5406"/>
    <cellStyle name="Normal 25" xfId="2206"/>
    <cellStyle name="Normal 25 10" xfId="4003"/>
    <cellStyle name="Normal 25 10 2" xfId="5987"/>
    <cellStyle name="Normal 25 10 3" xfId="6411"/>
    <cellStyle name="Normal 25 2" xfId="2207"/>
    <cellStyle name="Normal 25 2 2" xfId="2208"/>
    <cellStyle name="Normal 25 2 2 2" xfId="2209"/>
    <cellStyle name="Normal 25 2 2_Listado_web" xfId="2210"/>
    <cellStyle name="Normal 25 2 3" xfId="2211"/>
    <cellStyle name="Normal 25 2_Hoja2" xfId="2212"/>
    <cellStyle name="Normal 25 3" xfId="2213"/>
    <cellStyle name="Normal 25 3 2" xfId="2214"/>
    <cellStyle name="Normal 25 3_Listado_web" xfId="2215"/>
    <cellStyle name="Normal 25 4" xfId="2216"/>
    <cellStyle name="Normal 25 4 2" xfId="2217"/>
    <cellStyle name="Normal 25 4_Listado_web" xfId="2218"/>
    <cellStyle name="Normal 25 5" xfId="2219"/>
    <cellStyle name="Normal 25 5 2" xfId="2220"/>
    <cellStyle name="Normal 25 5 2 2" xfId="4005"/>
    <cellStyle name="Normal 25 5 2 2 2" xfId="5989"/>
    <cellStyle name="Normal 25 5 2 2 3" xfId="6413"/>
    <cellStyle name="Normal 25 5 2 3" xfId="5411"/>
    <cellStyle name="Normal 25 5 3" xfId="2221"/>
    <cellStyle name="Normal 25 5 3 2" xfId="4006"/>
    <cellStyle name="Normal 25 5 4" xfId="2222"/>
    <cellStyle name="Normal 25 5 4 2" xfId="4007"/>
    <cellStyle name="Normal 25 5 4 2 2" xfId="5990"/>
    <cellStyle name="Normal 25 5 4 2 3" xfId="6414"/>
    <cellStyle name="Normal 25 5 4 3" xfId="5412"/>
    <cellStyle name="Normal 25 5 5" xfId="2223"/>
    <cellStyle name="Normal 25 5 5 2" xfId="4008"/>
    <cellStyle name="Normal 25 5 5 2 2" xfId="5991"/>
    <cellStyle name="Normal 25 5 5 2 3" xfId="6415"/>
    <cellStyle name="Normal 25 5 6" xfId="4004"/>
    <cellStyle name="Normal 25 5 6 2" xfId="5988"/>
    <cellStyle name="Normal 25 5 6 3" xfId="6412"/>
    <cellStyle name="Normal 25 5_INST $" xfId="2224"/>
    <cellStyle name="Normal 25 6" xfId="2225"/>
    <cellStyle name="Normal 25 6 2" xfId="2226"/>
    <cellStyle name="Normal 25 6 2 2" xfId="4010"/>
    <cellStyle name="Normal 25 6 2 2 2" xfId="5993"/>
    <cellStyle name="Normal 25 6 2 2 3" xfId="6417"/>
    <cellStyle name="Normal 25 6 2 3" xfId="5413"/>
    <cellStyle name="Normal 25 6 3" xfId="2227"/>
    <cellStyle name="Normal 25 6 3 2" xfId="4011"/>
    <cellStyle name="Normal 25 6 4" xfId="2228"/>
    <cellStyle name="Normal 25 6 4 2" xfId="4012"/>
    <cellStyle name="Normal 25 6 4 2 2" xfId="5994"/>
    <cellStyle name="Normal 25 6 4 2 3" xfId="6418"/>
    <cellStyle name="Normal 25 6 4 3" xfId="5414"/>
    <cellStyle name="Normal 25 6 5" xfId="2229"/>
    <cellStyle name="Normal 25 6 5 2" xfId="4013"/>
    <cellStyle name="Normal 25 6 5 2 2" xfId="5995"/>
    <cellStyle name="Normal 25 6 5 2 3" xfId="6419"/>
    <cellStyle name="Normal 25 6 6" xfId="4009"/>
    <cellStyle name="Normal 25 6 6 2" xfId="5992"/>
    <cellStyle name="Normal 25 6 6 3" xfId="6416"/>
    <cellStyle name="Normal 25 6_INST $" xfId="2230"/>
    <cellStyle name="Normal 25 7" xfId="2231"/>
    <cellStyle name="Normal 25 7 2" xfId="4014"/>
    <cellStyle name="Normal 25 7 2 2" xfId="5996"/>
    <cellStyle name="Normal 25 7 2 3" xfId="6420"/>
    <cellStyle name="Normal 25 7 3" xfId="5415"/>
    <cellStyle name="Normal 25 8" xfId="2232"/>
    <cellStyle name="Normal 25 8 2" xfId="4015"/>
    <cellStyle name="Normal 25 8 2 2" xfId="5997"/>
    <cellStyle name="Normal 25 8 2 3" xfId="6421"/>
    <cellStyle name="Normal 25 8 3" xfId="5416"/>
    <cellStyle name="Normal 25 9" xfId="2233"/>
    <cellStyle name="Normal 25 9 2" xfId="4016"/>
    <cellStyle name="Normal 25 9 2 2" xfId="5998"/>
    <cellStyle name="Normal 25 9 2 3" xfId="6422"/>
    <cellStyle name="Normal 25_AVANCE PROTECCIÓN" xfId="2234"/>
    <cellStyle name="Normal 26" xfId="2235"/>
    <cellStyle name="Normal 26 10" xfId="2236"/>
    <cellStyle name="Normal 26 10 2" xfId="4018"/>
    <cellStyle name="Normal 26 10 2 2" xfId="6000"/>
    <cellStyle name="Normal 26 10 2 3" xfId="6424"/>
    <cellStyle name="Normal 26 11" xfId="4017"/>
    <cellStyle name="Normal 26 11 2" xfId="5999"/>
    <cellStyle name="Normal 26 11 3" xfId="6423"/>
    <cellStyle name="Normal 26 2" xfId="2237"/>
    <cellStyle name="Normal 26 2 2" xfId="2238"/>
    <cellStyle name="Normal 26 2 2 2" xfId="2239"/>
    <cellStyle name="Normal 26 2 2_Listado_web" xfId="2240"/>
    <cellStyle name="Normal 26 2 3" xfId="2241"/>
    <cellStyle name="Normal 26 2_Hoja2" xfId="2242"/>
    <cellStyle name="Normal 26 3" xfId="2243"/>
    <cellStyle name="Normal 26 3 2" xfId="2244"/>
    <cellStyle name="Normal 26 3_Listado_web" xfId="2245"/>
    <cellStyle name="Normal 26 4" xfId="2246"/>
    <cellStyle name="Normal 26 4 2" xfId="2247"/>
    <cellStyle name="Normal 26 4_Listado_web" xfId="2248"/>
    <cellStyle name="Normal 26 5" xfId="2249"/>
    <cellStyle name="Normal 26 5 2" xfId="2250"/>
    <cellStyle name="Normal 26 5 2 2" xfId="4020"/>
    <cellStyle name="Normal 26 5 2 2 2" xfId="6002"/>
    <cellStyle name="Normal 26 5 2 2 3" xfId="6426"/>
    <cellStyle name="Normal 26 5 2 3" xfId="5417"/>
    <cellStyle name="Normal 26 5 3" xfId="2251"/>
    <cellStyle name="Normal 26 5 3 2" xfId="4021"/>
    <cellStyle name="Normal 26 5 4" xfId="2252"/>
    <cellStyle name="Normal 26 5 4 2" xfId="4022"/>
    <cellStyle name="Normal 26 5 4 2 2" xfId="6003"/>
    <cellStyle name="Normal 26 5 4 2 3" xfId="6427"/>
    <cellStyle name="Normal 26 5 4 3" xfId="5418"/>
    <cellStyle name="Normal 26 5 5" xfId="2253"/>
    <cellStyle name="Normal 26 5 5 2" xfId="4023"/>
    <cellStyle name="Normal 26 5 5 2 2" xfId="6004"/>
    <cellStyle name="Normal 26 5 5 2 3" xfId="6428"/>
    <cellStyle name="Normal 26 5 6" xfId="4019"/>
    <cellStyle name="Normal 26 5 6 2" xfId="6001"/>
    <cellStyle name="Normal 26 5 6 3" xfId="6425"/>
    <cellStyle name="Normal 26 5_INST $" xfId="2254"/>
    <cellStyle name="Normal 26 6" xfId="2255"/>
    <cellStyle name="Normal 26 6 2" xfId="2256"/>
    <cellStyle name="Normal 26 6 2 2" xfId="4025"/>
    <cellStyle name="Normal 26 6 2 2 2" xfId="6006"/>
    <cellStyle name="Normal 26 6 2 2 3" xfId="6430"/>
    <cellStyle name="Normal 26 6 2 3" xfId="5419"/>
    <cellStyle name="Normal 26 6 3" xfId="2257"/>
    <cellStyle name="Normal 26 6 3 2" xfId="4026"/>
    <cellStyle name="Normal 26 6 4" xfId="2258"/>
    <cellStyle name="Normal 26 6 4 2" xfId="4027"/>
    <cellStyle name="Normal 26 6 4 2 2" xfId="6007"/>
    <cellStyle name="Normal 26 6 4 2 3" xfId="6431"/>
    <cellStyle name="Normal 26 6 4 3" xfId="5420"/>
    <cellStyle name="Normal 26 6 5" xfId="2259"/>
    <cellStyle name="Normal 26 6 5 2" xfId="4028"/>
    <cellStyle name="Normal 26 6 5 2 2" xfId="6008"/>
    <cellStyle name="Normal 26 6 5 2 3" xfId="6432"/>
    <cellStyle name="Normal 26 6 6" xfId="4024"/>
    <cellStyle name="Normal 26 6 6 2" xfId="6005"/>
    <cellStyle name="Normal 26 6 6 3" xfId="6429"/>
    <cellStyle name="Normal 26 6_INST $" xfId="2260"/>
    <cellStyle name="Normal 26 7" xfId="2261"/>
    <cellStyle name="Normal 26 7 2" xfId="4029"/>
    <cellStyle name="Normal 26 7 2 2" xfId="6009"/>
    <cellStyle name="Normal 26 7 2 3" xfId="6433"/>
    <cellStyle name="Normal 26 7 3" xfId="5421"/>
    <cellStyle name="Normal 26 8" xfId="2262"/>
    <cellStyle name="Normal 26 8 2" xfId="4030"/>
    <cellStyle name="Normal 26 8 2 2" xfId="6010"/>
    <cellStyle name="Normal 26 8 2 3" xfId="6434"/>
    <cellStyle name="Normal 26 8 3" xfId="5422"/>
    <cellStyle name="Normal 26 9" xfId="2263"/>
    <cellStyle name="Normal 26 9 2" xfId="4031"/>
    <cellStyle name="Normal 26 9 2 2" xfId="6011"/>
    <cellStyle name="Normal 26 9 2 3" xfId="6435"/>
    <cellStyle name="Normal 26_AVANCE PROTECCIÓN" xfId="2264"/>
    <cellStyle name="Normal 27" xfId="2265"/>
    <cellStyle name="Normal 27 10" xfId="2266"/>
    <cellStyle name="Normal 27 10 2" xfId="5423"/>
    <cellStyle name="Normal 27 11" xfId="2267"/>
    <cellStyle name="Normal 27 11 2" xfId="4032"/>
    <cellStyle name="Normal 27 11 2 2" xfId="6012"/>
    <cellStyle name="Normal 27 11 2 3" xfId="6436"/>
    <cellStyle name="Normal 27 11 3" xfId="5424"/>
    <cellStyle name="Normal 27 12" xfId="2268"/>
    <cellStyle name="Normal 27 12 2" xfId="5425"/>
    <cellStyle name="Normal 27 13" xfId="2269"/>
    <cellStyle name="Normal 27 13 2" xfId="5426"/>
    <cellStyle name="Normal 27 14" xfId="2270"/>
    <cellStyle name="Normal 27 14 2" xfId="5427"/>
    <cellStyle name="Normal 27 15" xfId="2271"/>
    <cellStyle name="Normal 27 2" xfId="2272"/>
    <cellStyle name="Normal 27 2 2" xfId="2273"/>
    <cellStyle name="Normal 27 2 2 2" xfId="5429"/>
    <cellStyle name="Normal 27 2 3" xfId="5428"/>
    <cellStyle name="Normal 27 3" xfId="2274"/>
    <cellStyle name="Normal 27 3 2" xfId="2275"/>
    <cellStyle name="Normal 27 3 2 2" xfId="5431"/>
    <cellStyle name="Normal 27 3 3" xfId="5430"/>
    <cellStyle name="Normal 27 3_AVANCE TOTAL" xfId="2276"/>
    <cellStyle name="Normal 27 4" xfId="2277"/>
    <cellStyle name="Normal 27 4 2" xfId="5432"/>
    <cellStyle name="Normal 27 5" xfId="2278"/>
    <cellStyle name="Normal 27 5 2" xfId="5433"/>
    <cellStyle name="Normal 27 6" xfId="2279"/>
    <cellStyle name="Normal 27 6 2" xfId="5434"/>
    <cellStyle name="Normal 27 7" xfId="2280"/>
    <cellStyle name="Normal 27 7 2" xfId="2281"/>
    <cellStyle name="Normal 27 7 2 2" xfId="5436"/>
    <cellStyle name="Normal 27 7 3" xfId="5435"/>
    <cellStyle name="Normal 27 7_AVANCE TOTAL" xfId="2282"/>
    <cellStyle name="Normal 27 8" xfId="2283"/>
    <cellStyle name="Normal 27 8 2" xfId="2284"/>
    <cellStyle name="Normal 27 8 2 2" xfId="5438"/>
    <cellStyle name="Normal 27 8 3" xfId="2285"/>
    <cellStyle name="Normal 27 8 3 2" xfId="2286"/>
    <cellStyle name="Normal 27 8 3 2 2" xfId="5440"/>
    <cellStyle name="Normal 27 8 3 3" xfId="5439"/>
    <cellStyle name="Normal 27 8 3_INST $" xfId="2287"/>
    <cellStyle name="Normal 27 8 4" xfId="2288"/>
    <cellStyle name="Normal 27 8 4 2" xfId="5441"/>
    <cellStyle name="Normal 27 8 5" xfId="5437"/>
    <cellStyle name="Normal 27 8_INST $" xfId="2289"/>
    <cellStyle name="Normal 27 9" xfId="2290"/>
    <cellStyle name="Normal 27 9 2" xfId="2291"/>
    <cellStyle name="Normal 27 9 2 2" xfId="5443"/>
    <cellStyle name="Normal 27 9 3" xfId="5442"/>
    <cellStyle name="Normal 27 9_INST $" xfId="2292"/>
    <cellStyle name="Normal 27_AVANCE PROTECCIÓN" xfId="2293"/>
    <cellStyle name="Normal 28" xfId="2294"/>
    <cellStyle name="Normal 28 2" xfId="2295"/>
    <cellStyle name="Normal 28 2 2" xfId="2296"/>
    <cellStyle name="Normal 28 2 2 2" xfId="5446"/>
    <cellStyle name="Normal 28 2 3" xfId="5445"/>
    <cellStyle name="Normal 28 3" xfId="2297"/>
    <cellStyle name="Normal 28 3 2" xfId="2298"/>
    <cellStyle name="Normal 28 3 2 2" xfId="5448"/>
    <cellStyle name="Normal 28 3 3" xfId="5447"/>
    <cellStyle name="Normal 28 4" xfId="2299"/>
    <cellStyle name="Normal 28 4 2" xfId="5449"/>
    <cellStyle name="Normal 28 5" xfId="2300"/>
    <cellStyle name="Normal 28 5 2" xfId="4033"/>
    <cellStyle name="Normal 28 5 2 2" xfId="6013"/>
    <cellStyle name="Normal 28 5 2 3" xfId="6437"/>
    <cellStyle name="Normal 28 5 3" xfId="5450"/>
    <cellStyle name="Normal 28 6" xfId="2301"/>
    <cellStyle name="Normal 28 6 2" xfId="5451"/>
    <cellStyle name="Normal 28 7" xfId="2302"/>
    <cellStyle name="Normal 28 7 2" xfId="5452"/>
    <cellStyle name="Normal 28 8" xfId="2303"/>
    <cellStyle name="Normal 28 9" xfId="5444"/>
    <cellStyle name="Normal 28_AVANCE TOTAL" xfId="2304"/>
    <cellStyle name="Normal 29" xfId="2305"/>
    <cellStyle name="Normal 29 2" xfId="2306"/>
    <cellStyle name="Normal 29 2 2" xfId="2307"/>
    <cellStyle name="Normal 29 2 2 2" xfId="5455"/>
    <cellStyle name="Normal 29 2 3" xfId="5454"/>
    <cellStyle name="Normal 29 3" xfId="2308"/>
    <cellStyle name="Normal 29 3 2" xfId="2309"/>
    <cellStyle name="Normal 29 3 2 2" xfId="5457"/>
    <cellStyle name="Normal 29 3 3" xfId="5456"/>
    <cellStyle name="Normal 29 4" xfId="2310"/>
    <cellStyle name="Normal 29 4 2" xfId="5458"/>
    <cellStyle name="Normal 29 5" xfId="2311"/>
    <cellStyle name="Normal 29 5 2" xfId="4034"/>
    <cellStyle name="Normal 29 5 2 2" xfId="6014"/>
    <cellStyle name="Normal 29 5 2 3" xfId="6438"/>
    <cellStyle name="Normal 29 5 3" xfId="5459"/>
    <cellStyle name="Normal 29 6" xfId="2312"/>
    <cellStyle name="Normal 29 6 2" xfId="5460"/>
    <cellStyle name="Normal 29 7" xfId="2313"/>
    <cellStyle name="Normal 29 7 2" xfId="5461"/>
    <cellStyle name="Normal 29 8" xfId="2314"/>
    <cellStyle name="Normal 29 9" xfId="5453"/>
    <cellStyle name="Normal 29_AVANCE TOTAL" xfId="2315"/>
    <cellStyle name="Normal 3" xfId="2316"/>
    <cellStyle name="Normal 3 10" xfId="2317"/>
    <cellStyle name="Normal 3 10 2" xfId="2318"/>
    <cellStyle name="Normal 3 10 2 2" xfId="5463"/>
    <cellStyle name="Normal 3 10 3" xfId="5462"/>
    <cellStyle name="Normal 3 10_AVANCE TOTAL" xfId="2319"/>
    <cellStyle name="Normal 3 11" xfId="2320"/>
    <cellStyle name="Normal 3 11 2" xfId="5464"/>
    <cellStyle name="Normal 3 12" xfId="2321"/>
    <cellStyle name="Normal 3 12 2" xfId="5465"/>
    <cellStyle name="Normal 3 13" xfId="2322"/>
    <cellStyle name="Normal 3 13 2" xfId="2323"/>
    <cellStyle name="Normal 3 13 2 2" xfId="5467"/>
    <cellStyle name="Normal 3 13 3" xfId="5466"/>
    <cellStyle name="Normal 3 13_AVANCE TOTAL" xfId="2324"/>
    <cellStyle name="Normal 3 14" xfId="2325"/>
    <cellStyle name="Normal 3 14 2" xfId="2326"/>
    <cellStyle name="Normal 3 14 2 2" xfId="5469"/>
    <cellStyle name="Normal 3 14 3" xfId="2327"/>
    <cellStyle name="Normal 3 14 3 2" xfId="2328"/>
    <cellStyle name="Normal 3 14 3 2 2" xfId="5471"/>
    <cellStyle name="Normal 3 14 3 3" xfId="5470"/>
    <cellStyle name="Normal 3 14 3_INST $" xfId="2329"/>
    <cellStyle name="Normal 3 14 4" xfId="2330"/>
    <cellStyle name="Normal 3 14 4 2" xfId="5472"/>
    <cellStyle name="Normal 3 14 5" xfId="5468"/>
    <cellStyle name="Normal 3 14_INST $" xfId="2331"/>
    <cellStyle name="Normal 3 15" xfId="2332"/>
    <cellStyle name="Normal 3 15 2" xfId="2333"/>
    <cellStyle name="Normal 3 15 2 2" xfId="5474"/>
    <cellStyle name="Normal 3 15 3" xfId="5473"/>
    <cellStyle name="Normal 3 15_INST $" xfId="2334"/>
    <cellStyle name="Normal 3 16" xfId="2335"/>
    <cellStyle name="Normal 3 16 2" xfId="5475"/>
    <cellStyle name="Normal 3 17" xfId="2336"/>
    <cellStyle name="Normal 3 17 2" xfId="5476"/>
    <cellStyle name="Normal 3 18" xfId="2337"/>
    <cellStyle name="Normal 3 18 2" xfId="5477"/>
    <cellStyle name="Normal 3 19" xfId="2338"/>
    <cellStyle name="Normal 3 19 2" xfId="5478"/>
    <cellStyle name="Normal 3 2" xfId="2339"/>
    <cellStyle name="Normal 3 2 2" xfId="2340"/>
    <cellStyle name="Normal 3 2 2 2" xfId="5480"/>
    <cellStyle name="Normal 3 2 3" xfId="5479"/>
    <cellStyle name="Normal 3 20" xfId="2341"/>
    <cellStyle name="Normal 3 20 2" xfId="5481"/>
    <cellStyle name="Normal 3 21" xfId="2342"/>
    <cellStyle name="Normal 3 21 2" xfId="5482"/>
    <cellStyle name="Normal 3 22" xfId="2343"/>
    <cellStyle name="Normal 3 22 2" xfId="5483"/>
    <cellStyle name="Normal 3 23" xfId="2344"/>
    <cellStyle name="Normal 3 23 2" xfId="5484"/>
    <cellStyle name="Normal 3 24" xfId="2345"/>
    <cellStyle name="Normal 3 24 2" xfId="5485"/>
    <cellStyle name="Normal 3 25" xfId="2346"/>
    <cellStyle name="Normal 3 25 2" xfId="5486"/>
    <cellStyle name="Normal 3 26" xfId="2347"/>
    <cellStyle name="Normal 3 26 2" xfId="5487"/>
    <cellStyle name="Normal 3 3" xfId="2348"/>
    <cellStyle name="Normal 3 3 2" xfId="2349"/>
    <cellStyle name="Normal 3 3 2 2" xfId="5489"/>
    <cellStyle name="Normal 3 3 3" xfId="5488"/>
    <cellStyle name="Normal 3 4" xfId="2350"/>
    <cellStyle name="Normal 3 4 10" xfId="2351"/>
    <cellStyle name="Normal 3 4 10 2" xfId="5490"/>
    <cellStyle name="Normal 3 4 11" xfId="2352"/>
    <cellStyle name="Normal 3 4 11 2" xfId="5491"/>
    <cellStyle name="Normal 3 4 12" xfId="2353"/>
    <cellStyle name="Normal 3 4 12 2" xfId="5492"/>
    <cellStyle name="Normal 3 4 13" xfId="2354"/>
    <cellStyle name="Normal 3 4 13 2" xfId="2355"/>
    <cellStyle name="Normal 3 4 13 2 2" xfId="5494"/>
    <cellStyle name="Normal 3 4 13 3" xfId="5493"/>
    <cellStyle name="Normal 3 4 13_AVANCE TOTAL" xfId="2356"/>
    <cellStyle name="Normal 3 4 14" xfId="2357"/>
    <cellStyle name="Normal 3 4 14 2" xfId="2358"/>
    <cellStyle name="Normal 3 4 14 2 2" xfId="5496"/>
    <cellStyle name="Normal 3 4 14 3" xfId="2359"/>
    <cellStyle name="Normal 3 4 14 3 2" xfId="2360"/>
    <cellStyle name="Normal 3 4 14 3 2 2" xfId="5498"/>
    <cellStyle name="Normal 3 4 14 3 3" xfId="5497"/>
    <cellStyle name="Normal 3 4 14 3_INST $" xfId="2361"/>
    <cellStyle name="Normal 3 4 14 4" xfId="2362"/>
    <cellStyle name="Normal 3 4 14 4 2" xfId="5499"/>
    <cellStyle name="Normal 3 4 14 5" xfId="5495"/>
    <cellStyle name="Normal 3 4 14_INST $" xfId="2363"/>
    <cellStyle name="Normal 3 4 15" xfId="2364"/>
    <cellStyle name="Normal 3 4 15 2" xfId="2365"/>
    <cellStyle name="Normal 3 4 15 2 2" xfId="5501"/>
    <cellStyle name="Normal 3 4 15 3" xfId="5500"/>
    <cellStyle name="Normal 3 4 15_INST $" xfId="2366"/>
    <cellStyle name="Normal 3 4 16" xfId="2367"/>
    <cellStyle name="Normal 3 4 16 2" xfId="5502"/>
    <cellStyle name="Normal 3 4 17" xfId="2368"/>
    <cellStyle name="Normal 3 4 17 2" xfId="5503"/>
    <cellStyle name="Normal 3 4 2" xfId="2369"/>
    <cellStyle name="Normal 3 4 2 2" xfId="2370"/>
    <cellStyle name="Normal 3 4 2 2 2" xfId="5505"/>
    <cellStyle name="Normal 3 4 2 3" xfId="5504"/>
    <cellStyle name="Normal 3 4 3" xfId="2371"/>
    <cellStyle name="Normal 3 4 3 2" xfId="2372"/>
    <cellStyle name="Normal 3 4 3 2 2" xfId="5507"/>
    <cellStyle name="Normal 3 4 3 3" xfId="5506"/>
    <cellStyle name="Normal 3 4 4" xfId="2373"/>
    <cellStyle name="Normal 3 4 4 2" xfId="2374"/>
    <cellStyle name="Normal 3 4 4 2 2" xfId="5509"/>
    <cellStyle name="Normal 3 4 4 3" xfId="5508"/>
    <cellStyle name="Normal 3 4 5" xfId="2375"/>
    <cellStyle name="Normal 3 4 5 2" xfId="2376"/>
    <cellStyle name="Normal 3 4 5 2 2" xfId="2377"/>
    <cellStyle name="Normal 3 4 5 2 2 2" xfId="5512"/>
    <cellStyle name="Normal 3 4 5 2 3" xfId="5511"/>
    <cellStyle name="Normal 3 4 5 3" xfId="2378"/>
    <cellStyle name="Normal 3 4 5 3 2" xfId="5513"/>
    <cellStyle name="Normal 3 4 5 4" xfId="5510"/>
    <cellStyle name="Normal 3 4 5_AVANCE PROTECCIÓN" xfId="2379"/>
    <cellStyle name="Normal 3 4 6" xfId="2380"/>
    <cellStyle name="Normal 3 4 6 2" xfId="2381"/>
    <cellStyle name="Normal 3 4 6 2 2" xfId="2382"/>
    <cellStyle name="Normal 3 4 6 2 2 2" xfId="5516"/>
    <cellStyle name="Normal 3 4 6 2 3" xfId="5515"/>
    <cellStyle name="Normal 3 4 6 3" xfId="2383"/>
    <cellStyle name="Normal 3 4 6 3 2" xfId="2384"/>
    <cellStyle name="Normal 3 4 6 3 2 2" xfId="5518"/>
    <cellStyle name="Normal 3 4 6 3 3" xfId="5517"/>
    <cellStyle name="Normal 3 4 6 4" xfId="2385"/>
    <cellStyle name="Normal 3 4 6 4 2" xfId="5519"/>
    <cellStyle name="Normal 3 4 6 5" xfId="5514"/>
    <cellStyle name="Normal 3 4 6_AVANCE TOTAL" xfId="2386"/>
    <cellStyle name="Normal 3 4 7" xfId="2387"/>
    <cellStyle name="Normal 3 4 7 2" xfId="2388"/>
    <cellStyle name="Normal 3 4 7 2 2" xfId="5521"/>
    <cellStyle name="Normal 3 4 7 3" xfId="5520"/>
    <cellStyle name="Normal 3 4 7_AVANCE TOTAL" xfId="2389"/>
    <cellStyle name="Normal 3 4 8" xfId="2390"/>
    <cellStyle name="Normal 3 4 8 2" xfId="5522"/>
    <cellStyle name="Normal 3 4 9" xfId="2391"/>
    <cellStyle name="Normal 3 4 9 2" xfId="5523"/>
    <cellStyle name="Normal 3 4_AVANCE PROTECCIÓN" xfId="2392"/>
    <cellStyle name="Normal 3 5" xfId="2393"/>
    <cellStyle name="Normal 3 5 2" xfId="2394"/>
    <cellStyle name="Normal 3 5 2 2" xfId="2395"/>
    <cellStyle name="Normal 3 5 2 2 2" xfId="5526"/>
    <cellStyle name="Normal 3 5 2 3" xfId="5525"/>
    <cellStyle name="Normal 3 5 3" xfId="2396"/>
    <cellStyle name="Normal 3 5 3 2" xfId="2397"/>
    <cellStyle name="Normal 3 5 3 2 2" xfId="5528"/>
    <cellStyle name="Normal 3 5 3 3" xfId="5527"/>
    <cellStyle name="Normal 3 5 4" xfId="2398"/>
    <cellStyle name="Normal 3 5 4 2" xfId="2399"/>
    <cellStyle name="Normal 3 5 4 2 2" xfId="2400"/>
    <cellStyle name="Normal 3 5 4 2 2 2" xfId="5531"/>
    <cellStyle name="Normal 3 5 4 2 3" xfId="5530"/>
    <cellStyle name="Normal 3 5 4 3" xfId="2401"/>
    <cellStyle name="Normal 3 5 4 3 2" xfId="5532"/>
    <cellStyle name="Normal 3 5 4 4" xfId="5529"/>
    <cellStyle name="Normal 3 5 4_AVANCE PROTECCIÓN" xfId="2402"/>
    <cellStyle name="Normal 3 5 5" xfId="2403"/>
    <cellStyle name="Normal 3 5 5 2" xfId="5533"/>
    <cellStyle name="Normal 3 5 6" xfId="5524"/>
    <cellStyle name="Normal 3 5_DET I REG" xfId="2404"/>
    <cellStyle name="Normal 3 6" xfId="2405"/>
    <cellStyle name="Normal 3 6 2" xfId="2406"/>
    <cellStyle name="Normal 3 6 2 2" xfId="2407"/>
    <cellStyle name="Normal 3 6 2_Listado_web" xfId="2408"/>
    <cellStyle name="Normal 3 6 3" xfId="2409"/>
    <cellStyle name="Normal 3 6 3 2" xfId="2410"/>
    <cellStyle name="Normal 3 6 3_Listado_web" xfId="2411"/>
    <cellStyle name="Normal 3 6 4" xfId="2412"/>
    <cellStyle name="Normal 3 6 4 2" xfId="2413"/>
    <cellStyle name="Normal 3 6 4 2 2" xfId="4037"/>
    <cellStyle name="Normal 3 6 4 2 2 2" xfId="6017"/>
    <cellStyle name="Normal 3 6 4 2 2 3" xfId="6441"/>
    <cellStyle name="Normal 3 6 4 2 3" xfId="5534"/>
    <cellStyle name="Normal 3 6 4 3" xfId="2414"/>
    <cellStyle name="Normal 3 6 4 3 2" xfId="4038"/>
    <cellStyle name="Normal 3 6 4 4" xfId="2415"/>
    <cellStyle name="Normal 3 6 4 4 2" xfId="4039"/>
    <cellStyle name="Normal 3 6 4 4 2 2" xfId="6018"/>
    <cellStyle name="Normal 3 6 4 4 2 3" xfId="6442"/>
    <cellStyle name="Normal 3 6 4 4 3" xfId="5535"/>
    <cellStyle name="Normal 3 6 4 5" xfId="2416"/>
    <cellStyle name="Normal 3 6 4 5 2" xfId="4040"/>
    <cellStyle name="Normal 3 6 4 5 2 2" xfId="6019"/>
    <cellStyle name="Normal 3 6 4 5 2 3" xfId="6443"/>
    <cellStyle name="Normal 3 6 4 6" xfId="4036"/>
    <cellStyle name="Normal 3 6 4 6 2" xfId="6016"/>
    <cellStyle name="Normal 3 6 4 6 3" xfId="6440"/>
    <cellStyle name="Normal 3 6 4_INST $" xfId="2417"/>
    <cellStyle name="Normal 3 6 5" xfId="2418"/>
    <cellStyle name="Normal 3 6 5 2" xfId="2419"/>
    <cellStyle name="Normal 3 6 5 2 2" xfId="4042"/>
    <cellStyle name="Normal 3 6 5 2 2 2" xfId="6021"/>
    <cellStyle name="Normal 3 6 5 2 2 3" xfId="6445"/>
    <cellStyle name="Normal 3 6 5 2 3" xfId="5536"/>
    <cellStyle name="Normal 3 6 5 3" xfId="2420"/>
    <cellStyle name="Normal 3 6 5 3 2" xfId="4043"/>
    <cellStyle name="Normal 3 6 5 4" xfId="2421"/>
    <cellStyle name="Normal 3 6 5 4 2" xfId="4044"/>
    <cellStyle name="Normal 3 6 5 4 2 2" xfId="6022"/>
    <cellStyle name="Normal 3 6 5 4 2 3" xfId="6446"/>
    <cellStyle name="Normal 3 6 5 4 3" xfId="5537"/>
    <cellStyle name="Normal 3 6 5 5" xfId="2422"/>
    <cellStyle name="Normal 3 6 5 5 2" xfId="4045"/>
    <cellStyle name="Normal 3 6 5 5 2 2" xfId="6023"/>
    <cellStyle name="Normal 3 6 5 5 2 3" xfId="6447"/>
    <cellStyle name="Normal 3 6 5 6" xfId="4041"/>
    <cellStyle name="Normal 3 6 5 6 2" xfId="6020"/>
    <cellStyle name="Normal 3 6 5 6 3" xfId="6444"/>
    <cellStyle name="Normal 3 6 5_INST $" xfId="2423"/>
    <cellStyle name="Normal 3 6 6" xfId="2424"/>
    <cellStyle name="Normal 3 6 6 2" xfId="4046"/>
    <cellStyle name="Normal 3 6 6 2 2" xfId="6024"/>
    <cellStyle name="Normal 3 6 6 2 3" xfId="6448"/>
    <cellStyle name="Normal 3 6 6 3" xfId="5538"/>
    <cellStyle name="Normal 3 6 7" xfId="2425"/>
    <cellStyle name="Normal 3 6 7 2" xfId="4047"/>
    <cellStyle name="Normal 3 6 7 2 2" xfId="6025"/>
    <cellStyle name="Normal 3 6 7 2 3" xfId="6449"/>
    <cellStyle name="Normal 3 6 7 3" xfId="5539"/>
    <cellStyle name="Normal 3 6 8" xfId="2426"/>
    <cellStyle name="Normal 3 6 8 2" xfId="4048"/>
    <cellStyle name="Normal 3 6 8 2 2" xfId="6026"/>
    <cellStyle name="Normal 3 6 8 2 3" xfId="6450"/>
    <cellStyle name="Normal 3 6 9" xfId="4035"/>
    <cellStyle name="Normal 3 6 9 2" xfId="6015"/>
    <cellStyle name="Normal 3 6 9 3" xfId="6439"/>
    <cellStyle name="Normal 3 6_AVANCE TOTAL" xfId="2427"/>
    <cellStyle name="Normal 3 7" xfId="2428"/>
    <cellStyle name="Normal 3 7 2" xfId="2429"/>
    <cellStyle name="Normal 3 7 2 2" xfId="2430"/>
    <cellStyle name="Normal 3 7 2_Listado_web" xfId="2431"/>
    <cellStyle name="Normal 3 7 3" xfId="2432"/>
    <cellStyle name="Normal 3 7 3 2" xfId="2433"/>
    <cellStyle name="Normal 3 7 3_Listado_web" xfId="2434"/>
    <cellStyle name="Normal 3 7 4" xfId="2435"/>
    <cellStyle name="Normal 3 7 4 2" xfId="2436"/>
    <cellStyle name="Normal 3 7 4 2 2" xfId="4051"/>
    <cellStyle name="Normal 3 7 4 2 2 2" xfId="6029"/>
    <cellStyle name="Normal 3 7 4 2 2 3" xfId="6453"/>
    <cellStyle name="Normal 3 7 4 2 3" xfId="5540"/>
    <cellStyle name="Normal 3 7 4 3" xfId="2437"/>
    <cellStyle name="Normal 3 7 4 3 2" xfId="4052"/>
    <cellStyle name="Normal 3 7 4 4" xfId="2438"/>
    <cellStyle name="Normal 3 7 4 4 2" xfId="4053"/>
    <cellStyle name="Normal 3 7 4 4 2 2" xfId="6030"/>
    <cellStyle name="Normal 3 7 4 4 2 3" xfId="6454"/>
    <cellStyle name="Normal 3 7 4 4 3" xfId="5541"/>
    <cellStyle name="Normal 3 7 4 5" xfId="2439"/>
    <cellStyle name="Normal 3 7 4 5 2" xfId="4054"/>
    <cellStyle name="Normal 3 7 4 5 2 2" xfId="6031"/>
    <cellStyle name="Normal 3 7 4 5 2 3" xfId="6455"/>
    <cellStyle name="Normal 3 7 4 6" xfId="4050"/>
    <cellStyle name="Normal 3 7 4 6 2" xfId="6028"/>
    <cellStyle name="Normal 3 7 4 6 3" xfId="6452"/>
    <cellStyle name="Normal 3 7 4_INST $" xfId="2440"/>
    <cellStyle name="Normal 3 7 5" xfId="2441"/>
    <cellStyle name="Normal 3 7 5 2" xfId="2442"/>
    <cellStyle name="Normal 3 7 5 2 2" xfId="4056"/>
    <cellStyle name="Normal 3 7 5 2 2 2" xfId="6033"/>
    <cellStyle name="Normal 3 7 5 2 2 3" xfId="6457"/>
    <cellStyle name="Normal 3 7 5 2 3" xfId="5542"/>
    <cellStyle name="Normal 3 7 5 3" xfId="2443"/>
    <cellStyle name="Normal 3 7 5 3 2" xfId="4057"/>
    <cellStyle name="Normal 3 7 5 4" xfId="2444"/>
    <cellStyle name="Normal 3 7 5 4 2" xfId="4058"/>
    <cellStyle name="Normal 3 7 5 4 2 2" xfId="6034"/>
    <cellStyle name="Normal 3 7 5 4 2 3" xfId="6458"/>
    <cellStyle name="Normal 3 7 5 4 3" xfId="5543"/>
    <cellStyle name="Normal 3 7 5 5" xfId="2445"/>
    <cellStyle name="Normal 3 7 5 5 2" xfId="4059"/>
    <cellStyle name="Normal 3 7 5 5 2 2" xfId="6035"/>
    <cellStyle name="Normal 3 7 5 5 2 3" xfId="6459"/>
    <cellStyle name="Normal 3 7 5 6" xfId="4055"/>
    <cellStyle name="Normal 3 7 5 6 2" xfId="6032"/>
    <cellStyle name="Normal 3 7 5 6 3" xfId="6456"/>
    <cellStyle name="Normal 3 7 5_INST $" xfId="2446"/>
    <cellStyle name="Normal 3 7 6" xfId="2447"/>
    <cellStyle name="Normal 3 7 6 2" xfId="4060"/>
    <cellStyle name="Normal 3 7 6 2 2" xfId="6036"/>
    <cellStyle name="Normal 3 7 6 2 3" xfId="6460"/>
    <cellStyle name="Normal 3 7 6 3" xfId="5544"/>
    <cellStyle name="Normal 3 7 7" xfId="2448"/>
    <cellStyle name="Normal 3 7 7 2" xfId="4061"/>
    <cellStyle name="Normal 3 7 7 2 2" xfId="6037"/>
    <cellStyle name="Normal 3 7 7 2 3" xfId="6461"/>
    <cellStyle name="Normal 3 7 7 3" xfId="5545"/>
    <cellStyle name="Normal 3 7 8" xfId="2449"/>
    <cellStyle name="Normal 3 7 8 2" xfId="4062"/>
    <cellStyle name="Normal 3 7 8 2 2" xfId="6038"/>
    <cellStyle name="Normal 3 7 8 2 3" xfId="6462"/>
    <cellStyle name="Normal 3 7 9" xfId="4049"/>
    <cellStyle name="Normal 3 7 9 2" xfId="6027"/>
    <cellStyle name="Normal 3 7 9 3" xfId="6451"/>
    <cellStyle name="Normal 3 7_AVANCE TOTAL" xfId="2450"/>
    <cellStyle name="Normal 3 8" xfId="2451"/>
    <cellStyle name="Normal 3 8 2" xfId="2452"/>
    <cellStyle name="Normal 3 8 2 2" xfId="2453"/>
    <cellStyle name="Normal 3 8 2_Listado_web" xfId="2454"/>
    <cellStyle name="Normal 3 8 3" xfId="2455"/>
    <cellStyle name="Normal 3 8 3 2" xfId="2456"/>
    <cellStyle name="Normal 3 8 3_Listado_web" xfId="2457"/>
    <cellStyle name="Normal 3 8 4" xfId="2458"/>
    <cellStyle name="Normal 3 8 4 2" xfId="2459"/>
    <cellStyle name="Normal 3 8 4 2 2" xfId="4065"/>
    <cellStyle name="Normal 3 8 4 2 2 2" xfId="6041"/>
    <cellStyle name="Normal 3 8 4 2 2 3" xfId="6465"/>
    <cellStyle name="Normal 3 8 4 2 3" xfId="5546"/>
    <cellStyle name="Normal 3 8 4 3" xfId="2460"/>
    <cellStyle name="Normal 3 8 4 3 2" xfId="4066"/>
    <cellStyle name="Normal 3 8 4 4" xfId="2461"/>
    <cellStyle name="Normal 3 8 4 4 2" xfId="4067"/>
    <cellStyle name="Normal 3 8 4 4 2 2" xfId="6042"/>
    <cellStyle name="Normal 3 8 4 4 2 3" xfId="6466"/>
    <cellStyle name="Normal 3 8 4 4 3" xfId="5547"/>
    <cellStyle name="Normal 3 8 4 5" xfId="2462"/>
    <cellStyle name="Normal 3 8 4 5 2" xfId="4068"/>
    <cellStyle name="Normal 3 8 4 5 2 2" xfId="6043"/>
    <cellStyle name="Normal 3 8 4 5 2 3" xfId="6467"/>
    <cellStyle name="Normal 3 8 4 6" xfId="4064"/>
    <cellStyle name="Normal 3 8 4 6 2" xfId="6040"/>
    <cellStyle name="Normal 3 8 4 6 3" xfId="6464"/>
    <cellStyle name="Normal 3 8 4_INST $" xfId="2463"/>
    <cellStyle name="Normal 3 8 5" xfId="2464"/>
    <cellStyle name="Normal 3 8 5 2" xfId="2465"/>
    <cellStyle name="Normal 3 8 5 2 2" xfId="4070"/>
    <cellStyle name="Normal 3 8 5 2 2 2" xfId="6045"/>
    <cellStyle name="Normal 3 8 5 2 2 3" xfId="6469"/>
    <cellStyle name="Normal 3 8 5 2 3" xfId="5548"/>
    <cellStyle name="Normal 3 8 5 3" xfId="2466"/>
    <cellStyle name="Normal 3 8 5 3 2" xfId="4071"/>
    <cellStyle name="Normal 3 8 5 4" xfId="2467"/>
    <cellStyle name="Normal 3 8 5 4 2" xfId="4072"/>
    <cellStyle name="Normal 3 8 5 4 2 2" xfId="6046"/>
    <cellStyle name="Normal 3 8 5 4 2 3" xfId="6470"/>
    <cellStyle name="Normal 3 8 5 4 3" xfId="5549"/>
    <cellStyle name="Normal 3 8 5 5" xfId="2468"/>
    <cellStyle name="Normal 3 8 5 5 2" xfId="4073"/>
    <cellStyle name="Normal 3 8 5 5 2 2" xfId="6047"/>
    <cellStyle name="Normal 3 8 5 5 2 3" xfId="6471"/>
    <cellStyle name="Normal 3 8 5 6" xfId="4069"/>
    <cellStyle name="Normal 3 8 5 6 2" xfId="6044"/>
    <cellStyle name="Normal 3 8 5 6 3" xfId="6468"/>
    <cellStyle name="Normal 3 8 5_INST $" xfId="2469"/>
    <cellStyle name="Normal 3 8 6" xfId="2470"/>
    <cellStyle name="Normal 3 8 6 2" xfId="4074"/>
    <cellStyle name="Normal 3 8 6 2 2" xfId="6048"/>
    <cellStyle name="Normal 3 8 6 2 3" xfId="6472"/>
    <cellStyle name="Normal 3 8 6 3" xfId="5550"/>
    <cellStyle name="Normal 3 8 7" xfId="2471"/>
    <cellStyle name="Normal 3 8 7 2" xfId="4075"/>
    <cellStyle name="Normal 3 8 7 2 2" xfId="6049"/>
    <cellStyle name="Normal 3 8 7 2 3" xfId="6473"/>
    <cellStyle name="Normal 3 8 7 3" xfId="5551"/>
    <cellStyle name="Normal 3 8 8" xfId="2472"/>
    <cellStyle name="Normal 3 8 8 2" xfId="4076"/>
    <cellStyle name="Normal 3 8 8 2 2" xfId="6050"/>
    <cellStyle name="Normal 3 8 8 2 3" xfId="6474"/>
    <cellStyle name="Normal 3 8 9" xfId="4063"/>
    <cellStyle name="Normal 3 8 9 2" xfId="6039"/>
    <cellStyle name="Normal 3 8 9 3" xfId="6463"/>
    <cellStyle name="Normal 3 8_AVANCE TOTAL" xfId="2473"/>
    <cellStyle name="Normal 3 9" xfId="2474"/>
    <cellStyle name="Normal 3 9 2" xfId="2475"/>
    <cellStyle name="Normal 3 9 2 2" xfId="5553"/>
    <cellStyle name="Normal 3 9 3" xfId="5552"/>
    <cellStyle name="Normal 3 9_AVANCE TOTAL" xfId="2476"/>
    <cellStyle name="Normal 3_AVANCE JUSTICIA JUVENIL" xfId="2477"/>
    <cellStyle name="Normal 30" xfId="2478"/>
    <cellStyle name="Normal 30 2" xfId="2479"/>
    <cellStyle name="Normal 30 2 2" xfId="2480"/>
    <cellStyle name="Normal 30 2 2 2" xfId="5556"/>
    <cellStyle name="Normal 30 2 3" xfId="5555"/>
    <cellStyle name="Normal 30 3" xfId="2481"/>
    <cellStyle name="Normal 30 3 2" xfId="2482"/>
    <cellStyle name="Normal 30 3 2 2" xfId="5558"/>
    <cellStyle name="Normal 30 3 3" xfId="5557"/>
    <cellStyle name="Normal 30 4" xfId="2483"/>
    <cellStyle name="Normal 30 4 2" xfId="5559"/>
    <cellStyle name="Normal 30 5" xfId="2484"/>
    <cellStyle name="Normal 30 5 2" xfId="4077"/>
    <cellStyle name="Normal 30 5 2 2" xfId="6051"/>
    <cellStyle name="Normal 30 5 2 3" xfId="6475"/>
    <cellStyle name="Normal 30 5 3" xfId="5560"/>
    <cellStyle name="Normal 30 6" xfId="2485"/>
    <cellStyle name="Normal 30 6 2" xfId="5561"/>
    <cellStyle name="Normal 30 7" xfId="2486"/>
    <cellStyle name="Normal 30 7 2" xfId="5562"/>
    <cellStyle name="Normal 30 8" xfId="2487"/>
    <cellStyle name="Normal 30 9" xfId="5554"/>
    <cellStyle name="Normal 30_AVANCE TOTAL" xfId="2488"/>
    <cellStyle name="Normal 31" xfId="2489"/>
    <cellStyle name="Normal 31 10" xfId="2490"/>
    <cellStyle name="Normal 31 10 2" xfId="2491"/>
    <cellStyle name="Normal 31 10 2 2" xfId="5564"/>
    <cellStyle name="Normal 31 10 3" xfId="5563"/>
    <cellStyle name="Normal 31 10_INST $" xfId="2492"/>
    <cellStyle name="Normal 31 11" xfId="2493"/>
    <cellStyle name="Normal 31 11 2" xfId="5565"/>
    <cellStyle name="Normal 31 12" xfId="2494"/>
    <cellStyle name="Normal 31 12 2" xfId="5566"/>
    <cellStyle name="Normal 31 2" xfId="2495"/>
    <cellStyle name="Normal 31 2 2" xfId="2496"/>
    <cellStyle name="Normal 31 2 2 2" xfId="5568"/>
    <cellStyle name="Normal 31 2 3" xfId="5567"/>
    <cellStyle name="Normal 31 3" xfId="2497"/>
    <cellStyle name="Normal 31 3 2" xfId="2498"/>
    <cellStyle name="Normal 31 3 2 2" xfId="5570"/>
    <cellStyle name="Normal 31 3 3" xfId="5569"/>
    <cellStyle name="Normal 31 4" xfId="2499"/>
    <cellStyle name="Normal 31 4 2" xfId="2500"/>
    <cellStyle name="Normal 31 4 2 2" xfId="5572"/>
    <cellStyle name="Normal 31 4 3" xfId="5571"/>
    <cellStyle name="Normal 31 4_AVANCE TOTAL" xfId="2501"/>
    <cellStyle name="Normal 31 5" xfId="2502"/>
    <cellStyle name="Normal 31 5 2" xfId="5573"/>
    <cellStyle name="Normal 31 6" xfId="2503"/>
    <cellStyle name="Normal 31 6 2" xfId="5574"/>
    <cellStyle name="Normal 31 7" xfId="2504"/>
    <cellStyle name="Normal 31 7 2" xfId="5575"/>
    <cellStyle name="Normal 31 8" xfId="2505"/>
    <cellStyle name="Normal 31 8 2" xfId="2506"/>
    <cellStyle name="Normal 31 8 2 2" xfId="5577"/>
    <cellStyle name="Normal 31 8 3" xfId="5576"/>
    <cellStyle name="Normal 31 8_AVANCE TOTAL" xfId="2507"/>
    <cellStyle name="Normal 31 9" xfId="2508"/>
    <cellStyle name="Normal 31 9 2" xfId="2509"/>
    <cellStyle name="Normal 31 9 2 2" xfId="5579"/>
    <cellStyle name="Normal 31 9 3" xfId="2510"/>
    <cellStyle name="Normal 31 9 3 2" xfId="2511"/>
    <cellStyle name="Normal 31 9 3 2 2" xfId="5581"/>
    <cellStyle name="Normal 31 9 3 3" xfId="5580"/>
    <cellStyle name="Normal 31 9 3_INST $" xfId="2512"/>
    <cellStyle name="Normal 31 9 4" xfId="2513"/>
    <cellStyle name="Normal 31 9 4 2" xfId="5582"/>
    <cellStyle name="Normal 31 9 5" xfId="5578"/>
    <cellStyle name="Normal 31 9_INST $" xfId="2514"/>
    <cellStyle name="Normal 31_AVANCE TOTAL" xfId="2515"/>
    <cellStyle name="Normal 32" xfId="2516"/>
    <cellStyle name="Normal 32 2" xfId="2517"/>
    <cellStyle name="Normal 32 2 2" xfId="5584"/>
    <cellStyle name="Normal 32 3" xfId="2518"/>
    <cellStyle name="Normal 32 3 2" xfId="4078"/>
    <cellStyle name="Normal 32 3 2 2" xfId="6052"/>
    <cellStyle name="Normal 32 3 2 3" xfId="6476"/>
    <cellStyle name="Normal 32 3 3" xfId="5585"/>
    <cellStyle name="Normal 32 4" xfId="2519"/>
    <cellStyle name="Normal 32 4 2" xfId="5586"/>
    <cellStyle name="Normal 32 5" xfId="2520"/>
    <cellStyle name="Normal 32 5 2" xfId="5587"/>
    <cellStyle name="Normal 32 6" xfId="2521"/>
    <cellStyle name="Normal 32 7" xfId="5583"/>
    <cellStyle name="Normal 33" xfId="2522"/>
    <cellStyle name="Normal 33 2" xfId="2523"/>
    <cellStyle name="Normal 33 2 2" xfId="5589"/>
    <cellStyle name="Normal 33 3" xfId="2524"/>
    <cellStyle name="Normal 33 3 2" xfId="4079"/>
    <cellStyle name="Normal 33 3 2 2" xfId="6053"/>
    <cellStyle name="Normal 33 3 2 3" xfId="6477"/>
    <cellStyle name="Normal 33 3 3" xfId="5590"/>
    <cellStyle name="Normal 33 4" xfId="2525"/>
    <cellStyle name="Normal 33 4 2" xfId="5591"/>
    <cellStyle name="Normal 33 5" xfId="2526"/>
    <cellStyle name="Normal 33 5 2" xfId="5592"/>
    <cellStyle name="Normal 33 6" xfId="2527"/>
    <cellStyle name="Normal 33 7" xfId="5588"/>
    <cellStyle name="Normal 34" xfId="2528"/>
    <cellStyle name="Normal 34 2" xfId="2529"/>
    <cellStyle name="Normal 34 2 2" xfId="5594"/>
    <cellStyle name="Normal 34 3" xfId="5593"/>
    <cellStyle name="Normal 35" xfId="2530"/>
    <cellStyle name="Normal 35 2" xfId="2531"/>
    <cellStyle name="Normal 35 2 2" xfId="2532"/>
    <cellStyle name="Normal 35 2_Listado_web" xfId="2533"/>
    <cellStyle name="Normal 35 3" xfId="2534"/>
    <cellStyle name="Normal 35 3 2" xfId="2535"/>
    <cellStyle name="Normal 35 3 2 2" xfId="4082"/>
    <cellStyle name="Normal 35 3 2 2 2" xfId="6056"/>
    <cellStyle name="Normal 35 3 2 2 3" xfId="6480"/>
    <cellStyle name="Normal 35 3 2 3" xfId="5595"/>
    <cellStyle name="Normal 35 3 3" xfId="2536"/>
    <cellStyle name="Normal 35 3 3 2" xfId="4083"/>
    <cellStyle name="Normal 35 3 4" xfId="2537"/>
    <cellStyle name="Normal 35 3 4 2" xfId="4084"/>
    <cellStyle name="Normal 35 3 4 2 2" xfId="6057"/>
    <cellStyle name="Normal 35 3 4 2 3" xfId="6481"/>
    <cellStyle name="Normal 35 3 4 3" xfId="5596"/>
    <cellStyle name="Normal 35 3 5" xfId="2538"/>
    <cellStyle name="Normal 35 3 5 2" xfId="4085"/>
    <cellStyle name="Normal 35 3 5 2 2" xfId="6058"/>
    <cellStyle name="Normal 35 3 5 2 3" xfId="6482"/>
    <cellStyle name="Normal 35 3 6" xfId="4081"/>
    <cellStyle name="Normal 35 3 6 2" xfId="6055"/>
    <cellStyle name="Normal 35 3 6 3" xfId="6479"/>
    <cellStyle name="Normal 35 3_INST $" xfId="2539"/>
    <cellStyle name="Normal 35 4" xfId="2540"/>
    <cellStyle name="Normal 35 4 2" xfId="2541"/>
    <cellStyle name="Normal 35 4 2 2" xfId="4087"/>
    <cellStyle name="Normal 35 4 2 2 2" xfId="6060"/>
    <cellStyle name="Normal 35 4 2 2 3" xfId="6484"/>
    <cellStyle name="Normal 35 4 2 3" xfId="5597"/>
    <cellStyle name="Normal 35 4 3" xfId="2542"/>
    <cellStyle name="Normal 35 4 3 2" xfId="4088"/>
    <cellStyle name="Normal 35 4 4" xfId="2543"/>
    <cellStyle name="Normal 35 4 4 2" xfId="4089"/>
    <cellStyle name="Normal 35 4 4 2 2" xfId="6061"/>
    <cellStyle name="Normal 35 4 4 2 3" xfId="6485"/>
    <cellStyle name="Normal 35 4 4 3" xfId="5598"/>
    <cellStyle name="Normal 35 4 5" xfId="4090"/>
    <cellStyle name="Normal 35 4 5 2" xfId="6062"/>
    <cellStyle name="Normal 35 4 5 3" xfId="6486"/>
    <cellStyle name="Normal 35 4 6" xfId="4086"/>
    <cellStyle name="Normal 35 4 6 2" xfId="6059"/>
    <cellStyle name="Normal 35 4 6 3" xfId="6483"/>
    <cellStyle name="Normal 35 4_INST $" xfId="4091"/>
    <cellStyle name="Normal 35 5" xfId="2544"/>
    <cellStyle name="Normal 35 5 2" xfId="4092"/>
    <cellStyle name="Normal 35 5 2 2" xfId="6063"/>
    <cellStyle name="Normal 35 5 2 3" xfId="6487"/>
    <cellStyle name="Normal 35 5 3" xfId="5599"/>
    <cellStyle name="Normal 35 6" xfId="2545"/>
    <cellStyle name="Normal 35 6 2" xfId="4093"/>
    <cellStyle name="Normal 35 6 2 2" xfId="6064"/>
    <cellStyle name="Normal 35 6 2 3" xfId="6488"/>
    <cellStyle name="Normal 35 6 3" xfId="5600"/>
    <cellStyle name="Normal 35 7" xfId="4094"/>
    <cellStyle name="Normal 35 7 2" xfId="6065"/>
    <cellStyle name="Normal 35 7 3" xfId="6489"/>
    <cellStyle name="Normal 35 8" xfId="4095"/>
    <cellStyle name="Normal 35 8 2" xfId="6066"/>
    <cellStyle name="Normal 35 8 3" xfId="6490"/>
    <cellStyle name="Normal 35 9" xfId="4080"/>
    <cellStyle name="Normal 35 9 2" xfId="6054"/>
    <cellStyle name="Normal 35 9 3" xfId="6478"/>
    <cellStyle name="Normal 35_AVANCE TOTAL" xfId="2546"/>
    <cellStyle name="Normal 36" xfId="2547"/>
    <cellStyle name="Normal 36 2" xfId="2548"/>
    <cellStyle name="Normal 36 2 2" xfId="4098"/>
    <cellStyle name="Normal 36 2 3" xfId="4097"/>
    <cellStyle name="Normal 36 3" xfId="2549"/>
    <cellStyle name="Normal 36 3 2" xfId="2550"/>
    <cellStyle name="Normal 36 3 2 2" xfId="4100"/>
    <cellStyle name="Normal 36 3 2 2 2" xfId="6069"/>
    <cellStyle name="Normal 36 3 2 2 3" xfId="6493"/>
    <cellStyle name="Normal 36 3 2 3" xfId="5601"/>
    <cellStyle name="Normal 36 3 3" xfId="2551"/>
    <cellStyle name="Normal 36 3 3 2" xfId="4101"/>
    <cellStyle name="Normal 36 3 4" xfId="2552"/>
    <cellStyle name="Normal 36 3 4 2" xfId="4102"/>
    <cellStyle name="Normal 36 3 4 2 2" xfId="6070"/>
    <cellStyle name="Normal 36 3 4 2 3" xfId="6494"/>
    <cellStyle name="Normal 36 3 4 3" xfId="5602"/>
    <cellStyle name="Normal 36 3 5" xfId="4103"/>
    <cellStyle name="Normal 36 3 5 2" xfId="6071"/>
    <cellStyle name="Normal 36 3 5 3" xfId="6495"/>
    <cellStyle name="Normal 36 3 6" xfId="4099"/>
    <cellStyle name="Normal 36 3 6 2" xfId="6068"/>
    <cellStyle name="Normal 36 3 6 3" xfId="6492"/>
    <cellStyle name="Normal 36 3_INST $" xfId="4104"/>
    <cellStyle name="Normal 36 4" xfId="2553"/>
    <cellStyle name="Normal 36 4 2" xfId="2554"/>
    <cellStyle name="Normal 36 4 2 2" xfId="4106"/>
    <cellStyle name="Normal 36 4 2 2 2" xfId="6073"/>
    <cellStyle name="Normal 36 4 2 2 3" xfId="6497"/>
    <cellStyle name="Normal 36 4 2 3" xfId="5603"/>
    <cellStyle name="Normal 36 4 3" xfId="2555"/>
    <cellStyle name="Normal 36 4 3 2" xfId="4107"/>
    <cellStyle name="Normal 36 4 4" xfId="2556"/>
    <cellStyle name="Normal 36 4 4 2" xfId="4108"/>
    <cellStyle name="Normal 36 4 4 2 2" xfId="6074"/>
    <cellStyle name="Normal 36 4 4 2 3" xfId="6498"/>
    <cellStyle name="Normal 36 4 4 3" xfId="5604"/>
    <cellStyle name="Normal 36 4 5" xfId="4109"/>
    <cellStyle name="Normal 36 4 5 2" xfId="6075"/>
    <cellStyle name="Normal 36 4 5 3" xfId="6499"/>
    <cellStyle name="Normal 36 4 6" xfId="4105"/>
    <cellStyle name="Normal 36 4 6 2" xfId="6072"/>
    <cellStyle name="Normal 36 4 6 3" xfId="6496"/>
    <cellStyle name="Normal 36 4_INST $" xfId="4110"/>
    <cellStyle name="Normal 36 5" xfId="2557"/>
    <cellStyle name="Normal 36 5 2" xfId="4111"/>
    <cellStyle name="Normal 36 5 2 2" xfId="6076"/>
    <cellStyle name="Normal 36 5 2 3" xfId="6500"/>
    <cellStyle name="Normal 36 5 3" xfId="5605"/>
    <cellStyle name="Normal 36 6" xfId="2558"/>
    <cellStyle name="Normal 36 6 2" xfId="4112"/>
    <cellStyle name="Normal 36 6 2 2" xfId="6077"/>
    <cellStyle name="Normal 36 6 2 3" xfId="6501"/>
    <cellStyle name="Normal 36 6 3" xfId="5606"/>
    <cellStyle name="Normal 36 7" xfId="4113"/>
    <cellStyle name="Normal 36 7 2" xfId="6078"/>
    <cellStyle name="Normal 36 7 3" xfId="6502"/>
    <cellStyle name="Normal 36 8" xfId="4114"/>
    <cellStyle name="Normal 36 8 2" xfId="6079"/>
    <cellStyle name="Normal 36 8 3" xfId="6503"/>
    <cellStyle name="Normal 36 9" xfId="4096"/>
    <cellStyle name="Normal 36 9 2" xfId="6067"/>
    <cellStyle name="Normal 36 9 3" xfId="6491"/>
    <cellStyle name="Normal 36_AVANCE TOTAL" xfId="2559"/>
    <cellStyle name="Normal 37" xfId="2560"/>
    <cellStyle name="Normal 37 2" xfId="2561"/>
    <cellStyle name="Normal 37 2 2" xfId="4115"/>
    <cellStyle name="Normal 37 2 2 2" xfId="6080"/>
    <cellStyle name="Normal 37 2 3" xfId="5608"/>
    <cellStyle name="Normal 37 3" xfId="4116"/>
    <cellStyle name="Normal 37 3 2" xfId="6081"/>
    <cellStyle name="Normal 37 4" xfId="5607"/>
    <cellStyle name="Normal 37_Hoja2" xfId="2562"/>
    <cellStyle name="Normal 38" xfId="2563"/>
    <cellStyle name="Normal 38 10" xfId="4118"/>
    <cellStyle name="Normal 38 10 2" xfId="6083"/>
    <cellStyle name="Normal 38 10 3" xfId="6505"/>
    <cellStyle name="Normal 38 11" xfId="4119"/>
    <cellStyle name="Normal 38 11 2" xfId="6084"/>
    <cellStyle name="Normal 38 12" xfId="4117"/>
    <cellStyle name="Normal 38 12 2" xfId="6082"/>
    <cellStyle name="Normal 38 12 3" xfId="6504"/>
    <cellStyle name="Normal 38 2" xfId="2564"/>
    <cellStyle name="Normal 38 2 2" xfId="4121"/>
    <cellStyle name="Normal 38 2 3" xfId="4120"/>
    <cellStyle name="Normal 38 3" xfId="2565"/>
    <cellStyle name="Normal 38 3 2" xfId="2566"/>
    <cellStyle name="Normal 38 3 2 2" xfId="4123"/>
    <cellStyle name="Normal 38 3 2 2 2" xfId="6086"/>
    <cellStyle name="Normal 38 3 2 2 3" xfId="6507"/>
    <cellStyle name="Normal 38 3 2 3" xfId="5609"/>
    <cellStyle name="Normal 38 3 3" xfId="2567"/>
    <cellStyle name="Normal 38 3 3 2" xfId="4124"/>
    <cellStyle name="Normal 38 3 4" xfId="2568"/>
    <cellStyle name="Normal 38 3 4 2" xfId="4125"/>
    <cellStyle name="Normal 38 3 4 2 2" xfId="6087"/>
    <cellStyle name="Normal 38 3 4 2 3" xfId="6508"/>
    <cellStyle name="Normal 38 3 4 3" xfId="5610"/>
    <cellStyle name="Normal 38 3 5" xfId="4126"/>
    <cellStyle name="Normal 38 3 5 2" xfId="6088"/>
    <cellStyle name="Normal 38 3 5 3" xfId="6509"/>
    <cellStyle name="Normal 38 3 6" xfId="4122"/>
    <cellStyle name="Normal 38 3 6 2" xfId="6085"/>
    <cellStyle name="Normal 38 3 6 3" xfId="6506"/>
    <cellStyle name="Normal 38 3_INST $" xfId="4127"/>
    <cellStyle name="Normal 38 4" xfId="2569"/>
    <cellStyle name="Normal 38 4 2" xfId="2570"/>
    <cellStyle name="Normal 38 4 2 2" xfId="4129"/>
    <cellStyle name="Normal 38 4 2 2 2" xfId="6090"/>
    <cellStyle name="Normal 38 4 2 2 3" xfId="6511"/>
    <cellStyle name="Normal 38 4 2 3" xfId="5611"/>
    <cellStyle name="Normal 38 4 3" xfId="2571"/>
    <cellStyle name="Normal 38 4 3 2" xfId="4130"/>
    <cellStyle name="Normal 38 4 4" xfId="2572"/>
    <cellStyle name="Normal 38 4 4 2" xfId="4131"/>
    <cellStyle name="Normal 38 4 4 2 2" xfId="6091"/>
    <cellStyle name="Normal 38 4 4 2 3" xfId="6512"/>
    <cellStyle name="Normal 38 4 4 3" xfId="5612"/>
    <cellStyle name="Normal 38 4 5" xfId="4132"/>
    <cellStyle name="Normal 38 4 5 2" xfId="6092"/>
    <cellStyle name="Normal 38 4 5 3" xfId="6513"/>
    <cellStyle name="Normal 38 4 6" xfId="4128"/>
    <cellStyle name="Normal 38 4 6 2" xfId="6089"/>
    <cellStyle name="Normal 38 4 6 3" xfId="6510"/>
    <cellStyle name="Normal 38 4_INST $" xfId="4133"/>
    <cellStyle name="Normal 38 5" xfId="2573"/>
    <cellStyle name="Normal 38 5 2" xfId="4134"/>
    <cellStyle name="Normal 38 5 2 2" xfId="6093"/>
    <cellStyle name="Normal 38 5 2 3" xfId="6514"/>
    <cellStyle name="Normal 38 5 3" xfId="5613"/>
    <cellStyle name="Normal 38 6" xfId="2574"/>
    <cellStyle name="Normal 38 6 2" xfId="4135"/>
    <cellStyle name="Normal 38 6 2 2" xfId="6094"/>
    <cellStyle name="Normal 38 6 2 3" xfId="6515"/>
    <cellStyle name="Normal 38 6 3" xfId="5614"/>
    <cellStyle name="Normal 38 7" xfId="2575"/>
    <cellStyle name="Normal 38 7 2" xfId="5615"/>
    <cellStyle name="Normal 38 8" xfId="2576"/>
    <cellStyle name="Normal 38 8 2" xfId="4136"/>
    <cellStyle name="Normal 38 8 2 2" xfId="6095"/>
    <cellStyle name="Normal 38 8 2 3" xfId="6516"/>
    <cellStyle name="Normal 38 8 3" xfId="5616"/>
    <cellStyle name="Normal 38 9" xfId="4137"/>
    <cellStyle name="Normal 38 9 2" xfId="6096"/>
    <cellStyle name="Normal 38 9 3" xfId="6517"/>
    <cellStyle name="Normal 38_AVANCE TOTAL" xfId="2577"/>
    <cellStyle name="Normal 39" xfId="2578"/>
    <cellStyle name="Normal 39 2" xfId="4138"/>
    <cellStyle name="Normal 39 2 2" xfId="6097"/>
    <cellStyle name="Normal 39 3" xfId="5617"/>
    <cellStyle name="Normal 4" xfId="2579"/>
    <cellStyle name="Normal 4 10" xfId="2580"/>
    <cellStyle name="Normal 4 10 2" xfId="4140"/>
    <cellStyle name="Normal 4 11" xfId="2581"/>
    <cellStyle name="Normal 4 11 2" xfId="4141"/>
    <cellStyle name="Normal 4 11 2 2" xfId="6098"/>
    <cellStyle name="Normal 4 11 2 3" xfId="6518"/>
    <cellStyle name="Normal 4 11 3" xfId="5618"/>
    <cellStyle name="Normal 4 12" xfId="4142"/>
    <cellStyle name="Normal 4 13" xfId="4139"/>
    <cellStyle name="Normal 4 2" xfId="2582"/>
    <cellStyle name="Normal 4 2 2" xfId="2583"/>
    <cellStyle name="Normal 4 2 2 2" xfId="4145"/>
    <cellStyle name="Normal 4 2 2 3" xfId="4144"/>
    <cellStyle name="Normal 4 2 3" xfId="2584"/>
    <cellStyle name="Normal 4 2 3 2" xfId="4146"/>
    <cellStyle name="Normal 4 2 4" xfId="2585"/>
    <cellStyle name="Normal 4 2 4 2" xfId="5619"/>
    <cellStyle name="Normal 4 2 5" xfId="2586"/>
    <cellStyle name="Normal 4 2 5 2" xfId="4147"/>
    <cellStyle name="Normal 4 2 6" xfId="2587"/>
    <cellStyle name="Normal 4 2 6 2" xfId="5620"/>
    <cellStyle name="Normal 4 2 7" xfId="4148"/>
    <cellStyle name="Normal 4 2 8" xfId="4143"/>
    <cellStyle name="Normal 4 2_Hoja1" xfId="2588"/>
    <cellStyle name="Normal 4 3" xfId="2589"/>
    <cellStyle name="Normal 4 3 2" xfId="2590"/>
    <cellStyle name="Normal 4 3 2 2" xfId="4151"/>
    <cellStyle name="Normal 4 3 2 3" xfId="4150"/>
    <cellStyle name="Normal 4 3 3" xfId="4152"/>
    <cellStyle name="Normal 4 3 4" xfId="4149"/>
    <cellStyle name="Normal 4 3_Hoja2" xfId="2591"/>
    <cellStyle name="Normal 4 4" xfId="2592"/>
    <cellStyle name="Normal 4 4 2" xfId="2593"/>
    <cellStyle name="Normal 4 4 2 2" xfId="4155"/>
    <cellStyle name="Normal 4 4 2 3" xfId="4154"/>
    <cellStyle name="Normal 4 4 3" xfId="4156"/>
    <cellStyle name="Normal 4 4 4" xfId="4153"/>
    <cellStyle name="Normal 4 4_Hoja2" xfId="2594"/>
    <cellStyle name="Normal 4 5" xfId="2595"/>
    <cellStyle name="Normal 4 5 10" xfId="4157"/>
    <cellStyle name="Normal 4 5 10 2" xfId="6099"/>
    <cellStyle name="Normal 4 5 10 3" xfId="6519"/>
    <cellStyle name="Normal 4 5 2" xfId="2596"/>
    <cellStyle name="Normal 4 5 2 2" xfId="2597"/>
    <cellStyle name="Normal 4 5 2 2 2" xfId="4160"/>
    <cellStyle name="Normal 4 5 2 2 3" xfId="4159"/>
    <cellStyle name="Normal 4 5 2 3" xfId="4161"/>
    <cellStyle name="Normal 4 5 2 4" xfId="4158"/>
    <cellStyle name="Normal 4 5 2_Hoja2" xfId="2598"/>
    <cellStyle name="Normal 4 5 3" xfId="2599"/>
    <cellStyle name="Normal 4 5 3 2" xfId="4163"/>
    <cellStyle name="Normal 4 5 3 3" xfId="4162"/>
    <cellStyle name="Normal 4 5 4" xfId="2600"/>
    <cellStyle name="Normal 4 5 4 2" xfId="4165"/>
    <cellStyle name="Normal 4 5 4 3" xfId="4164"/>
    <cellStyle name="Normal 4 5 5" xfId="2601"/>
    <cellStyle name="Normal 4 5 5 2" xfId="2602"/>
    <cellStyle name="Normal 4 5 5 2 2" xfId="4167"/>
    <cellStyle name="Normal 4 5 5 2 2 2" xfId="6101"/>
    <cellStyle name="Normal 4 5 5 2 2 3" xfId="6521"/>
    <cellStyle name="Normal 4 5 5 2 3" xfId="5621"/>
    <cellStyle name="Normal 4 5 5 3" xfId="2603"/>
    <cellStyle name="Normal 4 5 5 3 2" xfId="4168"/>
    <cellStyle name="Normal 4 5 5 4" xfId="2604"/>
    <cellStyle name="Normal 4 5 5 4 2" xfId="4169"/>
    <cellStyle name="Normal 4 5 5 4 2 2" xfId="6102"/>
    <cellStyle name="Normal 4 5 5 4 2 3" xfId="6522"/>
    <cellStyle name="Normal 4 5 5 4 3" xfId="5622"/>
    <cellStyle name="Normal 4 5 5 5" xfId="4170"/>
    <cellStyle name="Normal 4 5 5 5 2" xfId="6103"/>
    <cellStyle name="Normal 4 5 5 5 3" xfId="6523"/>
    <cellStyle name="Normal 4 5 5 6" xfId="4166"/>
    <cellStyle name="Normal 4 5 5 6 2" xfId="6100"/>
    <cellStyle name="Normal 4 5 5 6 3" xfId="6520"/>
    <cellStyle name="Normal 4 5 5_INST $" xfId="4171"/>
    <cellStyle name="Normal 4 5 6" xfId="2605"/>
    <cellStyle name="Normal 4 5 6 2" xfId="2606"/>
    <cellStyle name="Normal 4 5 6 2 2" xfId="4173"/>
    <cellStyle name="Normal 4 5 6 2 2 2" xfId="6105"/>
    <cellStyle name="Normal 4 5 6 2 2 3" xfId="6525"/>
    <cellStyle name="Normal 4 5 6 2 3" xfId="5623"/>
    <cellStyle name="Normal 4 5 6 3" xfId="2607"/>
    <cellStyle name="Normal 4 5 6 3 2" xfId="4174"/>
    <cellStyle name="Normal 4 5 6 4" xfId="2608"/>
    <cellStyle name="Normal 4 5 6 4 2" xfId="4175"/>
    <cellStyle name="Normal 4 5 6 4 2 2" xfId="6106"/>
    <cellStyle name="Normal 4 5 6 4 2 3" xfId="6526"/>
    <cellStyle name="Normal 4 5 6 4 3" xfId="5624"/>
    <cellStyle name="Normal 4 5 6 5" xfId="4176"/>
    <cellStyle name="Normal 4 5 6 5 2" xfId="6107"/>
    <cellStyle name="Normal 4 5 6 5 3" xfId="6527"/>
    <cellStyle name="Normal 4 5 6 6" xfId="4172"/>
    <cellStyle name="Normal 4 5 6 6 2" xfId="6104"/>
    <cellStyle name="Normal 4 5 6 6 3" xfId="6524"/>
    <cellStyle name="Normal 4 5 6_INST $" xfId="4177"/>
    <cellStyle name="Normal 4 5 7" xfId="2609"/>
    <cellStyle name="Normal 4 5 7 2" xfId="4178"/>
    <cellStyle name="Normal 4 5 7 2 2" xfId="6108"/>
    <cellStyle name="Normal 4 5 7 2 3" xfId="6528"/>
    <cellStyle name="Normal 4 5 7 3" xfId="5625"/>
    <cellStyle name="Normal 4 5 8" xfId="2610"/>
    <cellStyle name="Normal 4 5 8 2" xfId="4179"/>
    <cellStyle name="Normal 4 5 8 2 2" xfId="6109"/>
    <cellStyle name="Normal 4 5 8 2 3" xfId="6529"/>
    <cellStyle name="Normal 4 5 8 3" xfId="5626"/>
    <cellStyle name="Normal 4 5 9" xfId="4180"/>
    <cellStyle name="Normal 4 5 9 2" xfId="6110"/>
    <cellStyle name="Normal 4 5 9 3" xfId="6530"/>
    <cellStyle name="Normal 4 5_AVANCE PROTECCIÓN" xfId="2611"/>
    <cellStyle name="Normal 4 6" xfId="2612"/>
    <cellStyle name="Normal 4 6 2" xfId="4182"/>
    <cellStyle name="Normal 4 6 3" xfId="4181"/>
    <cellStyle name="Normal 4 7" xfId="2613"/>
    <cellStyle name="Normal 4 7 2" xfId="4184"/>
    <cellStyle name="Normal 4 7 3" xfId="4183"/>
    <cellStyle name="Normal 4 8" xfId="2614"/>
    <cellStyle name="Normal 4 8 2" xfId="4185"/>
    <cellStyle name="Normal 4 9" xfId="2615"/>
    <cellStyle name="Normal 4 9 2" xfId="5627"/>
    <cellStyle name="Normal 4_Hoja1" xfId="2616"/>
    <cellStyle name="Normal 40" xfId="2617"/>
    <cellStyle name="Normal 40 10" xfId="4187"/>
    <cellStyle name="Normal 40 10 2" xfId="6112"/>
    <cellStyle name="Normal 40 10 3" xfId="6532"/>
    <cellStyle name="Normal 40 11" xfId="4188"/>
    <cellStyle name="Normal 40 11 2" xfId="6113"/>
    <cellStyle name="Normal 40 12" xfId="4186"/>
    <cellStyle name="Normal 40 12 2" xfId="6111"/>
    <cellStyle name="Normal 40 12 3" xfId="6531"/>
    <cellStyle name="Normal 40 2" xfId="2618"/>
    <cellStyle name="Normal 40 2 2" xfId="2619"/>
    <cellStyle name="Normal 40 2 2 2" xfId="4190"/>
    <cellStyle name="Normal 40 2 2 2 2" xfId="6115"/>
    <cellStyle name="Normal 40 2 2 2 3" xfId="6534"/>
    <cellStyle name="Normal 40 2 2 3" xfId="5628"/>
    <cellStyle name="Normal 40 2 3" xfId="2620"/>
    <cellStyle name="Normal 40 2 3 2" xfId="4191"/>
    <cellStyle name="Normal 40 2 4" xfId="2621"/>
    <cellStyle name="Normal 40 2 4 2" xfId="4192"/>
    <cellStyle name="Normal 40 2 4 2 2" xfId="6116"/>
    <cellStyle name="Normal 40 2 4 2 3" xfId="6535"/>
    <cellStyle name="Normal 40 2 4 3" xfId="5629"/>
    <cellStyle name="Normal 40 2 5" xfId="4193"/>
    <cellStyle name="Normal 40 2 5 2" xfId="6117"/>
    <cellStyle name="Normal 40 2 5 3" xfId="6536"/>
    <cellStyle name="Normal 40 2 6" xfId="4189"/>
    <cellStyle name="Normal 40 2 6 2" xfId="6114"/>
    <cellStyle name="Normal 40 2 6 3" xfId="6533"/>
    <cellStyle name="Normal 40 2_INST $" xfId="4194"/>
    <cellStyle name="Normal 40 3" xfId="2622"/>
    <cellStyle name="Normal 40 3 2" xfId="4195"/>
    <cellStyle name="Normal 40 4" xfId="2623"/>
    <cellStyle name="Normal 40 4 2" xfId="2624"/>
    <cellStyle name="Normal 40 4 2 2" xfId="4197"/>
    <cellStyle name="Normal 40 4 2 2 2" xfId="6119"/>
    <cellStyle name="Normal 40 4 2 2 3" xfId="6538"/>
    <cellStyle name="Normal 40 4 2 3" xfId="5630"/>
    <cellStyle name="Normal 40 4 3" xfId="2625"/>
    <cellStyle name="Normal 40 4 3 2" xfId="4198"/>
    <cellStyle name="Normal 40 4 4" xfId="2626"/>
    <cellStyle name="Normal 40 4 4 2" xfId="4199"/>
    <cellStyle name="Normal 40 4 4 2 2" xfId="6120"/>
    <cellStyle name="Normal 40 4 4 2 3" xfId="6539"/>
    <cellStyle name="Normal 40 4 4 3" xfId="5631"/>
    <cellStyle name="Normal 40 4 5" xfId="4200"/>
    <cellStyle name="Normal 40 4 5 2" xfId="6121"/>
    <cellStyle name="Normal 40 4 5 3" xfId="6540"/>
    <cellStyle name="Normal 40 4 6" xfId="4196"/>
    <cellStyle name="Normal 40 4 6 2" xfId="6118"/>
    <cellStyle name="Normal 40 4 6 3" xfId="6537"/>
    <cellStyle name="Normal 40 4_INST $" xfId="4201"/>
    <cellStyle name="Normal 40 5" xfId="2627"/>
    <cellStyle name="Normal 40 5 2" xfId="4202"/>
    <cellStyle name="Normal 40 5 2 2" xfId="6122"/>
    <cellStyle name="Normal 40 5 2 3" xfId="6541"/>
    <cellStyle name="Normal 40 5 3" xfId="5632"/>
    <cellStyle name="Normal 40 6" xfId="2628"/>
    <cellStyle name="Normal 40 6 2" xfId="4203"/>
    <cellStyle name="Normal 40 6 2 2" xfId="6123"/>
    <cellStyle name="Normal 40 6 2 3" xfId="6542"/>
    <cellStyle name="Normal 40 6 3" xfId="5633"/>
    <cellStyle name="Normal 40 7" xfId="2629"/>
    <cellStyle name="Normal 40 7 2" xfId="5634"/>
    <cellStyle name="Normal 40 8" xfId="2630"/>
    <cellStyle name="Normal 40 8 2" xfId="4204"/>
    <cellStyle name="Normal 40 8 2 2" xfId="6124"/>
    <cellStyle name="Normal 40 8 2 3" xfId="6543"/>
    <cellStyle name="Normal 40 8 3" xfId="5635"/>
    <cellStyle name="Normal 40 9" xfId="4205"/>
    <cellStyle name="Normal 40 9 2" xfId="6125"/>
    <cellStyle name="Normal 40 9 3" xfId="6544"/>
    <cellStyle name="Normal 40_AVANCE TOTAL" xfId="2631"/>
    <cellStyle name="Normal 41" xfId="2632"/>
    <cellStyle name="Normal 41 2" xfId="2633"/>
    <cellStyle name="Normal 41 2 2" xfId="4207"/>
    <cellStyle name="Normal 41 3" xfId="2634"/>
    <cellStyle name="Normal 41 3 2" xfId="5636"/>
    <cellStyle name="Normal 41 4" xfId="4208"/>
    <cellStyle name="Normal 41 5" xfId="4209"/>
    <cellStyle name="Normal 41 6" xfId="4206"/>
    <cellStyle name="Normal 42" xfId="2635"/>
    <cellStyle name="Normal 42 2" xfId="2636"/>
    <cellStyle name="Normal 42 2 2" xfId="4211"/>
    <cellStyle name="Normal 42 3" xfId="2637"/>
    <cellStyle name="Normal 42 3 2" xfId="5637"/>
    <cellStyle name="Normal 42 4" xfId="4212"/>
    <cellStyle name="Normal 42 5" xfId="4213"/>
    <cellStyle name="Normal 42 6" xfId="4210"/>
    <cellStyle name="Normal 43" xfId="2638"/>
    <cellStyle name="Normal 43 2" xfId="2639"/>
    <cellStyle name="Normal 43 2 2" xfId="4215"/>
    <cellStyle name="Normal 43 3" xfId="2640"/>
    <cellStyle name="Normal 43 3 2" xfId="5638"/>
    <cellStyle name="Normal 43 4" xfId="4216"/>
    <cellStyle name="Normal 43 5" xfId="4217"/>
    <cellStyle name="Normal 43 6" xfId="4214"/>
    <cellStyle name="Normal 44" xfId="2641"/>
    <cellStyle name="Normal 44 2" xfId="2642"/>
    <cellStyle name="Normal 44 2 2" xfId="4219"/>
    <cellStyle name="Normal 44 3" xfId="2643"/>
    <cellStyle name="Normal 44 3 2" xfId="5639"/>
    <cellStyle name="Normal 44 4" xfId="4220"/>
    <cellStyle name="Normal 44 5" xfId="4221"/>
    <cellStyle name="Normal 44 6" xfId="4218"/>
    <cellStyle name="Normal 45" xfId="2644"/>
    <cellStyle name="Normal 45 2" xfId="2645"/>
    <cellStyle name="Normal 45 2 2" xfId="4223"/>
    <cellStyle name="Normal 45 3" xfId="2646"/>
    <cellStyle name="Normal 45 3 2" xfId="5640"/>
    <cellStyle name="Normal 45 4" xfId="4224"/>
    <cellStyle name="Normal 45 5" xfId="4225"/>
    <cellStyle name="Normal 45 6" xfId="4222"/>
    <cellStyle name="Normal 46" xfId="2647"/>
    <cellStyle name="Normal 46 2" xfId="4227"/>
    <cellStyle name="Normal 46 3" xfId="4226"/>
    <cellStyle name="Normal 47" xfId="2648"/>
    <cellStyle name="Normal 47 2" xfId="4229"/>
    <cellStyle name="Normal 47 3" xfId="4228"/>
    <cellStyle name="Normal 48" xfId="2649"/>
    <cellStyle name="Normal 48 2" xfId="4231"/>
    <cellStyle name="Normal 48 3" xfId="4230"/>
    <cellStyle name="Normal 49" xfId="2650"/>
    <cellStyle name="Normal 49 2" xfId="4233"/>
    <cellStyle name="Normal 49 3" xfId="4232"/>
    <cellStyle name="Normal 5" xfId="2651"/>
    <cellStyle name="Normal 5 2" xfId="4234"/>
    <cellStyle name="Normal 5 2 2" xfId="6126"/>
    <cellStyle name="Normal 5 3" xfId="5641"/>
    <cellStyle name="Normal 50" xfId="2652"/>
    <cellStyle name="Normal 50 2" xfId="4236"/>
    <cellStyle name="Normal 50 3" xfId="4235"/>
    <cellStyle name="Normal 51" xfId="2653"/>
    <cellStyle name="Normal 51 2" xfId="4238"/>
    <cellStyle name="Normal 51 3" xfId="4237"/>
    <cellStyle name="Normal 52" xfId="2654"/>
    <cellStyle name="Normal 52 2" xfId="4240"/>
    <cellStyle name="Normal 52 3" xfId="4239"/>
    <cellStyle name="Normal 53" xfId="2655"/>
    <cellStyle name="Normal 53 2" xfId="4242"/>
    <cellStyle name="Normal 53 3" xfId="4241"/>
    <cellStyle name="Normal 54" xfId="2656"/>
    <cellStyle name="Normal 54 2" xfId="5642"/>
    <cellStyle name="Normal 55" xfId="2657"/>
    <cellStyle name="Normal 55 2" xfId="5643"/>
    <cellStyle name="Normal 56" xfId="2658"/>
    <cellStyle name="Normal 56 2" xfId="5644"/>
    <cellStyle name="Normal 57" xfId="2659"/>
    <cellStyle name="Normal 57 2" xfId="2660"/>
    <cellStyle name="Normal 57 2 2" xfId="5646"/>
    <cellStyle name="Normal 57 3" xfId="5645"/>
    <cellStyle name="Normal 57_AVANCE TOTAL" xfId="2661"/>
    <cellStyle name="Normal 58" xfId="2662"/>
    <cellStyle name="Normal 58 2" xfId="5647"/>
    <cellStyle name="Normal 58 3" xfId="2663"/>
    <cellStyle name="Normal 58 3 2" xfId="5648"/>
    <cellStyle name="Normal 58_AVANCE TOTAL" xfId="2664"/>
    <cellStyle name="Normal 59" xfId="2665"/>
    <cellStyle name="Normal 59 2" xfId="2666"/>
    <cellStyle name="Normal 59 2 2" xfId="4244"/>
    <cellStyle name="Normal 59 2 2 2" xfId="6128"/>
    <cellStyle name="Normal 59 2 2 3" xfId="6546"/>
    <cellStyle name="Normal 59 2 3" xfId="5649"/>
    <cellStyle name="Normal 59 3" xfId="2667"/>
    <cellStyle name="Normal 59 3 2" xfId="4245"/>
    <cellStyle name="Normal 59 4" xfId="2668"/>
    <cellStyle name="Normal 59 4 2" xfId="4246"/>
    <cellStyle name="Normal 59 4 2 2" xfId="6129"/>
    <cellStyle name="Normal 59 4 2 3" xfId="6547"/>
    <cellStyle name="Normal 59 4 3" xfId="5650"/>
    <cellStyle name="Normal 59 5" xfId="4247"/>
    <cellStyle name="Normal 59 5 2" xfId="6130"/>
    <cellStyle name="Normal 59 5 3" xfId="6548"/>
    <cellStyle name="Normal 59 6" xfId="4243"/>
    <cellStyle name="Normal 59 6 2" xfId="6127"/>
    <cellStyle name="Normal 59 6 3" xfId="6545"/>
    <cellStyle name="Normal 59_AVANCE TOTAL" xfId="2669"/>
    <cellStyle name="Normal 6" xfId="2670"/>
    <cellStyle name="Normal 6 2" xfId="2671"/>
    <cellStyle name="Normal 6 2 2" xfId="2672"/>
    <cellStyle name="Normal 6 2 2 2" xfId="5653"/>
    <cellStyle name="Normal 6 2 3" xfId="2673"/>
    <cellStyle name="Normal 6 2 3 2" xfId="4248"/>
    <cellStyle name="Normal 6 2 3 2 2" xfId="6131"/>
    <cellStyle name="Normal 6 2 3 2 3" xfId="6549"/>
    <cellStyle name="Normal 6 2 3 3" xfId="5654"/>
    <cellStyle name="Normal 6 2 4" xfId="4249"/>
    <cellStyle name="Normal 6 2 4 2" xfId="6132"/>
    <cellStyle name="Normal 6 2 5" xfId="4250"/>
    <cellStyle name="Normal 6 2 5 2" xfId="6133"/>
    <cellStyle name="Normal 6 2 6" xfId="4251"/>
    <cellStyle name="Normal 6 2 7" xfId="5652"/>
    <cellStyle name="Normal 6 3" xfId="4252"/>
    <cellStyle name="Normal 6 3 2" xfId="6134"/>
    <cellStyle name="Normal 6 4" xfId="5651"/>
    <cellStyle name="Normal 6_Hoja2" xfId="2674"/>
    <cellStyle name="Normal 60" xfId="2675"/>
    <cellStyle name="Normal 60 2" xfId="2676"/>
    <cellStyle name="Normal 60 2 2" xfId="4254"/>
    <cellStyle name="Normal 60 2 2 2" xfId="6136"/>
    <cellStyle name="Normal 60 2 2 3" xfId="6551"/>
    <cellStyle name="Normal 60 2 3" xfId="5655"/>
    <cellStyle name="Normal 60 3" xfId="2677"/>
    <cellStyle name="Normal 60 3 2" xfId="4255"/>
    <cellStyle name="Normal 60 4" xfId="2678"/>
    <cellStyle name="Normal 60 4 2" xfId="4256"/>
    <cellStyle name="Normal 60 4 2 2" xfId="6137"/>
    <cellStyle name="Normal 60 4 2 3" xfId="6552"/>
    <cellStyle name="Normal 60 4 3" xfId="5656"/>
    <cellStyle name="Normal 60 5" xfId="4257"/>
    <cellStyle name="Normal 60 5 2" xfId="6138"/>
    <cellStyle name="Normal 60 5 3" xfId="6553"/>
    <cellStyle name="Normal 60 6" xfId="4253"/>
    <cellStyle name="Normal 60 6 2" xfId="6135"/>
    <cellStyle name="Normal 60 6 3" xfId="6550"/>
    <cellStyle name="Normal 60_INST $" xfId="4258"/>
    <cellStyle name="Normal 61" xfId="2679"/>
    <cellStyle name="Normal 61 2" xfId="2680"/>
    <cellStyle name="Normal 61 2 2" xfId="4260"/>
    <cellStyle name="Normal 61 2 2 2" xfId="6140"/>
    <cellStyle name="Normal 61 2 2 3" xfId="6555"/>
    <cellStyle name="Normal 61 2 3" xfId="5658"/>
    <cellStyle name="Normal 61 3" xfId="2681"/>
    <cellStyle name="Normal 61 3 2" xfId="4261"/>
    <cellStyle name="Normal 61 4" xfId="2682"/>
    <cellStyle name="Normal 61 4 2" xfId="4262"/>
    <cellStyle name="Normal 61 4 2 2" xfId="6141"/>
    <cellStyle name="Normal 61 4 2 3" xfId="6556"/>
    <cellStyle name="Normal 61 4 3" xfId="5659"/>
    <cellStyle name="Normal 61 5" xfId="4263"/>
    <cellStyle name="Normal 61 5 2" xfId="6142"/>
    <cellStyle name="Normal 61 5 3" xfId="6557"/>
    <cellStyle name="Normal 61 6" xfId="4259"/>
    <cellStyle name="Normal 61 6 2" xfId="6139"/>
    <cellStyle name="Normal 61 6 3" xfId="6554"/>
    <cellStyle name="Normal 61_INST $" xfId="4264"/>
    <cellStyle name="Normal 62" xfId="2683"/>
    <cellStyle name="Normal 62 2" xfId="5660"/>
    <cellStyle name="Normal 63" xfId="2684"/>
    <cellStyle name="Normal 63 2" xfId="4265"/>
    <cellStyle name="Normal 64" xfId="2685"/>
    <cellStyle name="Normal 64 2" xfId="4266"/>
    <cellStyle name="Normal 65" xfId="2686"/>
    <cellStyle name="Normal 65 2" xfId="4267"/>
    <cellStyle name="Normal 66" xfId="2687"/>
    <cellStyle name="Normal 66 2" xfId="4268"/>
    <cellStyle name="Normal 67" xfId="2688"/>
    <cellStyle name="Normal 67 2" xfId="4269"/>
    <cellStyle name="Normal 68" xfId="2689"/>
    <cellStyle name="Normal 68 2" xfId="4270"/>
    <cellStyle name="Normal 69" xfId="2690"/>
    <cellStyle name="Normal 69 2" xfId="4271"/>
    <cellStyle name="Normal 7" xfId="2691"/>
    <cellStyle name="Normal 7 10" xfId="6241"/>
    <cellStyle name="Normal 7 2" xfId="2692"/>
    <cellStyle name="Normal 7 2 10" xfId="4751"/>
    <cellStyle name="Normal 7 2 2" xfId="2693"/>
    <cellStyle name="Normal 7 2 2 2" xfId="4273"/>
    <cellStyle name="Normal 7 2 2 2 2" xfId="6144"/>
    <cellStyle name="Normal 7 2 2 2 3" xfId="6559"/>
    <cellStyle name="Normal 7 2 2 3" xfId="4274"/>
    <cellStyle name="Normal 7 2 2 4" xfId="4272"/>
    <cellStyle name="Normal 7 2 2 4 2" xfId="6143"/>
    <cellStyle name="Normal 7 2 2 4 3" xfId="6558"/>
    <cellStyle name="Normal 7 2 2_INST $" xfId="4724"/>
    <cellStyle name="Normal 7 2 3" xfId="4275"/>
    <cellStyle name="Normal 7 2 3 2" xfId="6145"/>
    <cellStyle name="Normal 7 2 4" xfId="5662"/>
    <cellStyle name="Normal 7 2 5" xfId="4792"/>
    <cellStyle name="Normal 7 2 6" xfId="5888"/>
    <cellStyle name="Normal 7 2 7" xfId="6242"/>
    <cellStyle name="Normal 7 2 8" xfId="4784"/>
    <cellStyle name="Normal 7 2 9" xfId="4847"/>
    <cellStyle name="Normal 7 3" xfId="4276"/>
    <cellStyle name="Normal 7 3 2" xfId="6146"/>
    <cellStyle name="Normal 7 4" xfId="5661"/>
    <cellStyle name="Normal 7 5" xfId="4793"/>
    <cellStyle name="Normal 7 6" xfId="6247"/>
    <cellStyle name="Normal 7 7" xfId="4826"/>
    <cellStyle name="Normal 7 8" xfId="5886"/>
    <cellStyle name="Normal 7 9" xfId="6251"/>
    <cellStyle name="Normal 7_cuadratura" xfId="2694"/>
    <cellStyle name="Normal 70" xfId="2695"/>
    <cellStyle name="Normal 70 2" xfId="4277"/>
    <cellStyle name="Normal 71" xfId="2696"/>
    <cellStyle name="Normal 71 2" xfId="4278"/>
    <cellStyle name="Normal 72" xfId="2697"/>
    <cellStyle name="Normal 72 2" xfId="4279"/>
    <cellStyle name="Normal 73" xfId="2698"/>
    <cellStyle name="Normal 73 2" xfId="2699"/>
    <cellStyle name="Normal 73 2 2" xfId="4281"/>
    <cellStyle name="Normal 73 2 2 2" xfId="6148"/>
    <cellStyle name="Normal 73 2 2 3" xfId="6562"/>
    <cellStyle name="Normal 73 2 3" xfId="5663"/>
    <cellStyle name="Normal 73 3" xfId="2700"/>
    <cellStyle name="Normal 73 3 2" xfId="4282"/>
    <cellStyle name="Normal 73 4" xfId="2701"/>
    <cellStyle name="Normal 73 4 2" xfId="4283"/>
    <cellStyle name="Normal 73 4 2 2" xfId="6149"/>
    <cellStyle name="Normal 73 4 2 3" xfId="6563"/>
    <cellStyle name="Normal 73 4 3" xfId="5664"/>
    <cellStyle name="Normal 73 5" xfId="4284"/>
    <cellStyle name="Normal 73 5 2" xfId="6150"/>
    <cellStyle name="Normal 73 5 3" xfId="6564"/>
    <cellStyle name="Normal 73 6" xfId="4280"/>
    <cellStyle name="Normal 73 6 2" xfId="6147"/>
    <cellStyle name="Normal 73 6 3" xfId="6561"/>
    <cellStyle name="Normal 73_INST $" xfId="4285"/>
    <cellStyle name="Normal 74" xfId="2702"/>
    <cellStyle name="Normal 74 2" xfId="5665"/>
    <cellStyle name="Normal 75" xfId="2703"/>
    <cellStyle name="Normal 75 2" xfId="2704"/>
    <cellStyle name="Normal 75 2 2" xfId="4287"/>
    <cellStyle name="Normal 75 2 2 2" xfId="6152"/>
    <cellStyle name="Normal 75 2 2 3" xfId="6566"/>
    <cellStyle name="Normal 75 2 3" xfId="5666"/>
    <cellStyle name="Normal 75 3" xfId="2705"/>
    <cellStyle name="Normal 75 3 2" xfId="4288"/>
    <cellStyle name="Normal 75 4" xfId="2706"/>
    <cellStyle name="Normal 75 4 2" xfId="4289"/>
    <cellStyle name="Normal 75 4 2 2" xfId="6153"/>
    <cellStyle name="Normal 75 4 2 3" xfId="6567"/>
    <cellStyle name="Normal 75 4 3" xfId="5667"/>
    <cellStyle name="Normal 75 5" xfId="4290"/>
    <cellStyle name="Normal 75 5 2" xfId="6154"/>
    <cellStyle name="Normal 75 5 3" xfId="6568"/>
    <cellStyle name="Normal 75 6" xfId="4286"/>
    <cellStyle name="Normal 75 6 2" xfId="6151"/>
    <cellStyle name="Normal 75 6 3" xfId="6565"/>
    <cellStyle name="Normal 75_INST $" xfId="4291"/>
    <cellStyle name="Normal 76" xfId="2707"/>
    <cellStyle name="Normal 76 2" xfId="2708"/>
    <cellStyle name="Normal 76 2 2" xfId="4293"/>
    <cellStyle name="Normal 76 2 2 2" xfId="6156"/>
    <cellStyle name="Normal 76 2 2 3" xfId="6570"/>
    <cellStyle name="Normal 76 2 3" xfId="5668"/>
    <cellStyle name="Normal 76 3" xfId="2709"/>
    <cellStyle name="Normal 76 3 2" xfId="4294"/>
    <cellStyle name="Normal 76 4" xfId="2710"/>
    <cellStyle name="Normal 76 4 2" xfId="4295"/>
    <cellStyle name="Normal 76 4 2 2" xfId="6157"/>
    <cellStyle name="Normal 76 4 2 3" xfId="6571"/>
    <cellStyle name="Normal 76 4 3" xfId="5669"/>
    <cellStyle name="Normal 76 5" xfId="4296"/>
    <cellStyle name="Normal 76 5 2" xfId="6158"/>
    <cellStyle name="Normal 76 5 3" xfId="6572"/>
    <cellStyle name="Normal 76 6" xfId="4292"/>
    <cellStyle name="Normal 76 6 2" xfId="6155"/>
    <cellStyle name="Normal 76 6 3" xfId="6569"/>
    <cellStyle name="Normal 76_INST $" xfId="4297"/>
    <cellStyle name="Normal 77" xfId="2711"/>
    <cellStyle name="Normal 77 2" xfId="5670"/>
    <cellStyle name="Normal 78" xfId="2712"/>
    <cellStyle name="Normal 78 2" xfId="2713"/>
    <cellStyle name="Normal 78 2 2" xfId="4299"/>
    <cellStyle name="Normal 78 2 2 2" xfId="6160"/>
    <cellStyle name="Normal 78 2 2 3" xfId="6574"/>
    <cellStyle name="Normal 78 2 3" xfId="5671"/>
    <cellStyle name="Normal 78 3" xfId="2714"/>
    <cellStyle name="Normal 78 3 2" xfId="4300"/>
    <cellStyle name="Normal 78 4" xfId="2715"/>
    <cellStyle name="Normal 78 4 2" xfId="4301"/>
    <cellStyle name="Normal 78 4 2 2" xfId="6161"/>
    <cellStyle name="Normal 78 4 2 3" xfId="6575"/>
    <cellStyle name="Normal 78 4 3" xfId="5672"/>
    <cellStyle name="Normal 78 5" xfId="4302"/>
    <cellStyle name="Normal 78 5 2" xfId="6162"/>
    <cellStyle name="Normal 78 5 3" xfId="6576"/>
    <cellStyle name="Normal 78 6" xfId="4298"/>
    <cellStyle name="Normal 78 6 2" xfId="6159"/>
    <cellStyle name="Normal 78 6 3" xfId="6573"/>
    <cellStyle name="Normal 78_INST $" xfId="4303"/>
    <cellStyle name="Normal 79" xfId="2716"/>
    <cellStyle name="Normal 79 2" xfId="2717"/>
    <cellStyle name="Normal 79 2 2" xfId="4305"/>
    <cellStyle name="Normal 79 2 2 2" xfId="6164"/>
    <cellStyle name="Normal 79 2 2 3" xfId="6578"/>
    <cellStyle name="Normal 79 2 3" xfId="5673"/>
    <cellStyle name="Normal 79 3" xfId="2718"/>
    <cellStyle name="Normal 79 3 2" xfId="4306"/>
    <cellStyle name="Normal 79 4" xfId="2719"/>
    <cellStyle name="Normal 79 4 2" xfId="4307"/>
    <cellStyle name="Normal 79 4 2 2" xfId="6165"/>
    <cellStyle name="Normal 79 4 2 3" xfId="6579"/>
    <cellStyle name="Normal 79 4 3" xfId="5674"/>
    <cellStyle name="Normal 79 5" xfId="4308"/>
    <cellStyle name="Normal 79 5 2" xfId="6166"/>
    <cellStyle name="Normal 79 5 3" xfId="6580"/>
    <cellStyle name="Normal 79 6" xfId="4304"/>
    <cellStyle name="Normal 79 6 2" xfId="6163"/>
    <cellStyle name="Normal 79 6 3" xfId="6577"/>
    <cellStyle name="Normal 79_INST $" xfId="4309"/>
    <cellStyle name="Normal 8" xfId="2720"/>
    <cellStyle name="Normal 8 10" xfId="5800"/>
    <cellStyle name="Normal 8 2" xfId="2721"/>
    <cellStyle name="Normal 8 2 2" xfId="4311"/>
    <cellStyle name="Normal 8 2 2 2" xfId="6168"/>
    <cellStyle name="Normal 8 2 2 3" xfId="6582"/>
    <cellStyle name="Normal 8 2 3" xfId="4312"/>
    <cellStyle name="Normal 8 2 4" xfId="4310"/>
    <cellStyle name="Normal 8 2 4 2" xfId="6167"/>
    <cellStyle name="Normal 8 2 4 3" xfId="6581"/>
    <cellStyle name="Normal 8 2_INST $" xfId="4725"/>
    <cellStyle name="Normal 8 3" xfId="4313"/>
    <cellStyle name="Normal 8 3 2" xfId="6169"/>
    <cellStyle name="Normal 8 4" xfId="5675"/>
    <cellStyle name="Normal 8 5" xfId="4791"/>
    <cellStyle name="Normal 8 6" xfId="6246"/>
    <cellStyle name="Normal 8 7" xfId="4825"/>
    <cellStyle name="Normal 8 8" xfId="5887"/>
    <cellStyle name="Normal 8 9" xfId="5881"/>
    <cellStyle name="Normal 80" xfId="2722"/>
    <cellStyle name="Normal 80 2" xfId="2723"/>
    <cellStyle name="Normal 80 2 2" xfId="4315"/>
    <cellStyle name="Normal 80 2 2 2" xfId="6171"/>
    <cellStyle name="Normal 80 2 2 3" xfId="6584"/>
    <cellStyle name="Normal 80 2 3" xfId="5676"/>
    <cellStyle name="Normal 80 3" xfId="2724"/>
    <cellStyle name="Normal 80 3 2" xfId="4316"/>
    <cellStyle name="Normal 80 4" xfId="2725"/>
    <cellStyle name="Normal 80 4 2" xfId="4317"/>
    <cellStyle name="Normal 80 4 2 2" xfId="6172"/>
    <cellStyle name="Normal 80 4 2 3" xfId="6585"/>
    <cellStyle name="Normal 80 4 3" xfId="5677"/>
    <cellStyle name="Normal 80 5" xfId="4318"/>
    <cellStyle name="Normal 80 5 2" xfId="6173"/>
    <cellStyle name="Normal 80 5 3" xfId="6586"/>
    <cellStyle name="Normal 80 6" xfId="4314"/>
    <cellStyle name="Normal 80 6 2" xfId="6170"/>
    <cellStyle name="Normal 80 6 3" xfId="6583"/>
    <cellStyle name="Normal 80_INST $" xfId="4319"/>
    <cellStyle name="Normal 81" xfId="2726"/>
    <cellStyle name="Normal 81 2" xfId="2727"/>
    <cellStyle name="Normal 81 2 2" xfId="4321"/>
    <cellStyle name="Normal 81 2 2 2" xfId="6175"/>
    <cellStyle name="Normal 81 2 2 3" xfId="6588"/>
    <cellStyle name="Normal 81 2 3" xfId="5678"/>
    <cellStyle name="Normal 81 3" xfId="2728"/>
    <cellStyle name="Normal 81 3 2" xfId="4322"/>
    <cellStyle name="Normal 81 4" xfId="2729"/>
    <cellStyle name="Normal 81 4 2" xfId="4323"/>
    <cellStyle name="Normal 81 4 2 2" xfId="6176"/>
    <cellStyle name="Normal 81 4 2 3" xfId="6589"/>
    <cellStyle name="Normal 81 4 3" xfId="5679"/>
    <cellStyle name="Normal 81 5" xfId="4324"/>
    <cellStyle name="Normal 81 5 2" xfId="6177"/>
    <cellStyle name="Normal 81 5 3" xfId="6590"/>
    <cellStyle name="Normal 81 6" xfId="4320"/>
    <cellStyle name="Normal 81 6 2" xfId="6174"/>
    <cellStyle name="Normal 81 6 3" xfId="6587"/>
    <cellStyle name="Normal 81_INST $" xfId="4325"/>
    <cellStyle name="Normal 82" xfId="2730"/>
    <cellStyle name="Normal 82 2" xfId="2731"/>
    <cellStyle name="Normal 82 2 2" xfId="4327"/>
    <cellStyle name="Normal 82 2 2 2" xfId="6179"/>
    <cellStyle name="Normal 82 2 2 3" xfId="6592"/>
    <cellStyle name="Normal 82 2 3" xfId="5680"/>
    <cellStyle name="Normal 82 3" xfId="2732"/>
    <cellStyle name="Normal 82 3 2" xfId="4328"/>
    <cellStyle name="Normal 82 4" xfId="2733"/>
    <cellStyle name="Normal 82 4 2" xfId="4329"/>
    <cellStyle name="Normal 82 4 2 2" xfId="6180"/>
    <cellStyle name="Normal 82 4 2 3" xfId="6593"/>
    <cellStyle name="Normal 82 4 3" xfId="5681"/>
    <cellStyle name="Normal 82 5" xfId="4330"/>
    <cellStyle name="Normal 82 5 2" xfId="6181"/>
    <cellStyle name="Normal 82 5 3" xfId="6594"/>
    <cellStyle name="Normal 82 6" xfId="4326"/>
    <cellStyle name="Normal 82 6 2" xfId="6178"/>
    <cellStyle name="Normal 82 6 3" xfId="6591"/>
    <cellStyle name="Normal 82_INST $" xfId="4331"/>
    <cellStyle name="Normal 83" xfId="2734"/>
    <cellStyle name="Normal 83 2" xfId="5682"/>
    <cellStyle name="Normal 84" xfId="2735"/>
    <cellStyle name="Normal 84 2" xfId="2736"/>
    <cellStyle name="Normal 84 2 2" xfId="4333"/>
    <cellStyle name="Normal 84 2 2 2" xfId="6183"/>
    <cellStyle name="Normal 84 2 2 3" xfId="6596"/>
    <cellStyle name="Normal 84 2 3" xfId="5683"/>
    <cellStyle name="Normal 84 3" xfId="2737"/>
    <cellStyle name="Normal 84 3 2" xfId="4334"/>
    <cellStyle name="Normal 84 4" xfId="2738"/>
    <cellStyle name="Normal 84 4 2" xfId="4335"/>
    <cellStyle name="Normal 84 4 2 2" xfId="6184"/>
    <cellStyle name="Normal 84 4 2 3" xfId="6597"/>
    <cellStyle name="Normal 84 4 3" xfId="5684"/>
    <cellStyle name="Normal 84 5" xfId="4336"/>
    <cellStyle name="Normal 84 5 2" xfId="6185"/>
    <cellStyle name="Normal 84 5 3" xfId="6598"/>
    <cellStyle name="Normal 84 6" xfId="4332"/>
    <cellStyle name="Normal 84 6 2" xfId="6182"/>
    <cellStyle name="Normal 84 6 3" xfId="6595"/>
    <cellStyle name="Normal 84_INST $" xfId="4337"/>
    <cellStyle name="Normal 85" xfId="2739"/>
    <cellStyle name="Normal 85 2" xfId="2740"/>
    <cellStyle name="Normal 85 2 2" xfId="4339"/>
    <cellStyle name="Normal 85 2 2 2" xfId="6187"/>
    <cellStyle name="Normal 85 2 2 3" xfId="6600"/>
    <cellStyle name="Normal 85 2 3" xfId="5685"/>
    <cellStyle name="Normal 85 3" xfId="2741"/>
    <cellStyle name="Normal 85 3 2" xfId="4340"/>
    <cellStyle name="Normal 85 4" xfId="2742"/>
    <cellStyle name="Normal 85 4 2" xfId="4341"/>
    <cellStyle name="Normal 85 4 2 2" xfId="6188"/>
    <cellStyle name="Normal 85 4 2 3" xfId="6601"/>
    <cellStyle name="Normal 85 4 3" xfId="5686"/>
    <cellStyle name="Normal 85 5" xfId="4342"/>
    <cellStyle name="Normal 85 5 2" xfId="6189"/>
    <cellStyle name="Normal 85 5 3" xfId="6602"/>
    <cellStyle name="Normal 85 6" xfId="4338"/>
    <cellStyle name="Normal 85 6 2" xfId="6186"/>
    <cellStyle name="Normal 85 6 3" xfId="6599"/>
    <cellStyle name="Normal 85_INST $" xfId="4343"/>
    <cellStyle name="Normal 86" xfId="2743"/>
    <cellStyle name="Normal 86 2" xfId="5687"/>
    <cellStyle name="Normal 87" xfId="2744"/>
    <cellStyle name="Normal 87 2" xfId="2745"/>
    <cellStyle name="Normal 87 2 2" xfId="4345"/>
    <cellStyle name="Normal 87 2 2 2" xfId="6191"/>
    <cellStyle name="Normal 87 2 2 3" xfId="6604"/>
    <cellStyle name="Normal 87 2 3" xfId="5688"/>
    <cellStyle name="Normal 87 3" xfId="2746"/>
    <cellStyle name="Normal 87 3 2" xfId="4346"/>
    <cellStyle name="Normal 87 4" xfId="2747"/>
    <cellStyle name="Normal 87 4 2" xfId="4347"/>
    <cellStyle name="Normal 87 4 2 2" xfId="6192"/>
    <cellStyle name="Normal 87 4 2 3" xfId="6605"/>
    <cellStyle name="Normal 87 4 3" xfId="5689"/>
    <cellStyle name="Normal 87 5" xfId="4348"/>
    <cellStyle name="Normal 87 5 2" xfId="6193"/>
    <cellStyle name="Normal 87 5 3" xfId="6606"/>
    <cellStyle name="Normal 87 6" xfId="4344"/>
    <cellStyle name="Normal 87 6 2" xfId="6190"/>
    <cellStyle name="Normal 87 6 3" xfId="6603"/>
    <cellStyle name="Normal 87_INST $" xfId="4349"/>
    <cellStyle name="Normal 88" xfId="2748"/>
    <cellStyle name="Normal 88 2" xfId="2749"/>
    <cellStyle name="Normal 88 2 2" xfId="4351"/>
    <cellStyle name="Normal 88 2 2 2" xfId="6195"/>
    <cellStyle name="Normal 88 2 2 3" xfId="6608"/>
    <cellStyle name="Normal 88 2 3" xfId="5690"/>
    <cellStyle name="Normal 88 3" xfId="2750"/>
    <cellStyle name="Normal 88 3 2" xfId="4352"/>
    <cellStyle name="Normal 88 4" xfId="2751"/>
    <cellStyle name="Normal 88 4 2" xfId="4353"/>
    <cellStyle name="Normal 88 4 2 2" xfId="6196"/>
    <cellStyle name="Normal 88 4 2 3" xfId="6609"/>
    <cellStyle name="Normal 88 4 3" xfId="5691"/>
    <cellStyle name="Normal 88 5" xfId="4354"/>
    <cellStyle name="Normal 88 5 2" xfId="6197"/>
    <cellStyle name="Normal 88 5 3" xfId="6610"/>
    <cellStyle name="Normal 88 6" xfId="4350"/>
    <cellStyle name="Normal 88 6 2" xfId="6194"/>
    <cellStyle name="Normal 88 6 3" xfId="6607"/>
    <cellStyle name="Normal 88_INST $" xfId="4355"/>
    <cellStyle name="Normal 89" xfId="2752"/>
    <cellStyle name="Normal 89 2" xfId="2753"/>
    <cellStyle name="Normal 89 2 2" xfId="5693"/>
    <cellStyle name="Normal 89 3" xfId="5692"/>
    <cellStyle name="Normal 89_AVANCE TOTAL" xfId="2754"/>
    <cellStyle name="Normal 9" xfId="2755"/>
    <cellStyle name="Normal 9 2" xfId="2756"/>
    <cellStyle name="Normal 9 2 2" xfId="4358"/>
    <cellStyle name="Normal 9 2 3" xfId="4357"/>
    <cellStyle name="Normal 9 3" xfId="2757"/>
    <cellStyle name="Normal 9 3 2" xfId="4360"/>
    <cellStyle name="Normal 9 3 3" xfId="4359"/>
    <cellStyle name="Normal 9 4" xfId="2758"/>
    <cellStyle name="Normal 9 4 2" xfId="4361"/>
    <cellStyle name="Normal 9 5" xfId="2759"/>
    <cellStyle name="Normal 9 5 2" xfId="4362"/>
    <cellStyle name="Normal 9 5 2 2" xfId="6198"/>
    <cellStyle name="Normal 9 5 2 3" xfId="6611"/>
    <cellStyle name="Normal 9 5 3" xfId="5694"/>
    <cellStyle name="Normal 9 6" xfId="4363"/>
    <cellStyle name="Normal 9 7" xfId="4364"/>
    <cellStyle name="Normal 9 8" xfId="4356"/>
    <cellStyle name="Normal 9_DET I REG" xfId="2760"/>
    <cellStyle name="Normal 90" xfId="2761"/>
    <cellStyle name="Normal 90 2" xfId="2762"/>
    <cellStyle name="Normal 90 2 2" xfId="4366"/>
    <cellStyle name="Normal 90 2 2 2" xfId="6200"/>
    <cellStyle name="Normal 90 2 2 3" xfId="6613"/>
    <cellStyle name="Normal 90 2 3" xfId="5695"/>
    <cellStyle name="Normal 90 3" xfId="2763"/>
    <cellStyle name="Normal 90 3 2" xfId="4367"/>
    <cellStyle name="Normal 90 4" xfId="2764"/>
    <cellStyle name="Normal 90 4 2" xfId="4368"/>
    <cellStyle name="Normal 90 4 2 2" xfId="6201"/>
    <cellStyle name="Normal 90 4 2 3" xfId="6614"/>
    <cellStyle name="Normal 90 4 3" xfId="5696"/>
    <cellStyle name="Normal 90 5" xfId="4369"/>
    <cellStyle name="Normal 90 5 2" xfId="6202"/>
    <cellStyle name="Normal 90 5 3" xfId="6615"/>
    <cellStyle name="Normal 90 6" xfId="4365"/>
    <cellStyle name="Normal 90 6 2" xfId="6199"/>
    <cellStyle name="Normal 90 6 3" xfId="6612"/>
    <cellStyle name="Normal 90_INST $" xfId="4370"/>
    <cellStyle name="Normal 91" xfId="2765"/>
    <cellStyle name="Normal 91 2" xfId="5697"/>
    <cellStyle name="Normal 92" xfId="2766"/>
    <cellStyle name="Normal 92 2" xfId="5698"/>
    <cellStyle name="Normal 93" xfId="2767"/>
    <cellStyle name="Normal 93 2" xfId="2768"/>
    <cellStyle name="Normal 93 2 2" xfId="4372"/>
    <cellStyle name="Normal 93 2 2 2" xfId="6204"/>
    <cellStyle name="Normal 93 2 2 3" xfId="6617"/>
    <cellStyle name="Normal 93 2 3" xfId="5699"/>
    <cellStyle name="Normal 93 3" xfId="2769"/>
    <cellStyle name="Normal 93 3 2" xfId="4373"/>
    <cellStyle name="Normal 93 4" xfId="2770"/>
    <cellStyle name="Normal 93 4 2" xfId="4374"/>
    <cellStyle name="Normal 93 4 2 2" xfId="6205"/>
    <cellStyle name="Normal 93 4 2 3" xfId="6618"/>
    <cellStyle name="Normal 93 4 3" xfId="5700"/>
    <cellStyle name="Normal 93 5" xfId="4375"/>
    <cellStyle name="Normal 93 5 2" xfId="6206"/>
    <cellStyle name="Normal 93 5 3" xfId="6619"/>
    <cellStyle name="Normal 93 6" xfId="4371"/>
    <cellStyle name="Normal 93 6 2" xfId="6203"/>
    <cellStyle name="Normal 93 6 3" xfId="6616"/>
    <cellStyle name="Normal 93_INST $" xfId="4376"/>
    <cellStyle name="Normal 94" xfId="2771"/>
    <cellStyle name="Normal 94 2" xfId="2772"/>
    <cellStyle name="Normal 94 2 2" xfId="4378"/>
    <cellStyle name="Normal 94 2 2 2" xfId="6208"/>
    <cellStyle name="Normal 94 2 2 3" xfId="6621"/>
    <cellStyle name="Normal 94 2 3" xfId="5701"/>
    <cellStyle name="Normal 94 3" xfId="2773"/>
    <cellStyle name="Normal 94 3 2" xfId="4379"/>
    <cellStyle name="Normal 94 4" xfId="2774"/>
    <cellStyle name="Normal 94 4 2" xfId="4380"/>
    <cellStyle name="Normal 94 4 2 2" xfId="6209"/>
    <cellStyle name="Normal 94 4 2 3" xfId="6622"/>
    <cellStyle name="Normal 94 4 3" xfId="5702"/>
    <cellStyle name="Normal 94 5" xfId="4381"/>
    <cellStyle name="Normal 94 5 2" xfId="6210"/>
    <cellStyle name="Normal 94 5 3" xfId="6623"/>
    <cellStyle name="Normal 94 6" xfId="4377"/>
    <cellStyle name="Normal 94 6 2" xfId="6207"/>
    <cellStyle name="Normal 94 6 3" xfId="6620"/>
    <cellStyle name="Normal 94_INST $" xfId="4382"/>
    <cellStyle name="Normal 95" xfId="2775"/>
    <cellStyle name="Normal 95 2" xfId="2776"/>
    <cellStyle name="Normal 95 2 2" xfId="4384"/>
    <cellStyle name="Normal 95 2 2 2" xfId="6212"/>
    <cellStyle name="Normal 95 2 2 3" xfId="6625"/>
    <cellStyle name="Normal 95 2 3" xfId="5703"/>
    <cellStyle name="Normal 95 3" xfId="2777"/>
    <cellStyle name="Normal 95 3 2" xfId="4385"/>
    <cellStyle name="Normal 95 4" xfId="2778"/>
    <cellStyle name="Normal 95 4 2" xfId="4386"/>
    <cellStyle name="Normal 95 4 2 2" xfId="6213"/>
    <cellStyle name="Normal 95 4 2 3" xfId="6626"/>
    <cellStyle name="Normal 95 4 3" xfId="5704"/>
    <cellStyle name="Normal 95 5" xfId="4387"/>
    <cellStyle name="Normal 95 5 2" xfId="6214"/>
    <cellStyle name="Normal 95 5 3" xfId="6627"/>
    <cellStyle name="Normal 95 6" xfId="4383"/>
    <cellStyle name="Normal 95 6 2" xfId="6211"/>
    <cellStyle name="Normal 95 6 3" xfId="6624"/>
    <cellStyle name="Normal 95_INST $" xfId="4388"/>
    <cellStyle name="Normal 96" xfId="2779"/>
    <cellStyle name="Normal 96 2" xfId="2780"/>
    <cellStyle name="Normal 96 2 2" xfId="4390"/>
    <cellStyle name="Normal 96 2 2 2" xfId="6216"/>
    <cellStyle name="Normal 96 2 2 3" xfId="6629"/>
    <cellStyle name="Normal 96 2 3" xfId="5705"/>
    <cellStyle name="Normal 96 3" xfId="2781"/>
    <cellStyle name="Normal 96 3 2" xfId="4391"/>
    <cellStyle name="Normal 96 4" xfId="2782"/>
    <cellStyle name="Normal 96 4 2" xfId="4392"/>
    <cellStyle name="Normal 96 4 2 2" xfId="6217"/>
    <cellStyle name="Normal 96 4 2 3" xfId="6630"/>
    <cellStyle name="Normal 96 4 3" xfId="5706"/>
    <cellStyle name="Normal 96 5" xfId="4393"/>
    <cellStyle name="Normal 96 5 2" xfId="6218"/>
    <cellStyle name="Normal 96 5 3" xfId="6631"/>
    <cellStyle name="Normal 96 6" xfId="4389"/>
    <cellStyle name="Normal 96 6 2" xfId="6215"/>
    <cellStyle name="Normal 96 6 3" xfId="6628"/>
    <cellStyle name="Normal 96_INST $" xfId="4394"/>
    <cellStyle name="Normal 97" xfId="2783"/>
    <cellStyle name="Normal 97 2" xfId="2784"/>
    <cellStyle name="Normal 97 2 2" xfId="4396"/>
    <cellStyle name="Normal 97 2 2 2" xfId="6220"/>
    <cellStyle name="Normal 97 2 2 3" xfId="6633"/>
    <cellStyle name="Normal 97 2 3" xfId="5707"/>
    <cellStyle name="Normal 97 3" xfId="2785"/>
    <cellStyle name="Normal 97 3 2" xfId="4397"/>
    <cellStyle name="Normal 97 4" xfId="2786"/>
    <cellStyle name="Normal 97 4 2" xfId="4398"/>
    <cellStyle name="Normal 97 4 2 2" xfId="6221"/>
    <cellStyle name="Normal 97 4 2 3" xfId="6634"/>
    <cellStyle name="Normal 97 4 3" xfId="5708"/>
    <cellStyle name="Normal 97 5" xfId="4399"/>
    <cellStyle name="Normal 97 5 2" xfId="6222"/>
    <cellStyle name="Normal 97 5 3" xfId="6635"/>
    <cellStyle name="Normal 97 6" xfId="4395"/>
    <cellStyle name="Normal 97 6 2" xfId="6219"/>
    <cellStyle name="Normal 97 6 3" xfId="6632"/>
    <cellStyle name="Normal 97_INST $" xfId="4400"/>
    <cellStyle name="Normal 98" xfId="2787"/>
    <cellStyle name="Normal 98 2" xfId="2788"/>
    <cellStyle name="Normal 98 2 2" xfId="5710"/>
    <cellStyle name="Normal 98 3" xfId="2789"/>
    <cellStyle name="Normal 98 3 2" xfId="2790"/>
    <cellStyle name="Normal 98 3 2 2" xfId="5712"/>
    <cellStyle name="Normal 98 3 3" xfId="5711"/>
    <cellStyle name="Normal 98 3_INST $" xfId="4401"/>
    <cellStyle name="Normal 98 4" xfId="4402"/>
    <cellStyle name="Normal 98 4 2" xfId="6223"/>
    <cellStyle name="Normal 98 5" xfId="5709"/>
    <cellStyle name="Normal 98_INST $" xfId="4403"/>
    <cellStyle name="Normal 99" xfId="2791"/>
    <cellStyle name="Normal 99 2" xfId="2792"/>
    <cellStyle name="Normal 99 2 2" xfId="5714"/>
    <cellStyle name="Normal 99 3" xfId="2793"/>
    <cellStyle name="Normal 99 3 2" xfId="2794"/>
    <cellStyle name="Normal 99 3 2 2" xfId="5716"/>
    <cellStyle name="Normal 99 3 3" xfId="5715"/>
    <cellStyle name="Normal 99 3_INST $" xfId="4404"/>
    <cellStyle name="Normal 99 4" xfId="4405"/>
    <cellStyle name="Normal 99 4 2" xfId="6224"/>
    <cellStyle name="Normal 99 5" xfId="5713"/>
    <cellStyle name="Normal 99_INST $" xfId="4406"/>
    <cellStyle name="Normal_AVANCE TOTAL_1" xfId="6642"/>
    <cellStyle name="Normal_Hoja1" xfId="2795"/>
    <cellStyle name="Normal_Hoja7 2" xfId="6641"/>
    <cellStyle name="Normal_Listado_web" xfId="6643"/>
    <cellStyle name="Normal_OTROS" xfId="6644"/>
    <cellStyle name="Notas" xfId="2796" builtinId="10" customBuiltin="1"/>
    <cellStyle name="Notas 10" xfId="4931"/>
    <cellStyle name="Notas 2" xfId="2797"/>
    <cellStyle name="Notas 2 10" xfId="2798"/>
    <cellStyle name="Notas 2 10 2" xfId="4408"/>
    <cellStyle name="Notas 2 10 3" xfId="5718"/>
    <cellStyle name="Notas 2 11" xfId="4409"/>
    <cellStyle name="Notas 2 12" xfId="4410"/>
    <cellStyle name="Notas 2 13" xfId="4407"/>
    <cellStyle name="Notas 2 2" xfId="2799"/>
    <cellStyle name="Notas 2 2 10" xfId="4411"/>
    <cellStyle name="Notas 2 2 2" xfId="2800"/>
    <cellStyle name="Notas 2 2 2 2" xfId="2801"/>
    <cellStyle name="Notas 2 2 2 2 2" xfId="4414"/>
    <cellStyle name="Notas 2 2 2 2 3" xfId="4413"/>
    <cellStyle name="Notas 2 2 2 3" xfId="4415"/>
    <cellStyle name="Notas 2 2 2 4" xfId="4412"/>
    <cellStyle name="Notas 2 2 2_PAGO REMESAS" xfId="2802"/>
    <cellStyle name="Notas 2 2 3" xfId="2803"/>
    <cellStyle name="Notas 2 2 3 10" xfId="4416"/>
    <cellStyle name="Notas 2 2 3 2" xfId="2804"/>
    <cellStyle name="Notas 2 2 3 2 2" xfId="2805"/>
    <cellStyle name="Notas 2 2 3 2 2 2" xfId="4419"/>
    <cellStyle name="Notas 2 2 3 2 2 3" xfId="4418"/>
    <cellStyle name="Notas 2 2 3 2 3" xfId="4420"/>
    <cellStyle name="Notas 2 2 3 2 4" xfId="4417"/>
    <cellStyle name="Notas 2 2 3 2_PAGO REMESAS" xfId="2806"/>
    <cellStyle name="Notas 2 2 3 3" xfId="2807"/>
    <cellStyle name="Notas 2 2 3 3 2" xfId="4422"/>
    <cellStyle name="Notas 2 2 3 3 3" xfId="4421"/>
    <cellStyle name="Notas 2 2 3 4" xfId="2808"/>
    <cellStyle name="Notas 2 2 3 4 2" xfId="4424"/>
    <cellStyle name="Notas 2 2 3 4 3" xfId="4423"/>
    <cellStyle name="Notas 2 2 3 5" xfId="2809"/>
    <cellStyle name="Notas 2 2 3 5 2" xfId="2810"/>
    <cellStyle name="Notas 2 2 3 5 2 2" xfId="4426"/>
    <cellStyle name="Notas 2 2 3 5 2 3" xfId="5719"/>
    <cellStyle name="Notas 2 2 3 5 3" xfId="2811"/>
    <cellStyle name="Notas 2 2 3 5 3 2" xfId="4427"/>
    <cellStyle name="Notas 2 2 3 5 4" xfId="2812"/>
    <cellStyle name="Notas 2 2 3 5 4 2" xfId="4428"/>
    <cellStyle name="Notas 2 2 3 5 4 3" xfId="5720"/>
    <cellStyle name="Notas 2 2 3 5 5" xfId="4429"/>
    <cellStyle name="Notas 2 2 3 5 6" xfId="4425"/>
    <cellStyle name="Notas 2 2 3 5_INST $" xfId="4726"/>
    <cellStyle name="Notas 2 2 3 6" xfId="2813"/>
    <cellStyle name="Notas 2 2 3 6 2" xfId="2814"/>
    <cellStyle name="Notas 2 2 3 6 2 2" xfId="4431"/>
    <cellStyle name="Notas 2 2 3 6 2 3" xfId="5721"/>
    <cellStyle name="Notas 2 2 3 6 3" xfId="2815"/>
    <cellStyle name="Notas 2 2 3 6 3 2" xfId="4432"/>
    <cellStyle name="Notas 2 2 3 6 4" xfId="2816"/>
    <cellStyle name="Notas 2 2 3 6 4 2" xfId="4433"/>
    <cellStyle name="Notas 2 2 3 6 4 3" xfId="5722"/>
    <cellStyle name="Notas 2 2 3 6 5" xfId="4434"/>
    <cellStyle name="Notas 2 2 3 6 6" xfId="4430"/>
    <cellStyle name="Notas 2 2 3 6_INST $" xfId="4727"/>
    <cellStyle name="Notas 2 2 3 7" xfId="2817"/>
    <cellStyle name="Notas 2 2 3 7 2" xfId="4435"/>
    <cellStyle name="Notas 2 2 3 7 3" xfId="5723"/>
    <cellStyle name="Notas 2 2 3 8" xfId="2818"/>
    <cellStyle name="Notas 2 2 3 8 2" xfId="4436"/>
    <cellStyle name="Notas 2 2 3 8 3" xfId="5724"/>
    <cellStyle name="Notas 2 2 3 9" xfId="4437"/>
    <cellStyle name="Notas 2 2 3_AVANCE PROTECCIÓN" xfId="2819"/>
    <cellStyle name="Notas 2 2 4" xfId="2820"/>
    <cellStyle name="Notas 2 2 4 2" xfId="4439"/>
    <cellStyle name="Notas 2 2 4 3" xfId="4438"/>
    <cellStyle name="Notas 2 2 5" xfId="2821"/>
    <cellStyle name="Notas 2 2 5 2" xfId="4440"/>
    <cellStyle name="Notas 2 2 6" xfId="2822"/>
    <cellStyle name="Notas 2 2 6 2" xfId="4441"/>
    <cellStyle name="Notas 2 2 6 3" xfId="5725"/>
    <cellStyle name="Notas 2 2 7" xfId="2823"/>
    <cellStyle name="Notas 2 2 7 2" xfId="4442"/>
    <cellStyle name="Notas 2 2 7 3" xfId="5726"/>
    <cellStyle name="Notas 2 2 8" xfId="4443"/>
    <cellStyle name="Notas 2 2 9" xfId="4444"/>
    <cellStyle name="Notas 2 2_PAGO REMESAS" xfId="2824"/>
    <cellStyle name="Notas 2 3" xfId="2825"/>
    <cellStyle name="Notas 2 3 2" xfId="2826"/>
    <cellStyle name="Notas 2 3 2 2" xfId="4447"/>
    <cellStyle name="Notas 2 3 2 3" xfId="4446"/>
    <cellStyle name="Notas 2 3 3" xfId="4448"/>
    <cellStyle name="Notas 2 3 4" xfId="4445"/>
    <cellStyle name="Notas 2 3_PAGO REMESAS" xfId="2827"/>
    <cellStyle name="Notas 2 4" xfId="2828"/>
    <cellStyle name="Notas 2 4 2" xfId="2829"/>
    <cellStyle name="Notas 2 4 2 2" xfId="4451"/>
    <cellStyle name="Notas 2 4 2 3" xfId="4450"/>
    <cellStyle name="Notas 2 4 3" xfId="4452"/>
    <cellStyle name="Notas 2 4 4" xfId="4449"/>
    <cellStyle name="Notas 2 4_PAGO REMESAS" xfId="2830"/>
    <cellStyle name="Notas 2 5" xfId="2831"/>
    <cellStyle name="Notas 2 5 10" xfId="4453"/>
    <cellStyle name="Notas 2 5 2" xfId="2832"/>
    <cellStyle name="Notas 2 5 3" xfId="2833"/>
    <cellStyle name="Notas 2 5 4" xfId="2834"/>
    <cellStyle name="Notas 2 5 5" xfId="2835"/>
    <cellStyle name="Notas 2 5 5 2" xfId="2836"/>
    <cellStyle name="Notas 2 5 5 2 2" xfId="4455"/>
    <cellStyle name="Notas 2 5 5 3" xfId="2837"/>
    <cellStyle name="Notas 2 5 5 4" xfId="2838"/>
    <cellStyle name="Notas 2 5 5 4 2" xfId="4456"/>
    <cellStyle name="Notas 2 5 5 5" xfId="4457"/>
    <cellStyle name="Notas 2 5 5 6" xfId="4454"/>
    <cellStyle name="Notas 2 5 5_INST $" xfId="4728"/>
    <cellStyle name="Notas 2 5 6" xfId="2839"/>
    <cellStyle name="Notas 2 5 6 2" xfId="2840"/>
    <cellStyle name="Notas 2 5 6 2 2" xfId="4459"/>
    <cellStyle name="Notas 2 5 6 3" xfId="2841"/>
    <cellStyle name="Notas 2 5 6 4" xfId="2842"/>
    <cellStyle name="Notas 2 5 6 4 2" xfId="4460"/>
    <cellStyle name="Notas 2 5 6 5" xfId="4461"/>
    <cellStyle name="Notas 2 5 6 6" xfId="4458"/>
    <cellStyle name="Notas 2 5 6_INST $" xfId="4729"/>
    <cellStyle name="Notas 2 5 7" xfId="2843"/>
    <cellStyle name="Notas 2 5 7 2" xfId="4462"/>
    <cellStyle name="Notas 2 5 8" xfId="2844"/>
    <cellStyle name="Notas 2 5 8 2" xfId="4463"/>
    <cellStyle name="Notas 2 5 9" xfId="4464"/>
    <cellStyle name="Notas 2 5_AVANCE PROTECCIÓN" xfId="2845"/>
    <cellStyle name="Notas 2 6" xfId="2846"/>
    <cellStyle name="Notas 2 6 2" xfId="4466"/>
    <cellStyle name="Notas 2 6 3" xfId="4465"/>
    <cellStyle name="Notas 2 7" xfId="2847"/>
    <cellStyle name="Notas 2 7 2" xfId="4468"/>
    <cellStyle name="Notas 2 7 3" xfId="4467"/>
    <cellStyle name="Notas 2 8" xfId="2848"/>
    <cellStyle name="Notas 2 8 2" xfId="4469"/>
    <cellStyle name="Notas 2 9" xfId="2849"/>
    <cellStyle name="Notas 2 9 2" xfId="4470"/>
    <cellStyle name="Notas 2 9 3" xfId="5727"/>
    <cellStyle name="Notas 2_AVANCE JUSTICIA JUVENIL" xfId="2850"/>
    <cellStyle name="Notas 3" xfId="2851"/>
    <cellStyle name="Notas 3 10" xfId="4472"/>
    <cellStyle name="Notas 3 11" xfId="4473"/>
    <cellStyle name="Notas 3 12" xfId="4471"/>
    <cellStyle name="Notas 3 2" xfId="2852"/>
    <cellStyle name="Notas 3 2 2" xfId="2853"/>
    <cellStyle name="Notas 3 2 2 2" xfId="4476"/>
    <cellStyle name="Notas 3 2 2 3" xfId="4475"/>
    <cellStyle name="Notas 3 2 3" xfId="2854"/>
    <cellStyle name="Notas 3 2 3 2" xfId="4477"/>
    <cellStyle name="Notas 3 2 4" xfId="2855"/>
    <cellStyle name="Notas 3 2 4 2" xfId="4478"/>
    <cellStyle name="Notas 3 2 4 3" xfId="5728"/>
    <cellStyle name="Notas 3 2 5" xfId="4479"/>
    <cellStyle name="Notas 3 2 6" xfId="4480"/>
    <cellStyle name="Notas 3 2 7" xfId="4474"/>
    <cellStyle name="Notas 3 2_PAGO REMESAS" xfId="2856"/>
    <cellStyle name="Notas 3 3" xfId="2857"/>
    <cellStyle name="Notas 3 3 2" xfId="2858"/>
    <cellStyle name="Notas 3 3 2 2" xfId="4483"/>
    <cellStyle name="Notas 3 3 2 3" xfId="4482"/>
    <cellStyle name="Notas 3 3 3" xfId="4484"/>
    <cellStyle name="Notas 3 3 4" xfId="4481"/>
    <cellStyle name="Notas 3 3_PAGO REMESAS" xfId="2859"/>
    <cellStyle name="Notas 3 4" xfId="2860"/>
    <cellStyle name="Notas 3 4 2" xfId="2861"/>
    <cellStyle name="Notas 3 4 2 2" xfId="4487"/>
    <cellStyle name="Notas 3 4 2 3" xfId="4486"/>
    <cellStyle name="Notas 3 4 3" xfId="4488"/>
    <cellStyle name="Notas 3 4 4" xfId="4485"/>
    <cellStyle name="Notas 3 4_PAGO REMESAS" xfId="2862"/>
    <cellStyle name="Notas 3 5" xfId="2863"/>
    <cellStyle name="Notas 3 5 10" xfId="4489"/>
    <cellStyle name="Notas 3 5 2" xfId="2864"/>
    <cellStyle name="Notas 3 5 2 2" xfId="2865"/>
    <cellStyle name="Notas 3 5 2 2 2" xfId="4492"/>
    <cellStyle name="Notas 3 5 2 2 3" xfId="4491"/>
    <cellStyle name="Notas 3 5 2 3" xfId="4493"/>
    <cellStyle name="Notas 3 5 2 4" xfId="4490"/>
    <cellStyle name="Notas 3 5 2_PAGO REMESAS" xfId="2866"/>
    <cellStyle name="Notas 3 5 3" xfId="2867"/>
    <cellStyle name="Notas 3 5 3 2" xfId="4495"/>
    <cellStyle name="Notas 3 5 3 3" xfId="4494"/>
    <cellStyle name="Notas 3 5 4" xfId="2868"/>
    <cellStyle name="Notas 3 5 4 2" xfId="4497"/>
    <cellStyle name="Notas 3 5 4 3" xfId="4496"/>
    <cellStyle name="Notas 3 5 5" xfId="2869"/>
    <cellStyle name="Notas 3 5 5 2" xfId="2870"/>
    <cellStyle name="Notas 3 5 5 2 2" xfId="4499"/>
    <cellStyle name="Notas 3 5 5 2 3" xfId="5729"/>
    <cellStyle name="Notas 3 5 5 3" xfId="2871"/>
    <cellStyle name="Notas 3 5 5 3 2" xfId="4500"/>
    <cellStyle name="Notas 3 5 5 4" xfId="2872"/>
    <cellStyle name="Notas 3 5 5 4 2" xfId="4501"/>
    <cellStyle name="Notas 3 5 5 4 3" xfId="5730"/>
    <cellStyle name="Notas 3 5 5 5" xfId="4502"/>
    <cellStyle name="Notas 3 5 5 6" xfId="4498"/>
    <cellStyle name="Notas 3 5 5_INST $" xfId="4730"/>
    <cellStyle name="Notas 3 5 6" xfId="2873"/>
    <cellStyle name="Notas 3 5 6 2" xfId="2874"/>
    <cellStyle name="Notas 3 5 6 2 2" xfId="4504"/>
    <cellStyle name="Notas 3 5 6 2 3" xfId="5731"/>
    <cellStyle name="Notas 3 5 6 3" xfId="2875"/>
    <cellStyle name="Notas 3 5 6 3 2" xfId="4505"/>
    <cellStyle name="Notas 3 5 6 4" xfId="2876"/>
    <cellStyle name="Notas 3 5 6 4 2" xfId="4506"/>
    <cellStyle name="Notas 3 5 6 4 3" xfId="5732"/>
    <cellStyle name="Notas 3 5 6 5" xfId="4507"/>
    <cellStyle name="Notas 3 5 6 6" xfId="4503"/>
    <cellStyle name="Notas 3 5 6_INST $" xfId="4731"/>
    <cellStyle name="Notas 3 5 7" xfId="2877"/>
    <cellStyle name="Notas 3 5 7 2" xfId="4508"/>
    <cellStyle name="Notas 3 5 7 3" xfId="5733"/>
    <cellStyle name="Notas 3 5 8" xfId="2878"/>
    <cellStyle name="Notas 3 5 8 2" xfId="4509"/>
    <cellStyle name="Notas 3 5 8 3" xfId="5734"/>
    <cellStyle name="Notas 3 5 9" xfId="4510"/>
    <cellStyle name="Notas 3 5_AVANCE PROTECCIÓN" xfId="2879"/>
    <cellStyle name="Notas 3 6" xfId="2880"/>
    <cellStyle name="Notas 3 6 2" xfId="4512"/>
    <cellStyle name="Notas 3 6 3" xfId="4511"/>
    <cellStyle name="Notas 3 7" xfId="2881"/>
    <cellStyle name="Notas 3 7 2" xfId="4514"/>
    <cellStyle name="Notas 3 7 3" xfId="4513"/>
    <cellStyle name="Notas 3 8" xfId="2882"/>
    <cellStyle name="Notas 3 8 2" xfId="4515"/>
    <cellStyle name="Notas 3 9" xfId="2883"/>
    <cellStyle name="Notas 3 9 2" xfId="4516"/>
    <cellStyle name="Notas 3 9 3" xfId="5735"/>
    <cellStyle name="Notas 3_AVANCE JUSTICIA JUVENIL" xfId="2884"/>
    <cellStyle name="Notas 4" xfId="2885"/>
    <cellStyle name="Notas 4 2" xfId="4518"/>
    <cellStyle name="Notas 4 3" xfId="4517"/>
    <cellStyle name="Notas 5" xfId="4519"/>
    <cellStyle name="Notas 6" xfId="5717"/>
    <cellStyle name="Notas 7" xfId="5865"/>
    <cellStyle name="Notas 8" xfId="6245"/>
    <cellStyle name="Notas 9" xfId="4819"/>
    <cellStyle name="Porcentual 10" xfId="2886"/>
    <cellStyle name="Porcentual 10 2" xfId="5736"/>
    <cellStyle name="Porcentual 11" xfId="2887"/>
    <cellStyle name="Porcentual 11 2" xfId="5737"/>
    <cellStyle name="Porcentual 12" xfId="2888"/>
    <cellStyle name="Porcentual 12 2" xfId="2889"/>
    <cellStyle name="Porcentual 12 2 2" xfId="5739"/>
    <cellStyle name="Porcentual 12 3" xfId="5738"/>
    <cellStyle name="Porcentual 13" xfId="2890"/>
    <cellStyle name="Porcentual 13 2" xfId="5740"/>
    <cellStyle name="Porcentual 14" xfId="2891"/>
    <cellStyle name="Porcentual 14 2" xfId="2892"/>
    <cellStyle name="Porcentual 14 2 2" xfId="5742"/>
    <cellStyle name="Porcentual 14 3" xfId="2893"/>
    <cellStyle name="Porcentual 14 3 2" xfId="2894"/>
    <cellStyle name="Porcentual 14 3 2 2" xfId="5744"/>
    <cellStyle name="Porcentual 14 3 3" xfId="5743"/>
    <cellStyle name="Porcentual 14 4" xfId="4520"/>
    <cellStyle name="Porcentual 14 4 2" xfId="6225"/>
    <cellStyle name="Porcentual 14 5" xfId="5741"/>
    <cellStyle name="Porcentual 15" xfId="2895"/>
    <cellStyle name="Porcentual 15 2" xfId="5745"/>
    <cellStyle name="Porcentual 16" xfId="2896"/>
    <cellStyle name="Porcentual 16 2" xfId="5746"/>
    <cellStyle name="Porcentual 17" xfId="2897"/>
    <cellStyle name="Porcentual 17 2" xfId="5747"/>
    <cellStyle name="Porcentual 18" xfId="2898"/>
    <cellStyle name="Porcentual 18 2" xfId="4521"/>
    <cellStyle name="Porcentual 18 2 2" xfId="6226"/>
    <cellStyle name="Porcentual 19" xfId="4522"/>
    <cellStyle name="Porcentual 19 2" xfId="4523"/>
    <cellStyle name="Porcentual 2" xfId="2899"/>
    <cellStyle name="Porcentual 2 2" xfId="2900"/>
    <cellStyle name="Porcentual 2 2 2" xfId="5749"/>
    <cellStyle name="Porcentual 2 3" xfId="2901"/>
    <cellStyle name="Porcentual 2 3 2" xfId="4524"/>
    <cellStyle name="Porcentual 2 4" xfId="4525"/>
    <cellStyle name="Porcentual 2 5" xfId="4526"/>
    <cellStyle name="Porcentual 2 5 2" xfId="6227"/>
    <cellStyle name="Porcentual 2 6" xfId="4527"/>
    <cellStyle name="Porcentual 2 6 2" xfId="6228"/>
    <cellStyle name="Porcentual 2 7" xfId="5748"/>
    <cellStyle name="Porcentual 20" xfId="4528"/>
    <cellStyle name="Porcentual 20 2" xfId="6229"/>
    <cellStyle name="Porcentual 21" xfId="4529"/>
    <cellStyle name="Porcentual 21 2" xfId="6230"/>
    <cellStyle name="Porcentual 3" xfId="2902"/>
    <cellStyle name="Porcentual 3 2" xfId="2903"/>
    <cellStyle name="Porcentual 3 2 2" xfId="4530"/>
    <cellStyle name="Porcentual 3 2 2 2" xfId="6231"/>
    <cellStyle name="Porcentual 3 2 3" xfId="5751"/>
    <cellStyle name="Porcentual 3 3" xfId="2904"/>
    <cellStyle name="Porcentual 3 3 2" xfId="4531"/>
    <cellStyle name="Porcentual 3 3 2 2" xfId="6232"/>
    <cellStyle name="Porcentual 3 3 3" xfId="5752"/>
    <cellStyle name="Porcentual 3 4" xfId="2905"/>
    <cellStyle name="Porcentual 3 4 2" xfId="2906"/>
    <cellStyle name="Porcentual 3 4 2 2" xfId="4532"/>
    <cellStyle name="Porcentual 3 4 2 2 2" xfId="6233"/>
    <cellStyle name="Porcentual 3 4 2 3" xfId="5754"/>
    <cellStyle name="Porcentual 3 4 3" xfId="4533"/>
    <cellStyle name="Porcentual 3 4 3 2" xfId="6234"/>
    <cellStyle name="Porcentual 3 4 4" xfId="5753"/>
    <cellStyle name="Porcentual 3 5" xfId="4534"/>
    <cellStyle name="Porcentual 3 5 2" xfId="6235"/>
    <cellStyle name="Porcentual 3 6" xfId="5750"/>
    <cellStyle name="Porcentual 4" xfId="2907"/>
    <cellStyle name="Porcentual 4 10" xfId="4535"/>
    <cellStyle name="Porcentual 4 10 2" xfId="6236"/>
    <cellStyle name="Porcentual 4 2" xfId="2908"/>
    <cellStyle name="Porcentual 4 2 2" xfId="4536"/>
    <cellStyle name="Porcentual 4 2 2 2" xfId="6237"/>
    <cellStyle name="Porcentual 4 2 3" xfId="5755"/>
    <cellStyle name="Porcentual 4 3" xfId="2909"/>
    <cellStyle name="Porcentual 4 3 2" xfId="2910"/>
    <cellStyle name="Porcentual 4 3 2 2" xfId="5757"/>
    <cellStyle name="Porcentual 4 3 3" xfId="5756"/>
    <cellStyle name="Porcentual 4 4" xfId="2911"/>
    <cellStyle name="Porcentual 4 4 2" xfId="5758"/>
    <cellStyle name="Porcentual 4 5" xfId="2912"/>
    <cellStyle name="Porcentual 4 5 2" xfId="5759"/>
    <cellStyle name="Porcentual 4 6" xfId="2913"/>
    <cellStyle name="Porcentual 4 6 2" xfId="5760"/>
    <cellStyle name="Porcentual 4 7" xfId="2914"/>
    <cellStyle name="Porcentual 4 7 2" xfId="2915"/>
    <cellStyle name="Porcentual 4 7 2 2" xfId="5762"/>
    <cellStyle name="Porcentual 4 7 3" xfId="5761"/>
    <cellStyle name="Porcentual 4 8" xfId="2916"/>
    <cellStyle name="Porcentual 4 8 2" xfId="2917"/>
    <cellStyle name="Porcentual 4 8 2 2" xfId="5764"/>
    <cellStyle name="Porcentual 4 8 3" xfId="2918"/>
    <cellStyle name="Porcentual 4 8 3 2" xfId="2919"/>
    <cellStyle name="Porcentual 4 8 3 2 2" xfId="5766"/>
    <cellStyle name="Porcentual 4 8 3 3" xfId="5765"/>
    <cellStyle name="Porcentual 4 8 4" xfId="4537"/>
    <cellStyle name="Porcentual 4 8 4 2" xfId="6238"/>
    <cellStyle name="Porcentual 4 8 5" xfId="5763"/>
    <cellStyle name="Porcentual 4 9" xfId="2920"/>
    <cellStyle name="Porcentual 4 9 2" xfId="5767"/>
    <cellStyle name="Porcentual 5" xfId="2921"/>
    <cellStyle name="Porcentual 5 2" xfId="4538"/>
    <cellStyle name="Porcentual 5 2 2" xfId="6239"/>
    <cellStyle name="Porcentual 5 3" xfId="5768"/>
    <cellStyle name="Porcentual 6" xfId="2922"/>
    <cellStyle name="Porcentual 6 2" xfId="4539"/>
    <cellStyle name="Porcentual 6 2 2" xfId="6240"/>
    <cellStyle name="Porcentual 6 3" xfId="5769"/>
    <cellStyle name="Porcentual 7" xfId="2923"/>
    <cellStyle name="Porcentual 7 2" xfId="5770"/>
    <cellStyle name="Porcentual 8" xfId="2924"/>
    <cellStyle name="Porcentual 8 2" xfId="2925"/>
    <cellStyle name="Porcentual 8 2 2" xfId="5772"/>
    <cellStyle name="Porcentual 8 3" xfId="5771"/>
    <cellStyle name="Porcentual 9" xfId="2926"/>
    <cellStyle name="Porcentual 9 2" xfId="5773"/>
    <cellStyle name="Salida" xfId="2927" builtinId="21" customBuiltin="1"/>
    <cellStyle name="Salida 10" xfId="2928"/>
    <cellStyle name="Salida 10 2" xfId="4541"/>
    <cellStyle name="Salida 11" xfId="2929"/>
    <cellStyle name="Salida 11 2" xfId="4542"/>
    <cellStyle name="Salida 12" xfId="4540"/>
    <cellStyle name="Salida 2" xfId="2930"/>
    <cellStyle name="Salida 2 2" xfId="2931"/>
    <cellStyle name="Salida 2 2 2" xfId="4544"/>
    <cellStyle name="Salida 2 3" xfId="2932"/>
    <cellStyle name="Salida 2 3 10" xfId="4545"/>
    <cellStyle name="Salida 2 3 2" xfId="2933"/>
    <cellStyle name="Salida 2 3 3" xfId="2934"/>
    <cellStyle name="Salida 2 3 4" xfId="2935"/>
    <cellStyle name="Salida 2 3 5" xfId="2936"/>
    <cellStyle name="Salida 2 3 5 2" xfId="2937"/>
    <cellStyle name="Salida 2 3 5 2 2" xfId="4547"/>
    <cellStyle name="Salida 2 3 5 2 3" xfId="5774"/>
    <cellStyle name="Salida 2 3 5 3" xfId="2938"/>
    <cellStyle name="Salida 2 3 5 4" xfId="2939"/>
    <cellStyle name="Salida 2 3 5 4 2" xfId="4548"/>
    <cellStyle name="Salida 2 3 5 4 3" xfId="5775"/>
    <cellStyle name="Salida 2 3 5 5" xfId="4549"/>
    <cellStyle name="Salida 2 3 5 6" xfId="4546"/>
    <cellStyle name="Salida 2 3 5_INST $" xfId="4550"/>
    <cellStyle name="Salida 2 3 6" xfId="2940"/>
    <cellStyle name="Salida 2 3 6 2" xfId="2941"/>
    <cellStyle name="Salida 2 3 6 2 2" xfId="4552"/>
    <cellStyle name="Salida 2 3 6 2 3" xfId="5776"/>
    <cellStyle name="Salida 2 3 6 3" xfId="2942"/>
    <cellStyle name="Salida 2 3 6 4" xfId="2943"/>
    <cellStyle name="Salida 2 3 6 4 2" xfId="4553"/>
    <cellStyle name="Salida 2 3 6 4 3" xfId="5777"/>
    <cellStyle name="Salida 2 3 6 5" xfId="4554"/>
    <cellStyle name="Salida 2 3 6 6" xfId="4551"/>
    <cellStyle name="Salida 2 3 6_INST $" xfId="4555"/>
    <cellStyle name="Salida 2 3 7" xfId="2944"/>
    <cellStyle name="Salida 2 3 7 2" xfId="4556"/>
    <cellStyle name="Salida 2 3 7 3" xfId="5778"/>
    <cellStyle name="Salida 2 3 8" xfId="2945"/>
    <cellStyle name="Salida 2 3 8 2" xfId="4557"/>
    <cellStyle name="Salida 2 3 8 3" xfId="5779"/>
    <cellStyle name="Salida 2 3 9" xfId="4558"/>
    <cellStyle name="Salida 2 3_AVANCE PROTECCIÓN" xfId="2946"/>
    <cellStyle name="Salida 2 4" xfId="4543"/>
    <cellStyle name="Salida 2_PAGO REMESAS" xfId="2947"/>
    <cellStyle name="Salida 3" xfId="2948"/>
    <cellStyle name="Salida 3 2" xfId="4559"/>
    <cellStyle name="Salida 4" xfId="2949"/>
    <cellStyle name="Salida 4 2" xfId="4560"/>
    <cellStyle name="Salida 5" xfId="2950"/>
    <cellStyle name="Salida 5 2" xfId="4561"/>
    <cellStyle name="Salida 6" xfId="2951"/>
    <cellStyle name="Salida 6 2" xfId="4562"/>
    <cellStyle name="Salida 7" xfId="2952"/>
    <cellStyle name="Salida 7 2" xfId="4563"/>
    <cellStyle name="Salida 8" xfId="2953"/>
    <cellStyle name="Salida 8 2" xfId="4564"/>
    <cellStyle name="Salida 9" xfId="2954"/>
    <cellStyle name="Salida 9 2" xfId="4565"/>
    <cellStyle name="TableStyleLight1" xfId="2955"/>
    <cellStyle name="TableStyleLight1 2" xfId="2956"/>
    <cellStyle name="TableStyleLight1 2 2" xfId="4567"/>
    <cellStyle name="TableStyleLight1 2 3" xfId="4568"/>
    <cellStyle name="TableStyleLight1 2 4" xfId="4566"/>
    <cellStyle name="TableStyleLight1 2_INST $" xfId="4732"/>
    <cellStyle name="Texto de advertencia" xfId="2957" builtinId="11" customBuiltin="1"/>
    <cellStyle name="Texto de advertencia 10" xfId="2958"/>
    <cellStyle name="Texto de advertencia 10 2" xfId="4570"/>
    <cellStyle name="Texto de advertencia 11" xfId="2959"/>
    <cellStyle name="Texto de advertencia 11 2" xfId="4571"/>
    <cellStyle name="Texto de advertencia 12" xfId="4569"/>
    <cellStyle name="Texto de advertencia 2" xfId="2960"/>
    <cellStyle name="Texto de advertencia 2 2" xfId="2961"/>
    <cellStyle name="Texto de advertencia 2 2 2" xfId="4573"/>
    <cellStyle name="Texto de advertencia 2 3" xfId="2962"/>
    <cellStyle name="Texto de advertencia 2 3 10" xfId="4574"/>
    <cellStyle name="Texto de advertencia 2 3 2" xfId="2963"/>
    <cellStyle name="Texto de advertencia 2 3 3" xfId="2964"/>
    <cellStyle name="Texto de advertencia 2 3 4" xfId="2965"/>
    <cellStyle name="Texto de advertencia 2 3 5" xfId="2966"/>
    <cellStyle name="Texto de advertencia 2 3 5 2" xfId="2967"/>
    <cellStyle name="Texto de advertencia 2 3 5 2 2" xfId="4576"/>
    <cellStyle name="Texto de advertencia 2 3 5 2 3" xfId="5780"/>
    <cellStyle name="Texto de advertencia 2 3 5 3" xfId="2968"/>
    <cellStyle name="Texto de advertencia 2 3 5 4" xfId="2969"/>
    <cellStyle name="Texto de advertencia 2 3 5 4 2" xfId="4577"/>
    <cellStyle name="Texto de advertencia 2 3 5 4 3" xfId="5781"/>
    <cellStyle name="Texto de advertencia 2 3 5 5" xfId="4578"/>
    <cellStyle name="Texto de advertencia 2 3 5 6" xfId="4575"/>
    <cellStyle name="Texto de advertencia 2 3 5_INST $" xfId="4579"/>
    <cellStyle name="Texto de advertencia 2 3 6" xfId="2970"/>
    <cellStyle name="Texto de advertencia 2 3 6 2" xfId="2971"/>
    <cellStyle name="Texto de advertencia 2 3 6 2 2" xfId="4581"/>
    <cellStyle name="Texto de advertencia 2 3 6 2 3" xfId="5782"/>
    <cellStyle name="Texto de advertencia 2 3 6 3" xfId="2972"/>
    <cellStyle name="Texto de advertencia 2 3 6 4" xfId="2973"/>
    <cellStyle name="Texto de advertencia 2 3 6 4 2" xfId="4582"/>
    <cellStyle name="Texto de advertencia 2 3 6 4 3" xfId="5783"/>
    <cellStyle name="Texto de advertencia 2 3 6 5" xfId="4583"/>
    <cellStyle name="Texto de advertencia 2 3 6 6" xfId="4580"/>
    <cellStyle name="Texto de advertencia 2 3 6_INST $" xfId="4584"/>
    <cellStyle name="Texto de advertencia 2 3 7" xfId="2974"/>
    <cellStyle name="Texto de advertencia 2 3 7 2" xfId="4585"/>
    <cellStyle name="Texto de advertencia 2 3 7 3" xfId="5784"/>
    <cellStyle name="Texto de advertencia 2 3 8" xfId="2975"/>
    <cellStyle name="Texto de advertencia 2 3 8 2" xfId="4586"/>
    <cellStyle name="Texto de advertencia 2 3 8 3" xfId="5785"/>
    <cellStyle name="Texto de advertencia 2 3 9" xfId="4587"/>
    <cellStyle name="Texto de advertencia 2 3_AVANCE PROTECCIÓN" xfId="2976"/>
    <cellStyle name="Texto de advertencia 2 4" xfId="4572"/>
    <cellStyle name="Texto de advertencia 3" xfId="2977"/>
    <cellStyle name="Texto de advertencia 3 2" xfId="4588"/>
    <cellStyle name="Texto de advertencia 4" xfId="2978"/>
    <cellStyle name="Texto de advertencia 4 2" xfId="4589"/>
    <cellStyle name="Texto de advertencia 5" xfId="2979"/>
    <cellStyle name="Texto de advertencia 5 2" xfId="4590"/>
    <cellStyle name="Texto de advertencia 6" xfId="2980"/>
    <cellStyle name="Texto de advertencia 6 2" xfId="4591"/>
    <cellStyle name="Texto de advertencia 7" xfId="2981"/>
    <cellStyle name="Texto de advertencia 7 2" xfId="4592"/>
    <cellStyle name="Texto de advertencia 8" xfId="2982"/>
    <cellStyle name="Texto de advertencia 8 2" xfId="4593"/>
    <cellStyle name="Texto de advertencia 9" xfId="2983"/>
    <cellStyle name="Texto de advertencia 9 2" xfId="4594"/>
    <cellStyle name="Texto explicativo" xfId="2984" builtinId="53" customBuiltin="1"/>
    <cellStyle name="Texto explicativo 10" xfId="2985"/>
    <cellStyle name="Texto explicativo 10 2" xfId="4596"/>
    <cellStyle name="Texto explicativo 11" xfId="2986"/>
    <cellStyle name="Texto explicativo 11 2" xfId="4597"/>
    <cellStyle name="Texto explicativo 12" xfId="4595"/>
    <cellStyle name="Texto explicativo 2" xfId="2987"/>
    <cellStyle name="Texto explicativo 2 2" xfId="2988"/>
    <cellStyle name="Texto explicativo 2 2 2" xfId="4599"/>
    <cellStyle name="Texto explicativo 2 3" xfId="2989"/>
    <cellStyle name="Texto explicativo 2 3 10" xfId="4600"/>
    <cellStyle name="Texto explicativo 2 3 2" xfId="2990"/>
    <cellStyle name="Texto explicativo 2 3 3" xfId="2991"/>
    <cellStyle name="Texto explicativo 2 3 4" xfId="2992"/>
    <cellStyle name="Texto explicativo 2 3 5" xfId="2993"/>
    <cellStyle name="Texto explicativo 2 3 5 2" xfId="2994"/>
    <cellStyle name="Texto explicativo 2 3 5 2 2" xfId="4602"/>
    <cellStyle name="Texto explicativo 2 3 5 2 3" xfId="5786"/>
    <cellStyle name="Texto explicativo 2 3 5 3" xfId="2995"/>
    <cellStyle name="Texto explicativo 2 3 5 4" xfId="2996"/>
    <cellStyle name="Texto explicativo 2 3 5 4 2" xfId="4603"/>
    <cellStyle name="Texto explicativo 2 3 5 4 3" xfId="5787"/>
    <cellStyle name="Texto explicativo 2 3 5 5" xfId="4604"/>
    <cellStyle name="Texto explicativo 2 3 5 6" xfId="4601"/>
    <cellStyle name="Texto explicativo 2 3 5_INST $" xfId="4605"/>
    <cellStyle name="Texto explicativo 2 3 6" xfId="2997"/>
    <cellStyle name="Texto explicativo 2 3 6 2" xfId="2998"/>
    <cellStyle name="Texto explicativo 2 3 6 2 2" xfId="4607"/>
    <cellStyle name="Texto explicativo 2 3 6 2 3" xfId="5788"/>
    <cellStyle name="Texto explicativo 2 3 6 3" xfId="2999"/>
    <cellStyle name="Texto explicativo 2 3 6 4" xfId="3000"/>
    <cellStyle name="Texto explicativo 2 3 6 4 2" xfId="4608"/>
    <cellStyle name="Texto explicativo 2 3 6 4 3" xfId="5789"/>
    <cellStyle name="Texto explicativo 2 3 6 5" xfId="4609"/>
    <cellStyle name="Texto explicativo 2 3 6 6" xfId="4606"/>
    <cellStyle name="Texto explicativo 2 3 6_INST $" xfId="4610"/>
    <cellStyle name="Texto explicativo 2 3 7" xfId="3001"/>
    <cellStyle name="Texto explicativo 2 3 7 2" xfId="4611"/>
    <cellStyle name="Texto explicativo 2 3 7 3" xfId="5790"/>
    <cellStyle name="Texto explicativo 2 3 8" xfId="3002"/>
    <cellStyle name="Texto explicativo 2 3 8 2" xfId="4612"/>
    <cellStyle name="Texto explicativo 2 3 8 3" xfId="5791"/>
    <cellStyle name="Texto explicativo 2 3 9" xfId="4613"/>
    <cellStyle name="Texto explicativo 2 3_AVANCE PROTECCIÓN" xfId="3003"/>
    <cellStyle name="Texto explicativo 2 4" xfId="4598"/>
    <cellStyle name="Texto explicativo 3" xfId="3004"/>
    <cellStyle name="Texto explicativo 3 2" xfId="4614"/>
    <cellStyle name="Texto explicativo 4" xfId="3005"/>
    <cellStyle name="Texto explicativo 4 2" xfId="4615"/>
    <cellStyle name="Texto explicativo 5" xfId="3006"/>
    <cellStyle name="Texto explicativo 5 2" xfId="4616"/>
    <cellStyle name="Texto explicativo 6" xfId="3007"/>
    <cellStyle name="Texto explicativo 6 2" xfId="4617"/>
    <cellStyle name="Texto explicativo 7" xfId="3008"/>
    <cellStyle name="Texto explicativo 7 2" xfId="4618"/>
    <cellStyle name="Texto explicativo 8" xfId="3009"/>
    <cellStyle name="Texto explicativo 8 2" xfId="4619"/>
    <cellStyle name="Texto explicativo 9" xfId="3010"/>
    <cellStyle name="Texto explicativo 9 2" xfId="4620"/>
    <cellStyle name="Título" xfId="3011" builtinId="15" customBuiltin="1"/>
    <cellStyle name="Título 1 10" xfId="3013"/>
    <cellStyle name="Título 1 11" xfId="3014"/>
    <cellStyle name="Título 1 12" xfId="4622"/>
    <cellStyle name="Título 1 2" xfId="3015"/>
    <cellStyle name="Título 1 2 2" xfId="3016"/>
    <cellStyle name="Título 1 2 3" xfId="3017"/>
    <cellStyle name="Título 1 2 3 10" xfId="4623"/>
    <cellStyle name="Título 1 2 3 2" xfId="3018"/>
    <cellStyle name="Título 1 2 3 3" xfId="3019"/>
    <cellStyle name="Título 1 2 3 4" xfId="3020"/>
    <cellStyle name="Título 1 2 3 5" xfId="3021"/>
    <cellStyle name="Título 1 2 3 5 2" xfId="3022"/>
    <cellStyle name="Título 1 2 3 5 2 2" xfId="4625"/>
    <cellStyle name="Título 1 2 3 5 2 3" xfId="5794"/>
    <cellStyle name="Título 1 2 3 5 3" xfId="3023"/>
    <cellStyle name="Título 1 2 3 5 4" xfId="3024"/>
    <cellStyle name="Título 1 2 3 5 4 2" xfId="4626"/>
    <cellStyle name="Título 1 2 3 5 4 3" xfId="5795"/>
    <cellStyle name="Título 1 2 3 5 5" xfId="4627"/>
    <cellStyle name="Título 1 2 3 5 6" xfId="4624"/>
    <cellStyle name="Título 1 2 3 5_INST $" xfId="4628"/>
    <cellStyle name="Título 1 2 3 6" xfId="3025"/>
    <cellStyle name="Título 1 2 3 6 2" xfId="3026"/>
    <cellStyle name="Título 1 2 3 6 2 2" xfId="4630"/>
    <cellStyle name="Título 1 2 3 6 2 3" xfId="5796"/>
    <cellStyle name="Título 1 2 3 6 3" xfId="3027"/>
    <cellStyle name="Título 1 2 3 6 4" xfId="3028"/>
    <cellStyle name="Título 1 2 3 6 4 2" xfId="4631"/>
    <cellStyle name="Título 1 2 3 6 4 3" xfId="5797"/>
    <cellStyle name="Título 1 2 3 6 5" xfId="4632"/>
    <cellStyle name="Título 1 2 3 6 6" xfId="4629"/>
    <cellStyle name="Título 1 2 3 6_INST $" xfId="4633"/>
    <cellStyle name="Título 1 2 3 7" xfId="3029"/>
    <cellStyle name="Título 1 2 3 7 2" xfId="4634"/>
    <cellStyle name="Título 1 2 3 7 3" xfId="5798"/>
    <cellStyle name="Título 1 2 3 8" xfId="3030"/>
    <cellStyle name="Título 1 2 3 8 2" xfId="4635"/>
    <cellStyle name="Título 1 2 3 8 3" xfId="5799"/>
    <cellStyle name="Título 1 2 3 9" xfId="4636"/>
    <cellStyle name="Título 1 2 3_AVANCE PROTECCIÓN" xfId="3031"/>
    <cellStyle name="Título 1 2_PAGO REMESAS" xfId="3032"/>
    <cellStyle name="Título 1 3" xfId="3033"/>
    <cellStyle name="Título 1 4" xfId="3034"/>
    <cellStyle name="Título 1 5" xfId="3035"/>
    <cellStyle name="Título 1 6" xfId="3036"/>
    <cellStyle name="Título 1 7" xfId="3037"/>
    <cellStyle name="Título 1 8" xfId="3038"/>
    <cellStyle name="Título 1 9" xfId="3039"/>
    <cellStyle name="Título 10" xfId="3040"/>
    <cellStyle name="Título 11" xfId="3041"/>
    <cellStyle name="Título 12" xfId="3042"/>
    <cellStyle name="Título 13" xfId="3043"/>
    <cellStyle name="Título 14" xfId="3044"/>
    <cellStyle name="Título 15" xfId="3045"/>
    <cellStyle name="Título 16" xfId="3046"/>
    <cellStyle name="Título 17" xfId="3047"/>
    <cellStyle name="Título 18" xfId="3048"/>
    <cellStyle name="Título 19" xfId="3049"/>
    <cellStyle name="Título 2" xfId="3050" builtinId="17" customBuiltin="1"/>
    <cellStyle name="Título 2 10" xfId="3051"/>
    <cellStyle name="Título 2 10 2" xfId="4638"/>
    <cellStyle name="Título 2 11" xfId="3052"/>
    <cellStyle name="Título 2 11 2" xfId="4639"/>
    <cellStyle name="Título 2 12" xfId="4637"/>
    <cellStyle name="Título 2 2" xfId="3053"/>
    <cellStyle name="Título 2 2 2" xfId="3054"/>
    <cellStyle name="Título 2 2 2 2" xfId="4641"/>
    <cellStyle name="Título 2 2 3" xfId="3055"/>
    <cellStyle name="Título 2 2 3 10" xfId="4642"/>
    <cellStyle name="Título 2 2 3 2" xfId="3056"/>
    <cellStyle name="Título 2 2 3 3" xfId="3057"/>
    <cellStyle name="Título 2 2 3 4" xfId="3058"/>
    <cellStyle name="Título 2 2 3 5" xfId="3059"/>
    <cellStyle name="Título 2 2 3 5 2" xfId="3060"/>
    <cellStyle name="Título 2 2 3 5 2 2" xfId="4644"/>
    <cellStyle name="Título 2 2 3 5 2 3" xfId="5801"/>
    <cellStyle name="Título 2 2 3 5 3" xfId="3061"/>
    <cellStyle name="Título 2 2 3 5 4" xfId="3062"/>
    <cellStyle name="Título 2 2 3 5 4 2" xfId="4645"/>
    <cellStyle name="Título 2 2 3 5 4 3" xfId="5802"/>
    <cellStyle name="Título 2 2 3 5 5" xfId="4646"/>
    <cellStyle name="Título 2 2 3 5 6" xfId="4643"/>
    <cellStyle name="Título 2 2 3 5_INST $" xfId="4647"/>
    <cellStyle name="Título 2 2 3 6" xfId="3063"/>
    <cellStyle name="Título 2 2 3 6 2" xfId="3064"/>
    <cellStyle name="Título 2 2 3 6 2 2" xfId="4649"/>
    <cellStyle name="Título 2 2 3 6 2 3" xfId="5803"/>
    <cellStyle name="Título 2 2 3 6 3" xfId="3065"/>
    <cellStyle name="Título 2 2 3 6 4" xfId="3066"/>
    <cellStyle name="Título 2 2 3 6 4 2" xfId="4650"/>
    <cellStyle name="Título 2 2 3 6 4 3" xfId="5804"/>
    <cellStyle name="Título 2 2 3 6 5" xfId="4651"/>
    <cellStyle name="Título 2 2 3 6 6" xfId="4648"/>
    <cellStyle name="Título 2 2 3 6_INST $" xfId="4652"/>
    <cellStyle name="Título 2 2 3 7" xfId="3067"/>
    <cellStyle name="Título 2 2 3 7 2" xfId="4653"/>
    <cellStyle name="Título 2 2 3 7 3" xfId="5805"/>
    <cellStyle name="Título 2 2 3 8" xfId="3068"/>
    <cellStyle name="Título 2 2 3 8 2" xfId="4654"/>
    <cellStyle name="Título 2 2 3 8 3" xfId="5806"/>
    <cellStyle name="Título 2 2 3 9" xfId="4655"/>
    <cellStyle name="Título 2 2 3_AVANCE PROTECCIÓN" xfId="3069"/>
    <cellStyle name="Título 2 2 4" xfId="4640"/>
    <cellStyle name="Título 2 2_PAGO REMESAS" xfId="3070"/>
    <cellStyle name="Título 2 3" xfId="3071"/>
    <cellStyle name="Título 2 3 2" xfId="4656"/>
    <cellStyle name="Título 2 4" xfId="3072"/>
    <cellStyle name="Título 2 4 2" xfId="4657"/>
    <cellStyle name="Título 2 5" xfId="3073"/>
    <cellStyle name="Título 2 5 2" xfId="4658"/>
    <cellStyle name="Título 2 6" xfId="3074"/>
    <cellStyle name="Título 2 6 2" xfId="4659"/>
    <cellStyle name="Título 2 7" xfId="3075"/>
    <cellStyle name="Título 2 7 2" xfId="4660"/>
    <cellStyle name="Título 2 8" xfId="3076"/>
    <cellStyle name="Título 2 8 2" xfId="4661"/>
    <cellStyle name="Título 2 9" xfId="3077"/>
    <cellStyle name="Título 2 9 2" xfId="4662"/>
    <cellStyle name="Título 20" xfId="3078"/>
    <cellStyle name="Título 20 2" xfId="4663"/>
    <cellStyle name="Título 20 3" xfId="5807"/>
    <cellStyle name="Título 21" xfId="3079"/>
    <cellStyle name="Título 21 2" xfId="4664"/>
    <cellStyle name="Título 21 3" xfId="5808"/>
    <cellStyle name="Título 22" xfId="3080"/>
    <cellStyle name="Título 22 2" xfId="4665"/>
    <cellStyle name="Título 22 3" xfId="5809"/>
    <cellStyle name="Título 23" xfId="3081"/>
    <cellStyle name="Título 23 2" xfId="4666"/>
    <cellStyle name="Título 23 3" xfId="5810"/>
    <cellStyle name="Título 24" xfId="3082"/>
    <cellStyle name="Título 24 2" xfId="4667"/>
    <cellStyle name="Título 24 3" xfId="5811"/>
    <cellStyle name="Título 25" xfId="3083"/>
    <cellStyle name="Título 25 2" xfId="4668"/>
    <cellStyle name="Título 25 3" xfId="5812"/>
    <cellStyle name="Título 26" xfId="4621"/>
    <cellStyle name="Título 27" xfId="5792"/>
    <cellStyle name="Título 28" xfId="5842"/>
    <cellStyle name="Título 29" xfId="5891"/>
    <cellStyle name="Título 3" xfId="3084" builtinId="18" customBuiltin="1"/>
    <cellStyle name="Título 3 10" xfId="3085"/>
    <cellStyle name="Título 3 10 2" xfId="4670"/>
    <cellStyle name="Título 3 11" xfId="3086"/>
    <cellStyle name="Título 3 11 2" xfId="4671"/>
    <cellStyle name="Título 3 12" xfId="4669"/>
    <cellStyle name="Título 3 2" xfId="3087"/>
    <cellStyle name="Título 3 2 2" xfId="3088"/>
    <cellStyle name="Título 3 2 2 2" xfId="4673"/>
    <cellStyle name="Título 3 2 3" xfId="3089"/>
    <cellStyle name="Título 3 2 3 10" xfId="4674"/>
    <cellStyle name="Título 3 2 3 2" xfId="3090"/>
    <cellStyle name="Título 3 2 3 3" xfId="3091"/>
    <cellStyle name="Título 3 2 3 4" xfId="3092"/>
    <cellStyle name="Título 3 2 3 5" xfId="3093"/>
    <cellStyle name="Título 3 2 3 5 2" xfId="3094"/>
    <cellStyle name="Título 3 2 3 5 2 2" xfId="4676"/>
    <cellStyle name="Título 3 2 3 5 2 3" xfId="5813"/>
    <cellStyle name="Título 3 2 3 5 3" xfId="3095"/>
    <cellStyle name="Título 3 2 3 5 4" xfId="3096"/>
    <cellStyle name="Título 3 2 3 5 4 2" xfId="4677"/>
    <cellStyle name="Título 3 2 3 5 4 3" xfId="5814"/>
    <cellStyle name="Título 3 2 3 5 5" xfId="4678"/>
    <cellStyle name="Título 3 2 3 5 6" xfId="4675"/>
    <cellStyle name="Título 3 2 3 5_INST $" xfId="4679"/>
    <cellStyle name="Título 3 2 3 6" xfId="3097"/>
    <cellStyle name="Título 3 2 3 6 2" xfId="3098"/>
    <cellStyle name="Título 3 2 3 6 2 2" xfId="4681"/>
    <cellStyle name="Título 3 2 3 6 2 3" xfId="5815"/>
    <cellStyle name="Título 3 2 3 6 3" xfId="3099"/>
    <cellStyle name="Título 3 2 3 6 4" xfId="3100"/>
    <cellStyle name="Título 3 2 3 6 4 2" xfId="4682"/>
    <cellStyle name="Título 3 2 3 6 4 3" xfId="5816"/>
    <cellStyle name="Título 3 2 3 6 5" xfId="4683"/>
    <cellStyle name="Título 3 2 3 6 6" xfId="4680"/>
    <cellStyle name="Título 3 2 3 6_INST $" xfId="4684"/>
    <cellStyle name="Título 3 2 3 7" xfId="3101"/>
    <cellStyle name="Título 3 2 3 7 2" xfId="4685"/>
    <cellStyle name="Título 3 2 3 7 3" xfId="5817"/>
    <cellStyle name="Título 3 2 3 8" xfId="3102"/>
    <cellStyle name="Título 3 2 3 8 2" xfId="4686"/>
    <cellStyle name="Título 3 2 3 8 3" xfId="5818"/>
    <cellStyle name="Título 3 2 3 9" xfId="4687"/>
    <cellStyle name="Título 3 2 3_AVANCE PROTECCIÓN" xfId="3103"/>
    <cellStyle name="Título 3 2 4" xfId="4672"/>
    <cellStyle name="Título 3 2_PAGO REMESAS" xfId="3104"/>
    <cellStyle name="Título 3 3" xfId="3105"/>
    <cellStyle name="Título 3 3 2" xfId="4688"/>
    <cellStyle name="Título 3 4" xfId="3106"/>
    <cellStyle name="Título 3 4 2" xfId="4689"/>
    <cellStyle name="Título 3 5" xfId="3107"/>
    <cellStyle name="Título 3 5 2" xfId="4690"/>
    <cellStyle name="Título 3 6" xfId="3108"/>
    <cellStyle name="Título 3 6 2" xfId="4691"/>
    <cellStyle name="Título 3 7" xfId="3109"/>
    <cellStyle name="Título 3 7 2" xfId="4692"/>
    <cellStyle name="Título 3 8" xfId="3110"/>
    <cellStyle name="Título 3 8 2" xfId="4693"/>
    <cellStyle name="Título 3 9" xfId="3111"/>
    <cellStyle name="Título 3 9 2" xfId="4694"/>
    <cellStyle name="Título 30" xfId="4809"/>
    <cellStyle name="Título 31" xfId="4944"/>
    <cellStyle name="Título 32" xfId="4834"/>
    <cellStyle name="Título 33" xfId="4918"/>
    <cellStyle name="Título 34" xfId="4827"/>
    <cellStyle name="Título 35" xfId="6243"/>
    <cellStyle name="Título 36" xfId="6263"/>
    <cellStyle name="Título 37" xfId="6257"/>
    <cellStyle name="Título 38" xfId="6261"/>
    <cellStyle name="Título 39" xfId="6560"/>
    <cellStyle name="Título 4" xfId="3112"/>
    <cellStyle name="Título 4 2" xfId="3113"/>
    <cellStyle name="Título 4 3" xfId="3114"/>
    <cellStyle name="Título 4 3 2" xfId="4695"/>
    <cellStyle name="Título 4 3 3" xfId="5819"/>
    <cellStyle name="Título 40" xfId="6255"/>
    <cellStyle name="Título 41" xfId="6258"/>
    <cellStyle name="Título 42" xfId="6259"/>
    <cellStyle name="Título 43" xfId="6253"/>
    <cellStyle name="Título 44" xfId="6349"/>
    <cellStyle name="Título 45" xfId="6254"/>
    <cellStyle name="Título 46" xfId="6264"/>
    <cellStyle name="Título 47" xfId="6256"/>
    <cellStyle name="Título 48" xfId="6317"/>
    <cellStyle name="Título 49" xfId="6262"/>
    <cellStyle name="Título 5" xfId="3115"/>
    <cellStyle name="Título 50" xfId="6637"/>
    <cellStyle name="Título 51" xfId="6260"/>
    <cellStyle name="Título 52" xfId="6636"/>
    <cellStyle name="Título 6" xfId="3116"/>
    <cellStyle name="Título 7" xfId="3117"/>
    <cellStyle name="Título 8" xfId="3118"/>
    <cellStyle name="Título 9" xfId="3119"/>
    <cellStyle name="Total" xfId="3120" builtinId="25" customBuiltin="1"/>
    <cellStyle name="Total 10" xfId="3121"/>
    <cellStyle name="Total 10 2" xfId="4697"/>
    <cellStyle name="Total 11" xfId="3122"/>
    <cellStyle name="Total 11 2" xfId="4698"/>
    <cellStyle name="Total 12" xfId="4696"/>
    <cellStyle name="Total 2" xfId="3123"/>
    <cellStyle name="Total 2 2" xfId="3124"/>
    <cellStyle name="Total 2 2 2" xfId="3125"/>
    <cellStyle name="Total 2 2 2 2" xfId="4701"/>
    <cellStyle name="Total 2 2 3" xfId="4700"/>
    <cellStyle name="Total 2 2_PAGO REMESAS" xfId="3126"/>
    <cellStyle name="Total 2 3" xfId="3127"/>
    <cellStyle name="Total 2 3 10" xfId="4702"/>
    <cellStyle name="Total 2 3 2" xfId="3128"/>
    <cellStyle name="Total 2 3 3" xfId="3129"/>
    <cellStyle name="Total 2 3 4" xfId="3130"/>
    <cellStyle name="Total 2 3 5" xfId="3131"/>
    <cellStyle name="Total 2 3 5 2" xfId="3132"/>
    <cellStyle name="Total 2 3 5 2 2" xfId="4704"/>
    <cellStyle name="Total 2 3 5 2 3" xfId="5820"/>
    <cellStyle name="Total 2 3 5 3" xfId="3133"/>
    <cellStyle name="Total 2 3 5 4" xfId="3134"/>
    <cellStyle name="Total 2 3 5 4 2" xfId="4705"/>
    <cellStyle name="Total 2 3 5 4 3" xfId="5821"/>
    <cellStyle name="Total 2 3 5 5" xfId="4706"/>
    <cellStyle name="Total 2 3 5 6" xfId="4703"/>
    <cellStyle name="Total 2 3 5_INST $" xfId="4707"/>
    <cellStyle name="Total 2 3 6" xfId="3135"/>
    <cellStyle name="Total 2 3 6 2" xfId="3136"/>
    <cellStyle name="Total 2 3 6 2 2" xfId="4709"/>
    <cellStyle name="Total 2 3 6 2 3" xfId="5822"/>
    <cellStyle name="Total 2 3 6 3" xfId="3137"/>
    <cellStyle name="Total 2 3 6 4" xfId="3138"/>
    <cellStyle name="Total 2 3 6 4 2" xfId="4710"/>
    <cellStyle name="Total 2 3 6 4 3" xfId="5823"/>
    <cellStyle name="Total 2 3 6 5" xfId="4711"/>
    <cellStyle name="Total 2 3 6 6" xfId="4708"/>
    <cellStyle name="Total 2 3 6_INST $" xfId="4712"/>
    <cellStyle name="Total 2 3 7" xfId="3139"/>
    <cellStyle name="Total 2 3 7 2" xfId="4713"/>
    <cellStyle name="Total 2 3 7 3" xfId="5824"/>
    <cellStyle name="Total 2 3 8" xfId="3140"/>
    <cellStyle name="Total 2 3 8 2" xfId="4714"/>
    <cellStyle name="Total 2 3 8 3" xfId="5825"/>
    <cellStyle name="Total 2 3 9" xfId="4715"/>
    <cellStyle name="Total 2 3_AVANCE PROTECCIÓN" xfId="3141"/>
    <cellStyle name="Total 2 4" xfId="3142"/>
    <cellStyle name="Total 2 4 2" xfId="4716"/>
    <cellStyle name="Total 2 5" xfId="4699"/>
    <cellStyle name="Total 2_PAGO REMESAS" xfId="3143"/>
    <cellStyle name="Total 3" xfId="3144"/>
    <cellStyle name="Total 3 2" xfId="4717"/>
    <cellStyle name="Total 4" xfId="3145"/>
    <cellStyle name="Total 4 2" xfId="4718"/>
    <cellStyle name="Total 5" xfId="3146"/>
    <cellStyle name="Total 5 2" xfId="4719"/>
    <cellStyle name="Total 6" xfId="3147"/>
    <cellStyle name="Total 6 2" xfId="4720"/>
    <cellStyle name="Total 7" xfId="3148"/>
    <cellStyle name="Total 7 2" xfId="4721"/>
    <cellStyle name="Total 8" xfId="3149"/>
    <cellStyle name="Total 8 2" xfId="4722"/>
    <cellStyle name="Total 9" xfId="3150"/>
    <cellStyle name="Total 9 2" xfId="4723"/>
  </cellStyles>
  <dxfs count="57">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fgColor indexed="64"/>
          <bgColor theme="0"/>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fgColor indexed="64"/>
          <bgColor theme="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69" formatCode="_-* #,##0_-;\-* #,##0_-;_-* &quot;-&quot;??_-;_-@_-"/>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right style="thin">
          <color indexed="64"/>
        </right>
      </border>
    </dxf>
    <dxf>
      <border outline="0">
        <bottom style="thin">
          <color indexed="64"/>
        </bottom>
      </border>
    </dxf>
    <dxf>
      <font>
        <b/>
        <i val="0"/>
        <strike val="0"/>
        <condense val="0"/>
        <extend val="0"/>
        <outline val="0"/>
        <shadow val="0"/>
        <u val="none"/>
        <vertAlign val="baseline"/>
        <sz val="8"/>
        <color auto="1"/>
        <name val="Calibri"/>
        <scheme val="minor"/>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e%20Planilla%20de%20Registro%20Ley%20N&#176;20.032%20y%20Ley%20N&#176;19.862%20DEJUR%20AC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0CUADRATURA%20AGOST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TO "/>
      <sheetName val="REINTEGROS"/>
      <sheetName val="AVANCE TOTAL"/>
      <sheetName val="REMESA"/>
      <sheetName val="08 CUADRATURA AGOSTO 2025"/>
    </sheetNames>
    <sheetDataSet>
      <sheetData sheetId="0"/>
      <sheetData sheetId="1"/>
      <sheetData sheetId="2"/>
      <sheetData sheetId="3"/>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fflinger Concha, Patricia" refreshedDate="45971.736152662037" createdVersion="6" refreshedVersion="6" minRefreshableVersion="3" recordCount="110">
  <cacheSource type="worksheet">
    <worksheetSource ref="A1:AC111" sheet="CUADRATURA"/>
  </cacheSource>
  <cacheFields count="29">
    <cacheField name="REG" numFmtId="0">
      <sharedItems containsSemiMixedTypes="0" containsString="0" containsNumber="1" containsInteger="1" minValue="5" maxValue="16" count="11">
        <n v="5"/>
        <n v="6"/>
        <n v="7"/>
        <n v="8"/>
        <n v="9"/>
        <n v="10"/>
        <n v="11"/>
        <n v="12"/>
        <n v="13"/>
        <n v="14"/>
        <n v="16"/>
      </sharedItems>
    </cacheField>
    <cacheField name="DEPTO." numFmtId="0">
      <sharedItems/>
    </cacheField>
    <cacheField name="LEY" numFmtId="1">
      <sharedItems containsSemiMixedTypes="0" containsString="0" containsNumber="1" containsInteger="1" minValue="20032" maxValue="20032"/>
    </cacheField>
    <cacheField name="LINEA DE ACCION" numFmtId="0">
      <sharedItems/>
    </cacheField>
    <cacheField name="MOD" numFmtId="0">
      <sharedItems/>
    </cacheField>
    <cacheField name="RUT" numFmtId="0">
      <sharedItems containsMixedTypes="1" containsNumber="1" containsInteger="1" minValue="650450957" maxValue="818329008" count="17">
        <n v="818329008"/>
        <n v="728623004"/>
        <n v="738689003"/>
        <n v="717150007"/>
        <n v="719400000"/>
        <n v="690803003"/>
        <n v="721694003"/>
        <n v="719926002"/>
        <n v="725129009"/>
        <n v="713189006"/>
        <n v="735534009"/>
        <n v="700376001"/>
        <n v="741504006"/>
        <n v="716316009"/>
        <n v="731013004"/>
        <n v="650450957"/>
        <s v="65070018K"/>
      </sharedItems>
    </cacheField>
    <cacheField name="NOMBRE INSTITUCION" numFmtId="1">
      <sharedItems count="21">
        <s v="ASOCIACION CRISTIANA DE JOVENES DE VALPARAISO"/>
        <s v="ORGANIZACIÓN COMUNITARIA FUNCIONAL CENTRO CULTURAL Y EDUCACIONAL ARCADIA"/>
        <s v="ASOCIACIÓN CRISTIANA DE JÓVENES DE VALPARAÍSO"/>
        <s v="FUNDACION TIERRA DE ESPERANZA"/>
        <s v="CORPORACION DE OPORTUNIDAD Y ACCION SOLIDARIA OPCION"/>
        <s v="CORPORACIÓN DE OPORTUNIDAD Y ACCION SOLIDARIA OPCION"/>
        <s v="CORP. DESARR.SOC.ASOC.CRIST.DE JOVENES"/>
        <s v="ILUSTRE MUNICIPALIDAD DE GRANEROS"/>
        <s v="CORPORACIÓN SERVICIO PAZ Y JUSTICIA - SERPAJ CHILE"/>
        <s v="CORPORACION DE APOYO A LA NINEZ Y JUVENTUD EN RIESGO SOCIAL CORPORACION LLEQUEN"/>
        <s v="CORPORACIÓN EDUCACIONAL ABATE MOLINA DE TALCA"/>
        <s v="MISION EVANGELICA SAN PABLO DE CHILE"/>
        <s v="CENTRO DE INICIATIVA EMPRESARIAL - CIEM VILLARRICA"/>
        <s v="FUNDACIÓN CIUDAD DEL NIÑO EX CONSEJO DE DEFENSA DEL NINO"/>
        <s v="ORGANIZACIÓN NO GUBERNAMENTAL DE DESARROLLO HUMANO O.N.G. PROYECTA"/>
        <s v="FUNDACION NACIONAL PARA LA DEFENSA ECOLOGICA DEL MENOR DE EDAD FUNDACION (DEM)"/>
        <s v="CORPORACION ASOCIACION PRO DERECHOS DE LOS NINOS Y JOVENES - PRODENI"/>
        <s v="FUNDACION PROYECTO B"/>
        <s v="FUNDACION REINVENTARSE"/>
        <s v="FUNDACION CIUDAD DEL NINO EX CONSEJO DE DEFENSA DEL NINO"/>
        <s v="FUNDACIÓN NACIONAL PARA LA DEFENSA ECOLOGICA DEL MENOR DE EDAD FUNDACION (DEM)"/>
      </sharedItems>
    </cacheField>
    <cacheField name="COD INST" numFmtId="1">
      <sharedItems containsSemiMixedTypes="0" containsString="0" containsNumber="1" containsInteger="1" minValue="0" maxValue="7497"/>
    </cacheField>
    <cacheField name="PPTO" numFmtId="1">
      <sharedItems/>
    </cacheField>
    <cacheField name="COMUNA" numFmtId="1">
      <sharedItems count="45">
        <s v="QUILLOTA"/>
        <s v="VALPARAÍSO"/>
        <s v="SAN ANTONIO"/>
        <s v="VINA DEL MAR"/>
        <s v="QUILPUÉ"/>
        <s v="SAN FELIPE"/>
        <s v="RANCAGUA"/>
        <s v="SAN FERNANDO"/>
        <s v="GRANEROS"/>
        <s v="TALCA"/>
        <s v="LINARES"/>
        <s v="CAUQUENES"/>
        <s v="CURICO"/>
        <s v="SAN PEDRO DE LA PAZ"/>
        <s v="CONCEPCION"/>
        <s v="CORONEL"/>
        <s v="LOS ANGELES"/>
        <s v="CONCEPCIÓN"/>
        <s v="TEMUCO"/>
        <s v="VILLARRICA"/>
        <s v="ANGOL"/>
        <s v="OSORNO"/>
        <s v="PUERTO MONTT"/>
        <s v="CASTRO"/>
        <s v="COYHAIQUE"/>
        <s v="PUNTA ARENAS"/>
        <s v="LA CISTERNA"/>
        <s v="PUDAHUEL"/>
        <s v="RECOLETA"/>
        <s v="SAN BERNARDO"/>
        <s v="SAN JOAQUIN"/>
        <s v="PUENTE ALTO"/>
        <s v="PROVIDENCIA"/>
        <s v="QUILICURA"/>
        <s v="SANTIAGO"/>
        <s v="LA PINTANA"/>
        <s v="SAN JOAQUÍN"/>
        <s v="SAN MIGUEL"/>
        <s v="MAIPÚ"/>
        <s v="LO PRADO"/>
        <s v="MELIPILLA"/>
        <s v="NUNOA"/>
        <s v="ESTACIÓN CENTRAL"/>
        <s v="VALDIVIA"/>
        <s v="CHILLAN"/>
      </sharedItems>
    </cacheField>
    <cacheField name="PLAZAS" numFmtId="0">
      <sharedItems containsSemiMixedTypes="0" containsString="0" containsNumber="1" containsInteger="1" minValue="10" maxValue="140"/>
    </cacheField>
    <cacheField name="CODIGO" numFmtId="0">
      <sharedItems containsSemiMixedTypes="0" containsString="0" containsNumber="1" containsInteger="1" minValue="1051357" maxValue="1160076" count="110">
        <n v="1051357"/>
        <n v="1051358"/>
        <n v="1051359"/>
        <n v="1051360"/>
        <n v="1051361"/>
        <n v="1051362"/>
        <n v="1051374"/>
        <n v="1051375"/>
        <n v="1051376"/>
        <n v="1051368"/>
        <n v="1051382"/>
        <n v="1051384"/>
        <n v="1051386"/>
        <n v="1051388"/>
        <n v="1051390"/>
        <n v="1051393"/>
        <n v="1051391"/>
        <n v="1060427"/>
        <n v="1060430"/>
        <n v="1060431"/>
        <n v="1060432"/>
        <n v="1060438"/>
        <n v="1060439"/>
        <n v="1060447"/>
        <n v="1060448"/>
        <n v="1060449"/>
        <n v="1070721"/>
        <n v="1070722"/>
        <n v="1070724"/>
        <n v="1070725"/>
        <n v="1070731"/>
        <n v="1070737"/>
        <n v="1070743"/>
        <n v="1070749"/>
        <n v="1070750"/>
        <n v="1070751"/>
        <n v="1081090"/>
        <n v="1081091"/>
        <n v="1081209"/>
        <n v="1081221"/>
        <n v="1081222"/>
        <n v="1081223"/>
        <n v="1081224"/>
        <n v="1081230"/>
        <n v="1081236"/>
        <n v="1081243"/>
        <n v="1090666"/>
        <n v="1090667"/>
        <n v="1090668"/>
        <n v="1090669"/>
        <n v="1090676"/>
        <n v="1090677"/>
        <n v="1090684"/>
        <n v="1090686"/>
        <n v="1090688"/>
        <n v="1090694"/>
        <n v="1100767"/>
        <n v="1100773"/>
        <n v="1100774"/>
        <n v="1100787"/>
        <n v="1100780"/>
        <n v="1100793"/>
        <n v="1110190"/>
        <n v="1110191"/>
        <n v="1110200"/>
        <n v="1110201"/>
        <n v="1120209"/>
        <n v="1120215"/>
        <n v="1120216"/>
        <n v="1132586"/>
        <n v="1132588"/>
        <n v="1132589"/>
        <n v="1132590"/>
        <n v="1132591"/>
        <n v="1132593"/>
        <n v="1132598"/>
        <n v="1132599"/>
        <n v="1132600"/>
        <n v="1132601"/>
        <n v="1132697"/>
        <n v="1132602"/>
        <n v="1132608"/>
        <n v="1132658"/>
        <n v="1132664"/>
        <n v="1132670"/>
        <n v="1132678"/>
        <n v="1132704"/>
        <n v="1132626"/>
        <n v="1132634"/>
        <n v="1132646"/>
        <n v="1132684"/>
        <n v="1132652"/>
        <n v="1132692"/>
        <n v="1132695"/>
        <n v="1132696"/>
        <n v="1132700"/>
        <n v="1132701"/>
        <n v="1132702"/>
        <n v="1132691"/>
        <n v="1132699"/>
        <n v="1132710"/>
        <n v="1132640"/>
        <n v="1140221"/>
        <n v="1140222"/>
        <n v="1140228"/>
        <n v="1140231"/>
        <n v="1160042"/>
        <n v="1160043"/>
        <n v="1160075"/>
        <n v="1160076"/>
      </sharedItems>
    </cacheField>
    <cacheField name="CODIGO SIGFE" numFmtId="1">
      <sharedItems containsSemiMixedTypes="0" containsString="0" containsNumber="1" containsInteger="1" minValue="7" maxValue="36"/>
    </cacheField>
    <cacheField name="ESTABLECIMIENTO" numFmtId="0">
      <sharedItems/>
    </cacheField>
    <cacheField name="BANCO" numFmtId="0">
      <sharedItems/>
    </cacheField>
    <cacheField name="CTA CTE" numFmtId="0">
      <sharedItems containsSemiMixedTypes="0" containsString="0" containsNumber="1" containsInteger="1" minValue="5913284" maxValue="545000030294"/>
    </cacheField>
    <cacheField name="ENERO" numFmtId="41">
      <sharedItems containsSemiMixedTypes="0" containsString="0" containsNumber="1" containsInteger="1" minValue="0" maxValue="35686527"/>
    </cacheField>
    <cacheField name="FEBRERO" numFmtId="41">
      <sharedItems containsSemiMixedTypes="0" containsString="0" containsNumber="1" containsInteger="1" minValue="0" maxValue="36456740"/>
    </cacheField>
    <cacheField name="MARZO" numFmtId="41">
      <sharedItems containsSemiMixedTypes="0" containsString="0" containsNumber="1" containsInteger="1" minValue="0" maxValue="62387237"/>
    </cacheField>
    <cacheField name="ABRIL" numFmtId="41">
      <sharedItems containsSemiMixedTypes="0" containsString="0" containsNumber="1" containsInteger="1" minValue="0" maxValue="33632626"/>
    </cacheField>
    <cacheField name="MAYO" numFmtId="41">
      <sharedItems containsSemiMixedTypes="0" containsString="0" containsNumber="1" containsInteger="1" minValue="0" maxValue="37226952"/>
    </cacheField>
    <cacheField name="JUNIO" numFmtId="41">
      <sharedItems containsSemiMixedTypes="0" containsString="0" containsNumber="1" containsInteger="1" minValue="0" maxValue="54941846"/>
    </cacheField>
    <cacheField name="JULIO" numFmtId="41">
      <sharedItems containsSemiMixedTypes="0" containsString="0" containsNumber="1" containsInteger="1" minValue="0" maxValue="42104967"/>
    </cacheField>
    <cacheField name="AGOSTO" numFmtId="41">
      <sharedItems containsSemiMixedTypes="0" containsString="0" containsNumber="1" containsInteger="1" minValue="0" maxValue="33119151"/>
    </cacheField>
    <cacheField name="SEPTIEMBRE" numFmtId="41">
      <sharedItems containsSemiMixedTypes="0" containsString="0" containsNumber="1" containsInteger="1" minValue="0" maxValue="34916314"/>
    </cacheField>
    <cacheField name="OCTUBRE" numFmtId="41">
      <sharedItems containsSemiMixedTypes="0" containsString="0" containsNumber="1" containsInteger="1" minValue="0" maxValue="41078017"/>
    </cacheField>
    <cacheField name="NOVIEMBRE" numFmtId="41">
      <sharedItems containsNonDate="0" containsString="0" containsBlank="1"/>
    </cacheField>
    <cacheField name="DICIEMBRE" numFmtId="41">
      <sharedItems containsNonDate="0" containsString="0" containsBlank="1"/>
    </cacheField>
    <cacheField name="ACUMULADO" numFmtId="41">
      <sharedItems containsSemiMixedTypes="0" containsString="0" containsNumber="1" containsInteger="1" minValue="0" maxValue="34556881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0">
  <r>
    <x v="0"/>
    <s v="DJJ"/>
    <n v="20032"/>
    <s v="PROG"/>
    <s v="PLA"/>
    <x v="0"/>
    <x v="0"/>
    <n v="250"/>
    <s v="JUSTICIA JUVENIL"/>
    <x v="0"/>
    <n v="50"/>
    <x v="0"/>
    <n v="12"/>
    <s v="PLA - QUILLOTA"/>
    <s v="BANCO DE CREDITO E INVERSIONES"/>
    <n v="15150291"/>
    <n v="8691883"/>
    <n v="9284512"/>
    <n v="8691883"/>
    <n v="8889426"/>
    <n v="8889426"/>
    <n v="9086969"/>
    <n v="9877140"/>
    <n v="9877140"/>
    <n v="8296798"/>
    <n v="8889426"/>
    <m/>
    <m/>
    <n v="90474603"/>
  </r>
  <r>
    <x v="0"/>
    <s v="DJJ"/>
    <n v="20032"/>
    <s v="PROG"/>
    <s v="MCA"/>
    <x v="0"/>
    <x v="0"/>
    <n v="250"/>
    <s v="JUSTICIA JUVENIL"/>
    <x v="0"/>
    <n v="40"/>
    <x v="1"/>
    <n v="13"/>
    <s v="MCA - QUILLOTA"/>
    <s v="BANCO DE CREDITO E INVERSIONES"/>
    <n v="15150453"/>
    <n v="4817232"/>
    <n v="5084856"/>
    <n v="4415796"/>
    <n v="4281984"/>
    <n v="3612924"/>
    <n v="4014360"/>
    <n v="4415796"/>
    <n v="4683420"/>
    <n v="4817232"/>
    <n v="4281984"/>
    <m/>
    <m/>
    <n v="44425584"/>
  </r>
  <r>
    <x v="0"/>
    <s v="DJJ"/>
    <n v="20032"/>
    <s v="PROG"/>
    <s v="MCA"/>
    <x v="0"/>
    <x v="0"/>
    <n v="250"/>
    <s v="JUSTICIA JUVENIL"/>
    <x v="1"/>
    <n v="60"/>
    <x v="2"/>
    <n v="13"/>
    <s v="MCA - VALPARAISO"/>
    <s v="BANCO DE CREDITO E INVERSIONES"/>
    <n v="15154564"/>
    <n v="6690600"/>
    <n v="6824412"/>
    <n v="5887728"/>
    <n v="6021540"/>
    <n v="6021540"/>
    <n v="7627284"/>
    <n v="8028720"/>
    <n v="7493472"/>
    <n v="8563968"/>
    <n v="8563968"/>
    <m/>
    <m/>
    <n v="71723232"/>
  </r>
  <r>
    <x v="0"/>
    <s v="DJJ"/>
    <n v="20032"/>
    <s v="PROG"/>
    <s v="PLA"/>
    <x v="1"/>
    <x v="1"/>
    <n v="6931"/>
    <s v="JUSTICIA JUVENIL"/>
    <x v="2"/>
    <n v="16"/>
    <x v="3"/>
    <n v="12"/>
    <s v="PLA - SAN ANTONIO"/>
    <s v="BANCO ESTADO"/>
    <n v="36500007456"/>
    <n v="3358228"/>
    <n v="3160685"/>
    <n v="2963142"/>
    <n v="3555771"/>
    <n v="0"/>
    <n v="7704169"/>
    <n v="3950856"/>
    <n v="3160685"/>
    <n v="3950856"/>
    <n v="3950856"/>
    <m/>
    <m/>
    <n v="35755248"/>
  </r>
  <r>
    <x v="0"/>
    <s v="DJJ"/>
    <n v="20032"/>
    <s v="PROG"/>
    <s v="MCA"/>
    <x v="1"/>
    <x v="1"/>
    <n v="6931"/>
    <s v="JUSTICIA JUVENIL"/>
    <x v="2"/>
    <n v="25"/>
    <x v="4"/>
    <n v="13"/>
    <s v="MCA - SAN ANTONIO"/>
    <s v="BANCO ESTADO"/>
    <n v="36500007472"/>
    <n v="2007180"/>
    <n v="2140992"/>
    <n v="2140992"/>
    <n v="2140992"/>
    <n v="0"/>
    <n v="5620104"/>
    <n v="3345300"/>
    <n v="3345300"/>
    <n v="4281984"/>
    <n v="4014360"/>
    <m/>
    <m/>
    <n v="29037204"/>
  </r>
  <r>
    <x v="0"/>
    <s v="DJJ"/>
    <n v="20032"/>
    <s v="PROG"/>
    <s v="PMM"/>
    <x v="0"/>
    <x v="2"/>
    <n v="250"/>
    <s v="JUSTICIA JUVENIL"/>
    <x v="0"/>
    <n v="20"/>
    <x v="5"/>
    <n v="36"/>
    <s v="PMM - QUILLOTA"/>
    <s v="BANCO DE CREDITO E INVERSIONES"/>
    <n v="15150216"/>
    <n v="4790016"/>
    <n v="4490640"/>
    <n v="3592512"/>
    <n v="3592512"/>
    <n v="3891888"/>
    <n v="4191264"/>
    <n v="4490640"/>
    <n v="4490640"/>
    <n v="2993760"/>
    <n v="3592512"/>
    <m/>
    <m/>
    <n v="40116384"/>
  </r>
  <r>
    <x v="0"/>
    <s v="DJJ"/>
    <n v="20032"/>
    <s v="PROG"/>
    <s v="ASR"/>
    <x v="2"/>
    <x v="3"/>
    <n v="6979"/>
    <s v="JUSTICIA JUVENIL"/>
    <x v="3"/>
    <n v="35"/>
    <x v="6"/>
    <n v="11"/>
    <s v="ASR - VALPARAISO"/>
    <s v="BANCO SANTANDER-CHILE"/>
    <n v="84882143"/>
    <n v="1143072"/>
    <n v="0"/>
    <n v="0"/>
    <n v="0"/>
    <n v="0"/>
    <n v="0"/>
    <n v="0"/>
    <n v="0"/>
    <n v="0"/>
    <n v="0"/>
    <m/>
    <m/>
    <n v="1143072"/>
  </r>
  <r>
    <x v="0"/>
    <s v="DJJ"/>
    <n v="20032"/>
    <s v="PROG"/>
    <s v="ALA"/>
    <x v="2"/>
    <x v="3"/>
    <n v="6979"/>
    <s v="JUSTICIA JUVENIL"/>
    <x v="3"/>
    <n v="35"/>
    <x v="7"/>
    <n v="11"/>
    <s v="ALA - VALPARAISO"/>
    <s v="BANCO SANTANDER-CHILE"/>
    <n v="84882143"/>
    <n v="1773803"/>
    <n v="0"/>
    <n v="0"/>
    <n v="0"/>
    <n v="0"/>
    <n v="0"/>
    <n v="0"/>
    <n v="0"/>
    <n v="0"/>
    <n v="0"/>
    <m/>
    <m/>
    <n v="1773803"/>
  </r>
  <r>
    <x v="0"/>
    <s v="DJJ"/>
    <n v="20032"/>
    <s v="PROG"/>
    <s v="PMM"/>
    <x v="0"/>
    <x v="0"/>
    <n v="250"/>
    <s v="JUSTICIA JUVENIL"/>
    <x v="4"/>
    <n v="30"/>
    <x v="8"/>
    <n v="36"/>
    <s v="PMM - QUILPUE"/>
    <s v="BANCO DE CREDITO E INVERSIONES"/>
    <n v="15150267"/>
    <n v="8083152"/>
    <n v="7544275"/>
    <n v="7544275"/>
    <n v="8622029"/>
    <n v="8083152"/>
    <n v="8352591"/>
    <n v="9160906"/>
    <n v="8083152"/>
    <n v="9160906"/>
    <n v="7813714"/>
    <m/>
    <m/>
    <n v="82448152"/>
  </r>
  <r>
    <x v="0"/>
    <s v="DJJ"/>
    <n v="20032"/>
    <s v="PROG"/>
    <s v="PMM"/>
    <x v="0"/>
    <x v="2"/>
    <n v="250"/>
    <s v="JUSTICIA JUVENIL"/>
    <x v="5"/>
    <n v="20"/>
    <x v="9"/>
    <n v="36"/>
    <s v="PMM - SAN FELIPE"/>
    <s v="BANCO DE CREDITO E INVERSIONES"/>
    <n v="15150208"/>
    <n v="7185024"/>
    <n v="7185024"/>
    <n v="5987520"/>
    <n v="5089392"/>
    <n v="5688144"/>
    <n v="5987520"/>
    <n v="6586272"/>
    <n v="5987520"/>
    <n v="7185024"/>
    <n v="5987520"/>
    <m/>
    <m/>
    <n v="62868960"/>
  </r>
  <r>
    <x v="0"/>
    <s v="DJJ"/>
    <n v="20032"/>
    <s v="PROG"/>
    <s v="PLA"/>
    <x v="0"/>
    <x v="0"/>
    <n v="250"/>
    <s v="JUSTICIA JUVENIL"/>
    <x v="1"/>
    <n v="30"/>
    <x v="10"/>
    <n v="12"/>
    <s v="PLA - PROGRAMA DE LIBERTAD ASISTIDA - PLA VALPARAÍSO"/>
    <s v="BANCO DE CREDITO E INVERSIONES"/>
    <n v="15150470"/>
    <n v="3753313"/>
    <n v="4741027"/>
    <n v="4543484"/>
    <n v="4543484"/>
    <n v="5333656"/>
    <n v="6123827"/>
    <n v="5531198"/>
    <n v="5728741"/>
    <n v="5926284"/>
    <n v="6321370"/>
    <m/>
    <m/>
    <n v="52546384"/>
  </r>
  <r>
    <x v="0"/>
    <s v="DJJ"/>
    <n v="20032"/>
    <s v="PROG"/>
    <s v="PSA"/>
    <x v="0"/>
    <x v="0"/>
    <n v="250"/>
    <s v="JUSTICIA JUVENIL"/>
    <x v="1"/>
    <n v="65"/>
    <x v="11"/>
    <n v="14"/>
    <s v="PSA - PROGRAMA DE SALIDAS ALTERNATIVAS - PSA VALPARAISO SAN ANTONIO"/>
    <s v="BANCO DE CREDITO E INVERSIONES"/>
    <n v="15150461"/>
    <n v="11875248"/>
    <n v="11525976"/>
    <n v="11176704"/>
    <n v="11875248"/>
    <n v="11351340"/>
    <n v="10827432"/>
    <n v="9779616"/>
    <n v="9779616"/>
    <n v="7334712"/>
    <n v="7334712"/>
    <m/>
    <m/>
    <n v="102860604"/>
  </r>
  <r>
    <x v="0"/>
    <s v="DJJ"/>
    <n v="20032"/>
    <s v="PROG"/>
    <s v="ASE"/>
    <x v="2"/>
    <x v="3"/>
    <n v="6979"/>
    <s v="JUSTICIA JUVENIL"/>
    <x v="1"/>
    <n v="50"/>
    <x v="12"/>
    <n v="7"/>
    <s v="ASE - VALPARAÍSO"/>
    <s v="BANCO SANTANDER-CHILE"/>
    <n v="73545943"/>
    <n v="3261838"/>
    <n v="0"/>
    <n v="0"/>
    <n v="0"/>
    <n v="0"/>
    <n v="0"/>
    <n v="0"/>
    <n v="0"/>
    <n v="0"/>
    <n v="0"/>
    <m/>
    <m/>
    <n v="3261838"/>
  </r>
  <r>
    <x v="0"/>
    <s v="DJJ"/>
    <n v="20032"/>
    <s v="PROG"/>
    <s v="PLE"/>
    <x v="0"/>
    <x v="0"/>
    <n v="250"/>
    <s v="JUSTICIA JUVENIL"/>
    <x v="1"/>
    <n v="125"/>
    <x v="13"/>
    <n v="12"/>
    <s v="PLE - VALPARAISO"/>
    <s v="BANCO DE CREDITO E INVERSIONES"/>
    <n v="15150402"/>
    <n v="30295037"/>
    <n v="0"/>
    <n v="62387237"/>
    <n v="32092200"/>
    <n v="32092200"/>
    <n v="32092200"/>
    <n v="32605675"/>
    <n v="32092200"/>
    <n v="34916314"/>
    <n v="32862413"/>
    <m/>
    <m/>
    <n v="321435476"/>
  </r>
  <r>
    <x v="0"/>
    <s v="DJJ"/>
    <n v="20032"/>
    <s v="PROG"/>
    <s v="PLE"/>
    <x v="0"/>
    <x v="0"/>
    <n v="250"/>
    <s v="JUSTICIA JUVENIL"/>
    <x v="0"/>
    <n v="45"/>
    <x v="14"/>
    <n v="12"/>
    <s v="PLE - QUILLOTA"/>
    <s v="BANCO DE CREDITO E INVERSIONES"/>
    <n v="15150437"/>
    <n v="13093618"/>
    <n v="0"/>
    <n v="24903547"/>
    <n v="15147519"/>
    <n v="11553192"/>
    <n v="14890781"/>
    <n v="13350355"/>
    <n v="11553192"/>
    <n v="14890781"/>
    <n v="18998582"/>
    <m/>
    <m/>
    <n v="138381567"/>
  </r>
  <r>
    <x v="0"/>
    <s v="DJJ"/>
    <n v="20032"/>
    <s v="PROG"/>
    <s v="PMM"/>
    <x v="0"/>
    <x v="0"/>
    <n v="250"/>
    <s v="JUSTICIA JUVENIL"/>
    <x v="1"/>
    <n v="40"/>
    <x v="15"/>
    <n v="36"/>
    <s v="PMM - PMM VALPARAISO"/>
    <s v="BANCO DE CREDITO E INVERSIONES"/>
    <n v="15150224"/>
    <n v="7005398"/>
    <n v="7005398"/>
    <n v="4849891"/>
    <n v="5388768"/>
    <n v="6197083"/>
    <n v="7813714"/>
    <n v="7813714"/>
    <n v="8352590"/>
    <n v="7274837"/>
    <n v="6735960"/>
    <m/>
    <m/>
    <n v="68437353"/>
  </r>
  <r>
    <x v="0"/>
    <s v="DJJ"/>
    <n v="20032"/>
    <s v="PROG"/>
    <s v="PLE"/>
    <x v="1"/>
    <x v="1"/>
    <n v="6931"/>
    <s v="JUSTICIA JUVENIL"/>
    <x v="2"/>
    <n v="40"/>
    <x v="16"/>
    <n v="12"/>
    <s v="PLE - SAN ANTONIO"/>
    <s v="BANCO ESTADO"/>
    <n v="36500007464"/>
    <n v="12580142"/>
    <n v="13863831"/>
    <n v="13863831"/>
    <n v="13863831"/>
    <n v="0"/>
    <n v="26957448"/>
    <n v="12580142"/>
    <n v="10269504"/>
    <n v="12580143"/>
    <n v="10782979"/>
    <m/>
    <m/>
    <n v="127341851"/>
  </r>
  <r>
    <x v="1"/>
    <s v="DJJ"/>
    <n v="20032"/>
    <s v="PROG"/>
    <s v="ASE"/>
    <x v="3"/>
    <x v="4"/>
    <n v="6570"/>
    <s v="JUSTICIA JUVENIL"/>
    <x v="6"/>
    <n v="40"/>
    <x v="17"/>
    <n v="7"/>
    <s v="ASE - CACHAPOAL"/>
    <s v="BANCO DE CREDITO E INVERSIONES"/>
    <n v="10705163"/>
    <n v="6704888"/>
    <n v="6342462"/>
    <n v="6342462"/>
    <n v="6342462"/>
    <n v="6161249"/>
    <n v="6342462"/>
    <n v="7067315"/>
    <n v="7248528"/>
    <n v="6704888"/>
    <n v="7067315"/>
    <m/>
    <m/>
    <n v="66324031"/>
  </r>
  <r>
    <x v="1"/>
    <s v="DJJ"/>
    <n v="20032"/>
    <s v="PROG"/>
    <s v="PLA"/>
    <x v="3"/>
    <x v="5"/>
    <n v="6570"/>
    <s v="JUSTICIA JUVENIL"/>
    <x v="6"/>
    <n v="43"/>
    <x v="18"/>
    <n v="12"/>
    <s v="PLA - CACHAPOAL"/>
    <s v="BANCO DE CREDITO E INVERSIONES"/>
    <n v="10705228"/>
    <n v="1580342"/>
    <n v="1382800"/>
    <n v="1580342"/>
    <n v="1777885"/>
    <n v="2568056"/>
    <n v="2172971"/>
    <n v="1777885"/>
    <n v="2765599"/>
    <n v="2568056"/>
    <n v="1975428"/>
    <m/>
    <m/>
    <n v="20149364"/>
  </r>
  <r>
    <x v="1"/>
    <s v="DJJ"/>
    <n v="20032"/>
    <s v="PROG"/>
    <s v="MCA"/>
    <x v="3"/>
    <x v="5"/>
    <n v="6570"/>
    <s v="JUSTICIA JUVENIL"/>
    <x v="6"/>
    <n v="47"/>
    <x v="19"/>
    <n v="13"/>
    <s v="MCA - CACHAPOAL"/>
    <s v="BANCO DE CREDITO E INVERSIONES"/>
    <n v="10705236"/>
    <n v="6021540"/>
    <n v="5753916"/>
    <n v="5753916"/>
    <n v="5084856"/>
    <n v="4415796"/>
    <n v="4415796"/>
    <n v="3880548"/>
    <n v="4549608"/>
    <n v="3612924"/>
    <n v="4014360"/>
    <m/>
    <m/>
    <n v="47503260"/>
  </r>
  <r>
    <x v="1"/>
    <s v="DJJ"/>
    <n v="20032"/>
    <s v="PROG"/>
    <s v="PMM"/>
    <x v="4"/>
    <x v="6"/>
    <n v="3842"/>
    <s v="JUSTICIA JUVENIL"/>
    <x v="7"/>
    <n v="80"/>
    <x v="20"/>
    <n v="36"/>
    <s v="PMM - HERNAN EMERES YEVENES"/>
    <s v="BANCO SCOTIABANK"/>
    <n v="970291792"/>
    <n v="15966720"/>
    <n v="15966720"/>
    <n v="15767136"/>
    <n v="17563392"/>
    <n v="15966720"/>
    <n v="19359648"/>
    <n v="18361728"/>
    <n v="20557152"/>
    <n v="19758816"/>
    <n v="19758816"/>
    <m/>
    <m/>
    <n v="179026848"/>
  </r>
  <r>
    <x v="1"/>
    <s v="DJJ"/>
    <n v="20032"/>
    <s v="PROG"/>
    <s v="PLE"/>
    <x v="3"/>
    <x v="5"/>
    <n v="6570"/>
    <s v="JUSTICIA JUVENIL"/>
    <x v="6"/>
    <n v="80"/>
    <x v="21"/>
    <n v="12"/>
    <s v="PLE - O´HIGGINS"/>
    <s v="BANCO DE CREDITO E INVERSIONES"/>
    <n v="10705309"/>
    <n v="18485107"/>
    <n v="18485107"/>
    <n v="38767377"/>
    <n v="20539008"/>
    <n v="19255320"/>
    <n v="18741845"/>
    <n v="17971632"/>
    <n v="16944682"/>
    <n v="16431206"/>
    <n v="16687944"/>
    <m/>
    <m/>
    <n v="202309228"/>
  </r>
  <r>
    <x v="1"/>
    <s v="DJJ"/>
    <n v="20032"/>
    <s v="PROG"/>
    <s v="PMM"/>
    <x v="3"/>
    <x v="5"/>
    <n v="6570"/>
    <s v="JUSTICIA JUVENIL"/>
    <x v="6"/>
    <n v="40"/>
    <x v="22"/>
    <n v="36"/>
    <s v="PMM - RANCAGUA"/>
    <s v="BANCO DE CREDITO E INVERSIONES"/>
    <n v="10705295"/>
    <n v="9430344"/>
    <n v="8083152"/>
    <n v="7274837"/>
    <n v="8352590"/>
    <n v="9160906"/>
    <n v="8352590"/>
    <n v="7544275"/>
    <n v="8622029"/>
    <n v="8622029"/>
    <n v="7274837"/>
    <m/>
    <m/>
    <n v="82717589"/>
  </r>
  <r>
    <x v="1"/>
    <s v="DJJ"/>
    <n v="20032"/>
    <s v="PROG"/>
    <s v="ALA"/>
    <x v="3"/>
    <x v="5"/>
    <n v="6570"/>
    <s v="JUSTICIA JUVENIL"/>
    <x v="6"/>
    <n v="25"/>
    <x v="23"/>
    <n v="11"/>
    <s v="ALA - PIL OHIGGINS"/>
    <s v="BANCO DE CREDITO E INVERSIONES"/>
    <n v="10713069"/>
    <n v="2257567"/>
    <n v="1935058"/>
    <n v="1773803"/>
    <n v="1773803"/>
    <n v="1612548"/>
    <n v="1290038"/>
    <n v="2096312"/>
    <n v="1612548"/>
    <n v="1612548"/>
    <n v="1451293"/>
    <m/>
    <m/>
    <n v="17415518"/>
  </r>
  <r>
    <x v="1"/>
    <s v="DJJ"/>
    <n v="20032"/>
    <s v="PROG"/>
    <s v="ASR"/>
    <x v="3"/>
    <x v="5"/>
    <n v="6570"/>
    <s v="JUSTICIA JUVENIL"/>
    <x v="6"/>
    <n v="25"/>
    <x v="24"/>
    <n v="11"/>
    <s v="ASR - PIL OHIGGINS"/>
    <s v="BANCO DE CREDITO E INVERSIONES"/>
    <n v="10713069"/>
    <n v="1905120"/>
    <n v="1524096"/>
    <n v="1524096"/>
    <n v="1778112"/>
    <n v="1905120"/>
    <n v="1651104"/>
    <n v="1778112"/>
    <n v="1651104"/>
    <n v="90135"/>
    <n v="2450025"/>
    <m/>
    <m/>
    <n v="16257024"/>
  </r>
  <r>
    <x v="1"/>
    <s v="DJJ"/>
    <n v="20032"/>
    <s v="PROG"/>
    <s v="ASE"/>
    <x v="5"/>
    <x v="7"/>
    <n v="7091"/>
    <s v="JUSTICIA JUVENIL"/>
    <x v="8"/>
    <n v="25"/>
    <x v="25"/>
    <n v="7"/>
    <s v="ASE - APRENDER A CRECER"/>
    <s v="BANCO ESTADO"/>
    <n v="37909027307"/>
    <n v="3805477"/>
    <n v="3624264"/>
    <n v="3443051"/>
    <n v="0"/>
    <n v="3624264"/>
    <n v="3261838"/>
    <n v="7248528"/>
    <n v="3805477"/>
    <n v="3624264"/>
    <n v="4530330"/>
    <m/>
    <m/>
    <n v="36967493"/>
  </r>
  <r>
    <x v="2"/>
    <s v="DJJ"/>
    <n v="20032"/>
    <s v="PROG"/>
    <s v="ASE"/>
    <x v="6"/>
    <x v="8"/>
    <n v="6915"/>
    <s v="JUSTICIA JUVENIL"/>
    <x v="9"/>
    <n v="40"/>
    <x v="26"/>
    <n v="7"/>
    <s v="ASE - CIP CRC TALCA"/>
    <s v="BANCO ESTADO"/>
    <n v="8500100"/>
    <n v="6161249"/>
    <n v="0"/>
    <n v="0"/>
    <n v="0"/>
    <n v="0"/>
    <n v="0"/>
    <n v="0"/>
    <n v="0"/>
    <n v="0"/>
    <n v="0"/>
    <m/>
    <m/>
    <n v="6161249"/>
  </r>
  <r>
    <x v="2"/>
    <s v="DJJ"/>
    <n v="20032"/>
    <s v="PROG"/>
    <s v="ASE"/>
    <x v="6"/>
    <x v="8"/>
    <n v="6915"/>
    <s v="JUSTICIA JUVENIL"/>
    <x v="9"/>
    <n v="30"/>
    <x v="27"/>
    <n v="7"/>
    <s v="ASE - MEDIO LIBRE TALCA"/>
    <s v="BANCO SCOTIABANK"/>
    <n v="20030380"/>
    <n v="2355772"/>
    <n v="0"/>
    <n v="0"/>
    <n v="0"/>
    <n v="0"/>
    <n v="0"/>
    <n v="0"/>
    <n v="0"/>
    <n v="0"/>
    <n v="0"/>
    <m/>
    <m/>
    <n v="2355772"/>
  </r>
  <r>
    <x v="2"/>
    <s v="DJJ"/>
    <n v="20032"/>
    <s v="PROG"/>
    <s v="ASE"/>
    <x v="3"/>
    <x v="5"/>
    <n v="6570"/>
    <s v="JUSTICIA JUVENIL"/>
    <x v="10"/>
    <n v="25"/>
    <x v="28"/>
    <n v="7"/>
    <s v="ASE - LINARES"/>
    <s v="BANCO DE CREDITO E INVERSIONES"/>
    <n v="10705180"/>
    <n v="3805477"/>
    <n v="0"/>
    <n v="0"/>
    <n v="0"/>
    <n v="0"/>
    <n v="0"/>
    <n v="0"/>
    <n v="0"/>
    <n v="0"/>
    <n v="0"/>
    <m/>
    <m/>
    <n v="3805477"/>
  </r>
  <r>
    <x v="2"/>
    <s v="DJJ"/>
    <n v="20032"/>
    <s v="PROG"/>
    <s v="PMM"/>
    <x v="3"/>
    <x v="5"/>
    <n v="6570"/>
    <s v="JUSTICIA JUVENIL"/>
    <x v="11"/>
    <n v="20"/>
    <x v="29"/>
    <n v="36"/>
    <s v="PMM - CAUQUENES"/>
    <s v="BANCO DE CREDITO E INVERSIONES"/>
    <n v="10705279"/>
    <n v="5237084"/>
    <n v="1647147"/>
    <n v="0"/>
    <n v="0"/>
    <n v="0"/>
    <n v="0"/>
    <n v="0"/>
    <n v="0"/>
    <n v="0"/>
    <n v="0"/>
    <m/>
    <m/>
    <n v="6884231"/>
  </r>
  <r>
    <x v="2"/>
    <s v="DJJ"/>
    <n v="20032"/>
    <s v="PROG"/>
    <s v="PMM"/>
    <x v="3"/>
    <x v="5"/>
    <n v="6570"/>
    <s v="JUSTICIA JUVENIL"/>
    <x v="10"/>
    <n v="90"/>
    <x v="30"/>
    <n v="36"/>
    <s v="PMM - LINARES"/>
    <s v="BANCO DE CREDITO E INVERSIONES"/>
    <n v="10705287"/>
    <n v="15367968"/>
    <n v="5408083"/>
    <n v="0"/>
    <n v="0"/>
    <n v="0"/>
    <n v="0"/>
    <n v="0"/>
    <n v="0"/>
    <n v="0"/>
    <n v="0"/>
    <m/>
    <m/>
    <n v="20776051"/>
  </r>
  <r>
    <x v="2"/>
    <s v="DJJ"/>
    <n v="20032"/>
    <s v="PROG"/>
    <s v="PMM"/>
    <x v="7"/>
    <x v="9"/>
    <n v="6866"/>
    <s v="JUSTICIA JUVENIL"/>
    <x v="9"/>
    <n v="50"/>
    <x v="31"/>
    <n v="36"/>
    <s v="PMM - LLEQUEN TALCA"/>
    <s v="BANCO DE CREDITO E INVERSIONES"/>
    <n v="67088864"/>
    <n v="9979200"/>
    <n v="3167591"/>
    <n v="0"/>
    <n v="0"/>
    <n v="0"/>
    <n v="0"/>
    <n v="0"/>
    <n v="0"/>
    <n v="0"/>
    <n v="0"/>
    <m/>
    <m/>
    <n v="13146791"/>
  </r>
  <r>
    <x v="2"/>
    <s v="DJJ"/>
    <n v="20032"/>
    <s v="PROG"/>
    <s v="PMM"/>
    <x v="6"/>
    <x v="8"/>
    <n v="6915"/>
    <s v="JUSTICIA JUVENIL"/>
    <x v="12"/>
    <n v="65"/>
    <x v="32"/>
    <n v="36"/>
    <s v="PMM - BALDOMERO LILLO"/>
    <s v="BANCO ESTADO"/>
    <n v="5913284"/>
    <n v="12972960"/>
    <n v="9612223"/>
    <n v="1545167"/>
    <n v="0"/>
    <n v="0"/>
    <n v="0"/>
    <n v="0"/>
    <n v="0"/>
    <n v="0"/>
    <n v="0"/>
    <m/>
    <m/>
    <n v="24130350"/>
  </r>
  <r>
    <x v="2"/>
    <s v="DJJ"/>
    <n v="20032"/>
    <s v="PROG"/>
    <s v="ASR"/>
    <x v="8"/>
    <x v="10"/>
    <n v="6926"/>
    <s v="JUSTICIA JUVENIL"/>
    <x v="9"/>
    <n v="20"/>
    <x v="33"/>
    <n v="11"/>
    <s v="ASR - PIL PROGRAMA DE INTERMEDIACIÓN LABORAL"/>
    <s v="BANCO SANTANDER-CHILE"/>
    <n v="69745253"/>
    <n v="1143072"/>
    <n v="0"/>
    <n v="0"/>
    <n v="0"/>
    <n v="0"/>
    <n v="0"/>
    <n v="0"/>
    <n v="0"/>
    <n v="0"/>
    <n v="0"/>
    <m/>
    <m/>
    <n v="1143072"/>
  </r>
  <r>
    <x v="2"/>
    <s v="DJJ"/>
    <n v="20032"/>
    <s v="PROG"/>
    <s v="ALA"/>
    <x v="8"/>
    <x v="10"/>
    <n v="6926"/>
    <s v="JUSTICIA JUVENIL"/>
    <x v="9"/>
    <n v="20"/>
    <x v="34"/>
    <n v="11"/>
    <s v="ALA - PIL PROGRAMA DE INTERMEDIACIÓN LABORAL"/>
    <s v="BANCO SANTANDER-CHILE"/>
    <n v="69940374"/>
    <n v="1451293"/>
    <n v="0"/>
    <n v="0"/>
    <n v="0"/>
    <n v="0"/>
    <n v="0"/>
    <n v="0"/>
    <n v="0"/>
    <n v="0"/>
    <n v="0"/>
    <m/>
    <m/>
    <n v="1451293"/>
  </r>
  <r>
    <x v="2"/>
    <s v="DJJ"/>
    <n v="20032"/>
    <s v="PROG"/>
    <s v="PLE"/>
    <x v="8"/>
    <x v="10"/>
    <n v="6926"/>
    <s v="JUSTICIA JUVENIL"/>
    <x v="9"/>
    <n v="65"/>
    <x v="35"/>
    <n v="12"/>
    <s v="PLE - PROGRAMA DE LIBERTAD ASISTIDA ESPECIAL - PLE PROGRAMA DE LIBERTAD ASISTIDA ESPECIAL PROVINC..."/>
    <s v="BANCO SANTANDER-CHILE"/>
    <n v="71994490"/>
    <n v="15147518"/>
    <n v="3080851"/>
    <n v="0"/>
    <n v="0"/>
    <n v="0"/>
    <n v="0"/>
    <n v="0"/>
    <n v="0"/>
    <n v="0"/>
    <n v="0"/>
    <m/>
    <m/>
    <n v="18228369"/>
  </r>
  <r>
    <x v="3"/>
    <s v="DJJ"/>
    <n v="20032"/>
    <s v="PROG"/>
    <s v="ASR"/>
    <x v="9"/>
    <x v="11"/>
    <n v="6911"/>
    <s v="JUSTICIA JUVENIL"/>
    <x v="13"/>
    <n v="20"/>
    <x v="36"/>
    <n v="11"/>
    <s v="ASR - PIL LA ESPERANZA"/>
    <s v="BANCO ESTADO"/>
    <n v="53900005560"/>
    <n v="2895782"/>
    <n v="0"/>
    <n v="0"/>
    <n v="0"/>
    <n v="0"/>
    <n v="0"/>
    <n v="0"/>
    <n v="0"/>
    <n v="0"/>
    <n v="0"/>
    <m/>
    <m/>
    <n v="2895782"/>
  </r>
  <r>
    <x v="3"/>
    <s v="DJJ"/>
    <n v="20032"/>
    <s v="PROG"/>
    <s v="ALA"/>
    <x v="9"/>
    <x v="11"/>
    <n v="6911"/>
    <s v="JUSTICIA JUVENIL"/>
    <x v="13"/>
    <n v="20"/>
    <x v="37"/>
    <n v="11"/>
    <s v="ALA - PIL LA ESPERANZA"/>
    <s v="BANCO ESTADO"/>
    <n v="53900005560"/>
    <n v="3492779"/>
    <n v="0"/>
    <n v="0"/>
    <n v="0"/>
    <n v="0"/>
    <n v="0"/>
    <n v="0"/>
    <n v="0"/>
    <n v="0"/>
    <n v="0"/>
    <m/>
    <m/>
    <n v="3492779"/>
  </r>
  <r>
    <x v="3"/>
    <s v="DJJ"/>
    <n v="20032"/>
    <s v="PROG"/>
    <s v="PMM"/>
    <x v="2"/>
    <x v="3"/>
    <n v="6979"/>
    <s v="JUSTICIA JUVENIL"/>
    <x v="14"/>
    <n v="90"/>
    <x v="38"/>
    <n v="36"/>
    <s v="PMM - CONCEPCION COSTA"/>
    <s v="BANCO SANTANDER-CHILE"/>
    <n v="84881309"/>
    <n v="0"/>
    <n v="0"/>
    <n v="0"/>
    <n v="0"/>
    <n v="0"/>
    <n v="0"/>
    <n v="0"/>
    <n v="0"/>
    <n v="0"/>
    <n v="0"/>
    <m/>
    <m/>
    <n v="0"/>
  </r>
  <r>
    <x v="3"/>
    <s v="DJJ"/>
    <n v="20032"/>
    <s v="PROG"/>
    <s v="ASE"/>
    <x v="2"/>
    <x v="3"/>
    <n v="6979"/>
    <s v="JUSTICIA JUVENIL"/>
    <x v="14"/>
    <n v="55"/>
    <x v="39"/>
    <n v="7"/>
    <s v="ASE - CONCEPCION ARAUCO"/>
    <s v="BANCO SANTANDER-CHILE"/>
    <n v="84881279"/>
    <n v="9296237"/>
    <n v="0"/>
    <n v="0"/>
    <n v="0"/>
    <n v="0"/>
    <n v="0"/>
    <n v="0"/>
    <n v="0"/>
    <n v="0"/>
    <n v="0"/>
    <m/>
    <m/>
    <n v="9296237"/>
  </r>
  <r>
    <x v="3"/>
    <s v="DJJ"/>
    <n v="20032"/>
    <s v="PROG"/>
    <s v="ASE"/>
    <x v="2"/>
    <x v="3"/>
    <n v="6979"/>
    <s v="JUSTICIA JUVENIL"/>
    <x v="15"/>
    <n v="35"/>
    <x v="40"/>
    <n v="7"/>
    <s v="ASE - CIP - CRC CORONEL"/>
    <s v="BANCO SANTANDER-CHILE"/>
    <n v="84881244"/>
    <n v="6404075"/>
    <n v="0"/>
    <n v="0"/>
    <n v="0"/>
    <n v="0"/>
    <n v="0"/>
    <n v="0"/>
    <n v="0"/>
    <n v="0"/>
    <n v="0"/>
    <m/>
    <m/>
    <n v="6404075"/>
  </r>
  <r>
    <x v="3"/>
    <s v="DJJ"/>
    <n v="20032"/>
    <s v="PROG"/>
    <s v="ASE"/>
    <x v="9"/>
    <x v="11"/>
    <n v="6911"/>
    <s v="JUSTICIA JUVENIL"/>
    <x v="16"/>
    <n v="35"/>
    <x v="41"/>
    <n v="7"/>
    <s v="ASE - SAN PABLO BIO BIO"/>
    <s v="BANCO ESTADO"/>
    <n v="545000030294"/>
    <n v="5990909"/>
    <n v="0"/>
    <n v="0"/>
    <n v="0"/>
    <n v="0"/>
    <n v="0"/>
    <n v="0"/>
    <n v="0"/>
    <n v="0"/>
    <n v="0"/>
    <m/>
    <m/>
    <n v="5990909"/>
  </r>
  <r>
    <x v="3"/>
    <s v="DJJ"/>
    <n v="20032"/>
    <s v="PROG"/>
    <s v="PMM"/>
    <x v="9"/>
    <x v="11"/>
    <n v="6911"/>
    <s v="JUSTICIA JUVENIL"/>
    <x v="16"/>
    <n v="50"/>
    <x v="42"/>
    <n v="36"/>
    <s v="PMM - PROVINCIA BIOBIO"/>
    <s v="BANCO ESTADO"/>
    <n v="53900005594"/>
    <n v="15926803"/>
    <n v="4403724"/>
    <n v="1409192"/>
    <n v="0"/>
    <n v="0"/>
    <n v="0"/>
    <n v="0"/>
    <n v="0"/>
    <n v="0"/>
    <n v="0"/>
    <m/>
    <m/>
    <n v="21739719"/>
  </r>
  <r>
    <x v="3"/>
    <s v="DJJ"/>
    <n v="20032"/>
    <s v="PROG"/>
    <s v="PMM"/>
    <x v="9"/>
    <x v="11"/>
    <n v="6911"/>
    <s v="JUSTICIA JUVENIL"/>
    <x v="15"/>
    <n v="90"/>
    <x v="43"/>
    <n v="36"/>
    <s v="PMM - PROVINCIA DE ARAUCO LOTA Y CORONEL"/>
    <s v="BANCO ESTADO"/>
    <n v="53900098461"/>
    <n v="22980101"/>
    <n v="7926704"/>
    <n v="616521"/>
    <n v="0"/>
    <n v="0"/>
    <n v="0"/>
    <n v="0"/>
    <n v="0"/>
    <n v="0"/>
    <n v="0"/>
    <m/>
    <m/>
    <n v="31523326"/>
  </r>
  <r>
    <x v="3"/>
    <s v="DJJ"/>
    <n v="20032"/>
    <s v="PROG"/>
    <s v="PMM"/>
    <x v="9"/>
    <x v="11"/>
    <n v="6911"/>
    <s v="JUSTICIA JUVENIL"/>
    <x v="13"/>
    <n v="85"/>
    <x v="44"/>
    <n v="36"/>
    <s v="PMM - PROGRAMA MULTIMODAL - SAN PEDRO DE LA PAZ"/>
    <s v="BANCO ESTADO"/>
    <n v="53900005551"/>
    <n v="20022267"/>
    <n v="6165214"/>
    <n v="0"/>
    <n v="0"/>
    <n v="0"/>
    <n v="0"/>
    <n v="0"/>
    <n v="0"/>
    <n v="0"/>
    <n v="0"/>
    <m/>
    <m/>
    <n v="26187481"/>
  </r>
  <r>
    <x v="3"/>
    <s v="DJJ"/>
    <n v="20032"/>
    <s v="PROG"/>
    <s v="PMM"/>
    <x v="2"/>
    <x v="3"/>
    <n v="6979"/>
    <s v="JUSTICIA JUVENIL"/>
    <x v="17"/>
    <n v="125"/>
    <x v="45"/>
    <n v="36"/>
    <s v="PMM - PROGRAMA MULTIMODAL - CONCEPCION COSTA"/>
    <s v="BANCO SANTANDER-CHILE"/>
    <n v="73546230"/>
    <n v="25255359"/>
    <n v="6957885"/>
    <n v="0"/>
    <n v="0"/>
    <n v="0"/>
    <n v="0"/>
    <n v="0"/>
    <n v="0"/>
    <n v="0"/>
    <n v="0"/>
    <m/>
    <m/>
    <n v="32213244"/>
  </r>
  <r>
    <x v="4"/>
    <s v="DJJ"/>
    <n v="20032"/>
    <s v="PROG"/>
    <s v="MCA"/>
    <x v="2"/>
    <x v="3"/>
    <n v="6979"/>
    <s v="JUSTICIA JUVENIL"/>
    <x v="18"/>
    <n v="35"/>
    <x v="46"/>
    <n v="13"/>
    <s v="MCA - CAUTIN"/>
    <s v="BANCO SANTANDER-CHILE"/>
    <n v="84881643"/>
    <n v="4576371"/>
    <n v="1417198"/>
    <n v="0"/>
    <n v="0"/>
    <n v="0"/>
    <n v="0"/>
    <n v="0"/>
    <n v="0"/>
    <n v="0"/>
    <n v="0"/>
    <m/>
    <m/>
    <n v="5993569"/>
  </r>
  <r>
    <x v="4"/>
    <s v="DJJ"/>
    <n v="20032"/>
    <s v="PROG"/>
    <s v="PLA"/>
    <x v="10"/>
    <x v="12"/>
    <n v="6971"/>
    <s v="JUSTICIA JUVENIL"/>
    <x v="19"/>
    <n v="10"/>
    <x v="47"/>
    <n v="12"/>
    <s v="PLA - KIMELTU"/>
    <s v="BANCO DE CREDITO E INVERSIONES"/>
    <n v="70043582"/>
    <n v="1351193"/>
    <n v="174348"/>
    <n v="0"/>
    <n v="0"/>
    <n v="0"/>
    <n v="0"/>
    <n v="0"/>
    <n v="0"/>
    <n v="0"/>
    <n v="0"/>
    <m/>
    <m/>
    <n v="1525541"/>
  </r>
  <r>
    <x v="4"/>
    <s v="DJJ"/>
    <n v="20032"/>
    <s v="PROG"/>
    <s v="MCA"/>
    <x v="10"/>
    <x v="12"/>
    <n v="6971"/>
    <s v="JUSTICIA JUVENIL"/>
    <x v="19"/>
    <n v="17"/>
    <x v="48"/>
    <n v="13"/>
    <s v="MCA - AMULEN"/>
    <s v="BANCO DE CREDITO E INVERSIONES"/>
    <n v="70041903"/>
    <n v="2288186"/>
    <n v="413350"/>
    <n v="0"/>
    <n v="0"/>
    <n v="0"/>
    <n v="0"/>
    <n v="0"/>
    <n v="0"/>
    <n v="0"/>
    <n v="0"/>
    <m/>
    <m/>
    <n v="2701536"/>
  </r>
  <r>
    <x v="4"/>
    <s v="DJJ"/>
    <n v="20032"/>
    <s v="PROG"/>
    <s v="PMM"/>
    <x v="11"/>
    <x v="13"/>
    <n v="1800"/>
    <s v="JUSTICIA JUVENIL"/>
    <x v="20"/>
    <n v="60"/>
    <x v="49"/>
    <n v="36"/>
    <s v="PMM - CIUDAD DEL NIÑO ANGOL"/>
    <s v="BANCO DE CREDITO E INVERSIONES"/>
    <n v="10549013"/>
    <n v="9783608"/>
    <n v="3434905"/>
    <n v="0"/>
    <n v="0"/>
    <n v="0"/>
    <n v="0"/>
    <n v="0"/>
    <n v="0"/>
    <n v="0"/>
    <n v="0"/>
    <m/>
    <m/>
    <n v="13218513"/>
  </r>
  <r>
    <x v="4"/>
    <s v="DJJ"/>
    <n v="20032"/>
    <s v="PROG"/>
    <s v="ASR"/>
    <x v="10"/>
    <x v="12"/>
    <n v="6971"/>
    <s v="JUSTICIA JUVENIL"/>
    <x v="18"/>
    <n v="20"/>
    <x v="50"/>
    <n v="11"/>
    <s v="ASR - PIL PROYECTO DE INTERMEDIACIÓN LABORAL PIL ARAUCANÍA"/>
    <s v="BANCO DE CREDITO E INVERSIONES"/>
    <n v="70028621"/>
    <n v="1013524"/>
    <n v="0"/>
    <n v="0"/>
    <n v="0"/>
    <n v="0"/>
    <n v="0"/>
    <n v="0"/>
    <n v="0"/>
    <n v="0"/>
    <n v="0"/>
    <m/>
    <m/>
    <n v="1013524"/>
  </r>
  <r>
    <x v="4"/>
    <s v="DJJ"/>
    <n v="20032"/>
    <s v="PROG"/>
    <s v="ALA"/>
    <x v="10"/>
    <x v="12"/>
    <n v="6971"/>
    <s v="JUSTICIA JUVENIL"/>
    <x v="18"/>
    <n v="20"/>
    <x v="51"/>
    <n v="11"/>
    <s v="ALA - PIL PROYECTO DE INTERMEDIACIÓN LABORAL PIL ARAUCANÍA"/>
    <s v="BANCO DE CREDITO E INVERSIONES"/>
    <n v="70028621"/>
    <n v="1286813"/>
    <n v="0"/>
    <n v="0"/>
    <n v="0"/>
    <n v="0"/>
    <n v="0"/>
    <n v="0"/>
    <n v="0"/>
    <n v="0"/>
    <n v="0"/>
    <m/>
    <m/>
    <n v="1286813"/>
  </r>
  <r>
    <x v="4"/>
    <s v="DJJ"/>
    <n v="20032"/>
    <s v="PROG"/>
    <s v="PMM"/>
    <x v="10"/>
    <x v="12"/>
    <n v="6971"/>
    <s v="JUSTICIA JUVENIL"/>
    <x v="18"/>
    <n v="125"/>
    <x v="52"/>
    <n v="36"/>
    <s v="PMM - PROGRAMA MULTIMODAL - CAUTIN LAFKEN"/>
    <s v="BANCO DE CREDITO E INVERSIONES"/>
    <n v="81765011"/>
    <n v="25710411"/>
    <n v="0"/>
    <n v="176149"/>
    <n v="0"/>
    <n v="0"/>
    <n v="0"/>
    <n v="0"/>
    <n v="0"/>
    <n v="0"/>
    <n v="0"/>
    <m/>
    <m/>
    <n v="25886560"/>
  </r>
  <r>
    <x v="4"/>
    <s v="DJJ"/>
    <n v="20032"/>
    <s v="PROG"/>
    <s v="PLE"/>
    <x v="10"/>
    <x v="12"/>
    <n v="6971"/>
    <s v="JUSTICIA JUVENIL"/>
    <x v="19"/>
    <n v="30"/>
    <x v="53"/>
    <n v="12"/>
    <s v="PLE - PROGRAMA DE LIBERTAD ASISTIDA ESPECIAL - ANTULAFQUEN"/>
    <s v="BANCO DE CREDITO E INVERSIONES"/>
    <n v="70043051"/>
    <n v="8780426"/>
    <n v="292681"/>
    <n v="113296"/>
    <n v="0"/>
    <n v="0"/>
    <n v="0"/>
    <n v="0"/>
    <n v="0"/>
    <n v="0"/>
    <n v="0"/>
    <m/>
    <m/>
    <n v="9186403"/>
  </r>
  <r>
    <x v="4"/>
    <s v="DJJ"/>
    <n v="20032"/>
    <s v="PROG"/>
    <s v="PLE"/>
    <x v="2"/>
    <x v="3"/>
    <n v="6979"/>
    <s v="JUSTICIA JUVENIL"/>
    <x v="18"/>
    <n v="78"/>
    <x v="54"/>
    <n v="12"/>
    <s v="PLE - PROGRAMA DE LIBERTAD ASISTIDA ESPECIAL - ARAUCANIA CENTRO"/>
    <s v="BANCO SANTANDER-CHILE"/>
    <n v="73546001"/>
    <n v="19902298"/>
    <n v="6571157"/>
    <n v="0"/>
    <n v="0"/>
    <n v="0"/>
    <n v="0"/>
    <n v="0"/>
    <n v="0"/>
    <n v="0"/>
    <n v="0"/>
    <m/>
    <m/>
    <n v="26473455"/>
  </r>
  <r>
    <x v="4"/>
    <s v="DJJ"/>
    <n v="20032"/>
    <s v="PROG"/>
    <s v="ASE"/>
    <x v="2"/>
    <x v="3"/>
    <n v="6979"/>
    <s v="JUSTICIA JUVENIL"/>
    <x v="18"/>
    <n v="95"/>
    <x v="55"/>
    <n v="7"/>
    <s v="ASE - ARAUCANIA"/>
    <s v="BANCO SANTANDER-CHILE"/>
    <n v="73546451"/>
    <n v="10948902"/>
    <n v="0"/>
    <n v="0"/>
    <n v="0"/>
    <n v="0"/>
    <n v="0"/>
    <n v="0"/>
    <n v="0"/>
    <n v="0"/>
    <n v="0"/>
    <m/>
    <m/>
    <n v="10948902"/>
  </r>
  <r>
    <x v="5"/>
    <s v="DJJ"/>
    <n v="20032"/>
    <s v="PROG"/>
    <s v="PMM"/>
    <x v="11"/>
    <x v="13"/>
    <n v="1800"/>
    <s v="JUSTICIA JUVENIL"/>
    <x v="21"/>
    <n v="95"/>
    <x v="56"/>
    <n v="36"/>
    <s v="PMM - CUIDAD DEL NIÑO OSORNO"/>
    <s v="BANCO DE CREDITO E INVERSIONES"/>
    <n v="35401222"/>
    <n v="12968968"/>
    <n v="0"/>
    <n v="0"/>
    <n v="4579872"/>
    <n v="0"/>
    <n v="0"/>
    <n v="0"/>
    <n v="0"/>
    <n v="0"/>
    <n v="0"/>
    <m/>
    <m/>
    <n v="17548840"/>
  </r>
  <r>
    <x v="5"/>
    <s v="DJJ"/>
    <n v="20032"/>
    <s v="PROG"/>
    <s v="ASR"/>
    <x v="11"/>
    <x v="13"/>
    <n v="1800"/>
    <s v="JUSTICIA JUVENIL"/>
    <x v="22"/>
    <n v="25"/>
    <x v="57"/>
    <n v="11"/>
    <s v="ASR - PIL CIUDAD DEL NIÑO LOS LAGOS"/>
    <s v="BANCO DE CREDITO E INVERSIONES"/>
    <n v="61511846"/>
    <n v="1303102"/>
    <n v="0"/>
    <n v="0"/>
    <n v="0"/>
    <n v="0"/>
    <n v="0"/>
    <n v="0"/>
    <n v="0"/>
    <n v="0"/>
    <n v="0"/>
    <m/>
    <m/>
    <n v="1303102"/>
  </r>
  <r>
    <x v="5"/>
    <s v="DJJ"/>
    <n v="20032"/>
    <s v="PROG"/>
    <s v="ALA"/>
    <x v="11"/>
    <x v="13"/>
    <n v="1800"/>
    <s v="JUSTICIA JUVENIL"/>
    <x v="22"/>
    <n v="25"/>
    <x v="58"/>
    <n v="11"/>
    <s v="ALA - PIL CIUDAD DEL NIÑO LOS LAGOS"/>
    <s v="BANCO DE CREDITO E INVERSIONES"/>
    <n v="61511846"/>
    <n v="1654470"/>
    <n v="0"/>
    <n v="0"/>
    <n v="0"/>
    <n v="0"/>
    <n v="0"/>
    <n v="0"/>
    <n v="0"/>
    <n v="0"/>
    <n v="0"/>
    <m/>
    <m/>
    <n v="1654470"/>
  </r>
  <r>
    <x v="5"/>
    <s v="DJJ"/>
    <n v="20032"/>
    <s v="PROG"/>
    <s v="PMM"/>
    <x v="11"/>
    <x v="13"/>
    <n v="1800"/>
    <s v="JUSTICIA JUVENIL"/>
    <x v="22"/>
    <n v="70"/>
    <x v="59"/>
    <n v="36"/>
    <s v="PMM - CIUDAD DEL NIÑO LLANQUIHUE PALENA"/>
    <s v="BANCO DE CREDITO E INVERSIONES"/>
    <n v="10577173"/>
    <n v="17064432"/>
    <n v="0"/>
    <n v="0"/>
    <n v="4139501"/>
    <n v="0"/>
    <n v="0"/>
    <n v="0"/>
    <n v="0"/>
    <n v="0"/>
    <n v="0"/>
    <m/>
    <m/>
    <n v="21203933"/>
  </r>
  <r>
    <x v="5"/>
    <s v="DJJ"/>
    <n v="20032"/>
    <s v="PROG"/>
    <s v="PMM"/>
    <x v="12"/>
    <x v="14"/>
    <n v="6999"/>
    <s v="JUSTICIA JUVENIL"/>
    <x v="23"/>
    <n v="45"/>
    <x v="60"/>
    <n v="36"/>
    <s v="PMM - PROYECTA CHILOE"/>
    <s v="BANCO ESTADO"/>
    <n v="61500003820"/>
    <n v="14561648"/>
    <n v="4450079"/>
    <n v="0"/>
    <n v="692235"/>
    <n v="0"/>
    <n v="0"/>
    <n v="0"/>
    <n v="0"/>
    <n v="0"/>
    <n v="0"/>
    <m/>
    <m/>
    <n v="19703962"/>
  </r>
  <r>
    <x v="5"/>
    <s v="DJJ"/>
    <n v="20032"/>
    <s v="PROG"/>
    <s v="ASE"/>
    <x v="2"/>
    <x v="3"/>
    <n v="6979"/>
    <s v="JUSTICIA JUVENIL"/>
    <x v="22"/>
    <n v="65"/>
    <x v="61"/>
    <n v="7"/>
    <s v="ASE - LOS LAGOS"/>
    <s v="BANCO SANTANDER-CHILE"/>
    <n v="73546427"/>
    <n v="8676488"/>
    <n v="0"/>
    <n v="0"/>
    <n v="0"/>
    <n v="0"/>
    <n v="0"/>
    <n v="0"/>
    <n v="0"/>
    <n v="0"/>
    <n v="0"/>
    <m/>
    <m/>
    <n v="8676488"/>
  </r>
  <r>
    <x v="6"/>
    <s v="DJJ"/>
    <n v="20032"/>
    <s v="PROG"/>
    <s v="ASE"/>
    <x v="6"/>
    <x v="8"/>
    <n v="6915"/>
    <s v="JUSTICIA JUVENIL"/>
    <x v="24"/>
    <n v="30"/>
    <x v="62"/>
    <n v="7"/>
    <s v="ASE - PROFESOR MANUEL GUERRERO"/>
    <s v="BANCO ESTADO"/>
    <n v="91900169430"/>
    <n v="5334917"/>
    <n v="0"/>
    <n v="0"/>
    <n v="0"/>
    <n v="0"/>
    <n v="0"/>
    <n v="0"/>
    <n v="0"/>
    <n v="0"/>
    <n v="0"/>
    <m/>
    <m/>
    <n v="5334917"/>
  </r>
  <r>
    <x v="6"/>
    <s v="DJJ"/>
    <n v="20032"/>
    <s v="PROG"/>
    <s v="PMM"/>
    <x v="3"/>
    <x v="5"/>
    <n v="6570"/>
    <s v="JUSTICIA JUVENIL"/>
    <x v="24"/>
    <n v="50"/>
    <x v="63"/>
    <n v="36"/>
    <s v="PMM - PROGRAMA MULTIMODAL AYSEN"/>
    <s v="BANCO DE CREDITO E INVERSIONES"/>
    <n v="10705261"/>
    <n v="24237481"/>
    <n v="6396989"/>
    <n v="22768543"/>
    <n v="0"/>
    <n v="0"/>
    <n v="0"/>
    <n v="0"/>
    <n v="0"/>
    <n v="0"/>
    <n v="0"/>
    <m/>
    <m/>
    <n v="53403013"/>
  </r>
  <r>
    <x v="6"/>
    <s v="DJJ"/>
    <n v="20032"/>
    <s v="PROG"/>
    <s v="ASR"/>
    <x v="3"/>
    <x v="5"/>
    <n v="6570"/>
    <s v="JUSTICIA JUVENIL"/>
    <x v="24"/>
    <n v="20"/>
    <x v="64"/>
    <n v="11"/>
    <s v="ASR - PIL AYSÉN"/>
    <s v="BANCO DE CREDITO E INVERSIONES"/>
    <n v="10713051"/>
    <n v="2336947"/>
    <n v="0"/>
    <n v="2103252"/>
    <n v="0"/>
    <n v="0"/>
    <n v="0"/>
    <n v="0"/>
    <n v="0"/>
    <n v="0"/>
    <n v="0"/>
    <m/>
    <m/>
    <n v="4440199"/>
  </r>
  <r>
    <x v="6"/>
    <s v="DJJ"/>
    <n v="20032"/>
    <s v="PROG"/>
    <s v="ALA"/>
    <x v="3"/>
    <x v="5"/>
    <n v="6570"/>
    <s v="JUSTICIA JUVENIL"/>
    <x v="24"/>
    <n v="20"/>
    <x v="65"/>
    <n v="11"/>
    <s v="ALA - PIL AYSÉN"/>
    <s v="BANCO DE CREDITO E INVERSIONES"/>
    <n v="10713051"/>
    <n v="2967088"/>
    <n v="0"/>
    <n v="2373671"/>
    <n v="0"/>
    <n v="0"/>
    <n v="0"/>
    <n v="0"/>
    <n v="0"/>
    <n v="0"/>
    <n v="0"/>
    <m/>
    <m/>
    <n v="5340759"/>
  </r>
  <r>
    <x v="7"/>
    <s v="DJJ"/>
    <n v="20032"/>
    <s v="PROG"/>
    <s v="PMM"/>
    <x v="3"/>
    <x v="5"/>
    <n v="6570"/>
    <s v="JUSTICIA JUVENIL"/>
    <x v="25"/>
    <n v="40"/>
    <x v="66"/>
    <n v="36"/>
    <s v="PMM - MAGALLANES"/>
    <s v="BANCO DE CREDITO E INVERSIONES"/>
    <n v="10705252"/>
    <n v="12960985"/>
    <n v="0"/>
    <n v="4869592"/>
    <n v="0"/>
    <n v="0"/>
    <n v="0"/>
    <n v="0"/>
    <n v="0"/>
    <n v="0"/>
    <n v="0"/>
    <m/>
    <m/>
    <n v="17830577"/>
  </r>
  <r>
    <x v="7"/>
    <s v="DJJ"/>
    <n v="20032"/>
    <s v="PROG"/>
    <s v="ASR"/>
    <x v="3"/>
    <x v="5"/>
    <n v="6570"/>
    <s v="JUSTICIA JUVENIL"/>
    <x v="25"/>
    <n v="12"/>
    <x v="67"/>
    <n v="11"/>
    <s v="ASR - PIL MAGALLANES"/>
    <s v="BANCO DE CREDITO E INVERSIONES"/>
    <n v="10713042"/>
    <n v="792530"/>
    <n v="0"/>
    <n v="0"/>
    <n v="0"/>
    <n v="0"/>
    <n v="0"/>
    <n v="0"/>
    <n v="0"/>
    <n v="0"/>
    <n v="0"/>
    <m/>
    <m/>
    <n v="792530"/>
  </r>
  <r>
    <x v="7"/>
    <s v="DJJ"/>
    <n v="20032"/>
    <s v="PROG"/>
    <s v="ALA"/>
    <x v="3"/>
    <x v="5"/>
    <n v="6570"/>
    <s v="JUSTICIA JUVENIL"/>
    <x v="25"/>
    <n v="12"/>
    <x v="68"/>
    <n v="11"/>
    <s v="ALA - PIL MAGALLANES"/>
    <s v="BANCO DE CREDITO E INVERSIONES"/>
    <n v="10713042"/>
    <n v="1006230"/>
    <n v="0"/>
    <n v="0"/>
    <n v="0"/>
    <n v="0"/>
    <n v="0"/>
    <n v="0"/>
    <n v="0"/>
    <n v="0"/>
    <n v="0"/>
    <m/>
    <m/>
    <n v="1006230"/>
  </r>
  <r>
    <x v="8"/>
    <s v="DJJ"/>
    <n v="20032"/>
    <s v="PROG"/>
    <s v="ASE"/>
    <x v="2"/>
    <x v="3"/>
    <n v="6979"/>
    <s v="JUSTICIA JUVENIL"/>
    <x v="26"/>
    <n v="100"/>
    <x v="69"/>
    <n v="7"/>
    <s v="ASE - SANTIAGO SUR PONIENTE"/>
    <s v="BANCO SANTANDER-CHILE"/>
    <n v="84881392"/>
    <n v="18121320"/>
    <n v="14859482"/>
    <n v="15040696"/>
    <n v="18121320"/>
    <n v="0"/>
    <n v="34430508"/>
    <n v="18121320"/>
    <n v="18121320"/>
    <n v="18121320"/>
    <n v="18121320"/>
    <m/>
    <m/>
    <n v="173058606"/>
  </r>
  <r>
    <x v="8"/>
    <s v="DJJ"/>
    <n v="20032"/>
    <s v="PROG"/>
    <s v="ASE"/>
    <x v="3"/>
    <x v="4"/>
    <n v="6570"/>
    <s v="JUSTICIA JUVENIL"/>
    <x v="27"/>
    <n v="50"/>
    <x v="70"/>
    <n v="7"/>
    <s v="ASE - SANTIAGO"/>
    <s v="BANCO DE CREDITO E INVERSIONES"/>
    <n v="10705171"/>
    <n v="6342462"/>
    <n v="5255183"/>
    <n v="3986690"/>
    <n v="5436396"/>
    <n v="6704888"/>
    <n v="7429741"/>
    <n v="7067315"/>
    <n v="7429741"/>
    <n v="7792168"/>
    <n v="7792168"/>
    <m/>
    <m/>
    <n v="65236752"/>
  </r>
  <r>
    <x v="8"/>
    <s v="DJJ"/>
    <n v="20032"/>
    <s v="PROG"/>
    <s v="ASE"/>
    <x v="13"/>
    <x v="15"/>
    <n v="6470"/>
    <s v="JUSTICIA JUVENIL"/>
    <x v="28"/>
    <n v="80"/>
    <x v="71"/>
    <n v="7"/>
    <s v="ASE - DEM METROPOLITANO NORTE"/>
    <s v="BANCO DE CREDITO E INVERSIONES"/>
    <n v="10706658"/>
    <n v="14134630"/>
    <n v="13953416"/>
    <n v="11235218"/>
    <n v="13590990"/>
    <n v="14497056"/>
    <n v="14497056"/>
    <n v="14315843"/>
    <n v="14497056"/>
    <n v="14497056"/>
    <n v="14497056"/>
    <m/>
    <m/>
    <n v="139715377"/>
  </r>
  <r>
    <x v="8"/>
    <s v="DJJ"/>
    <n v="20032"/>
    <s v="PROG"/>
    <s v="ASE"/>
    <x v="14"/>
    <x v="16"/>
    <n v="7003"/>
    <s v="JUSTICIA JUVENIL"/>
    <x v="29"/>
    <n v="75"/>
    <x v="72"/>
    <n v="7"/>
    <s v="ASE - SAN BERNARDO"/>
    <s v="BANCO DE CREDITO E INVERSIONES"/>
    <n v="11282380"/>
    <n v="13590990"/>
    <n v="13590990"/>
    <n v="13590990"/>
    <n v="13590990"/>
    <n v="0"/>
    <n v="27181980"/>
    <n v="13590990"/>
    <n v="13590990"/>
    <n v="13590990"/>
    <n v="13590990"/>
    <m/>
    <m/>
    <n v="135909900"/>
  </r>
  <r>
    <x v="8"/>
    <s v="DJJ"/>
    <n v="20032"/>
    <s v="PROG"/>
    <s v="ASE"/>
    <x v="2"/>
    <x v="3"/>
    <n v="6979"/>
    <s v="JUSTICIA JUVENIL"/>
    <x v="30"/>
    <n v="140"/>
    <x v="73"/>
    <n v="7"/>
    <s v="ASE - CIP CRC SAN JOAQUIN"/>
    <s v="BANCO SANTANDER-CHILE"/>
    <n v="84881376"/>
    <n v="20114665"/>
    <n v="17758894"/>
    <n v="17396467"/>
    <n v="17396467"/>
    <n v="0"/>
    <n v="34792934"/>
    <n v="17940107"/>
    <n v="17940107"/>
    <n v="16852828"/>
    <n v="14678269"/>
    <m/>
    <m/>
    <n v="174870738"/>
  </r>
  <r>
    <x v="8"/>
    <s v="DJJ"/>
    <n v="20032"/>
    <s v="PROG"/>
    <s v="ASE"/>
    <x v="3"/>
    <x v="5"/>
    <n v="6570"/>
    <s v="JUSTICIA JUVENIL"/>
    <x v="31"/>
    <n v="75"/>
    <x v="74"/>
    <n v="7"/>
    <s v="ASE - PUENTE ALTO"/>
    <s v="BANCO DE CREDITO E INVERSIONES"/>
    <n v="10705198"/>
    <n v="12141284"/>
    <n v="10691579"/>
    <n v="10872792"/>
    <n v="11054005"/>
    <n v="11235218"/>
    <n v="9785513"/>
    <n v="10872792"/>
    <n v="11960071"/>
    <n v="12141284"/>
    <n v="12322498"/>
    <m/>
    <m/>
    <n v="113077036"/>
  </r>
  <r>
    <x v="8"/>
    <s v="DJJ"/>
    <n v="20032"/>
    <s v="PROG"/>
    <s v="ASR"/>
    <x v="15"/>
    <x v="17"/>
    <n v="7478"/>
    <s v="JUSTICIA JUVENIL"/>
    <x v="32"/>
    <n v="30"/>
    <x v="75"/>
    <n v="11"/>
    <s v="ASR - PIL PROGRAMA DE APOYO PSICOSOCIAL PARA ADOLESCENTES PRIVADOS DE LIBERTAD Y EN EL MEDIO LIBRE"/>
    <s v="BANCO SECURITY"/>
    <n v="140652333"/>
    <n v="3175200"/>
    <n v="3302208"/>
    <n v="3556224"/>
    <n v="3429216"/>
    <n v="3302208"/>
    <n v="3302208"/>
    <n v="3556224"/>
    <n v="3429216"/>
    <n v="3810240"/>
    <n v="3810240"/>
    <m/>
    <m/>
    <n v="34673184"/>
  </r>
  <r>
    <x v="8"/>
    <s v="DJJ"/>
    <n v="20032"/>
    <s v="PROG"/>
    <s v="ALA"/>
    <x v="15"/>
    <x v="17"/>
    <n v="7478"/>
    <s v="JUSTICIA JUVENIL"/>
    <x v="32"/>
    <n v="30"/>
    <x v="76"/>
    <n v="11"/>
    <s v="ALA - PIL APRESTO LABORAL PARA ADOLESCENTES PRIVADOS DE LIBERTAD Y EN EL MEDIO LIBRE"/>
    <s v="BANCO SECURITY"/>
    <n v="140652333"/>
    <n v="3708860"/>
    <n v="3547606"/>
    <n v="3708860"/>
    <n v="3708860"/>
    <n v="3708860"/>
    <n v="3225096"/>
    <n v="3386351"/>
    <n v="4031370"/>
    <n v="4837644"/>
    <n v="4676389"/>
    <m/>
    <m/>
    <n v="38539896"/>
  </r>
  <r>
    <x v="8"/>
    <s v="DJJ"/>
    <n v="20032"/>
    <s v="PROG"/>
    <s v="ASR"/>
    <x v="16"/>
    <x v="18"/>
    <n v="7497"/>
    <s v="JUSTICIA JUVENIL"/>
    <x v="33"/>
    <n v="25"/>
    <x v="77"/>
    <n v="11"/>
    <s v="ASR - PIL PROGRAMA DE APOYO PSICOSOCIAL PARA ADOLESCENTES PRIVADOS DE LIBERTAD Y EN EL MEDIO LIBRE"/>
    <s v="BANCO DE CHILE"/>
    <n v="4720170309"/>
    <n v="2794176"/>
    <n v="2794176"/>
    <n v="3175200"/>
    <n v="3048192"/>
    <n v="3175200"/>
    <n v="3048192"/>
    <n v="3048192"/>
    <n v="3175200"/>
    <n v="2794176"/>
    <n v="2540160"/>
    <m/>
    <m/>
    <n v="29592864"/>
  </r>
  <r>
    <x v="8"/>
    <s v="DJJ"/>
    <n v="20032"/>
    <s v="PROG"/>
    <s v="ALA"/>
    <x v="16"/>
    <x v="18"/>
    <n v="7497"/>
    <s v="JUSTICIA JUVENIL"/>
    <x v="33"/>
    <n v="25"/>
    <x v="78"/>
    <n v="11"/>
    <s v="ALA - PIL APRESTO LABORAL PARA ADOLESCENTES PRIVADOS DE LIBERTAD Y EN EL MEDIO LIBRE"/>
    <s v="BANCO DE CHILE"/>
    <n v="4720170309"/>
    <n v="3547606"/>
    <n v="3386351"/>
    <n v="4031370"/>
    <n v="3708860"/>
    <n v="4031370"/>
    <n v="3870115"/>
    <n v="3708860"/>
    <n v="3870115"/>
    <n v="3547606"/>
    <n v="3063841"/>
    <m/>
    <m/>
    <n v="36766094"/>
  </r>
  <r>
    <x v="8"/>
    <s v="DJJ"/>
    <n v="20032"/>
    <s v="PROG"/>
    <s v="PLE"/>
    <x v="2"/>
    <x v="3"/>
    <n v="6979"/>
    <s v="JUSTICIA JUVENIL"/>
    <x v="32"/>
    <n v="115"/>
    <x v="79"/>
    <n v="12"/>
    <s v="PLE - PROGRAMA DE LIBERTAD ASISTIDA ESPECIAL - PLE ORIENTE"/>
    <s v="BANCO SANTANDER-CHILE"/>
    <n v="75030606"/>
    <n v="30551774"/>
    <n v="28497874"/>
    <n v="27470923"/>
    <n v="27470923"/>
    <n v="0"/>
    <n v="54941846"/>
    <n v="26443973"/>
    <n v="27470923"/>
    <n v="27214186"/>
    <n v="26700710"/>
    <m/>
    <m/>
    <n v="276763132"/>
  </r>
  <r>
    <x v="8"/>
    <s v="DJJ"/>
    <n v="20032"/>
    <s v="PROG"/>
    <s v="PMM"/>
    <x v="11"/>
    <x v="19"/>
    <n v="0"/>
    <s v="JUSTICIA JUVENIL"/>
    <x v="34"/>
    <n v="45"/>
    <x v="80"/>
    <n v="36"/>
    <s v="PMM - PROGRAMA MULTIMODAL - PMM CIUDAD DEL NINO CENTRO PONIENTE"/>
    <s v="BANCO DE CREDITO E INVERSIONES"/>
    <n v="21942251"/>
    <n v="11775456"/>
    <n v="12374208"/>
    <n v="8981280"/>
    <n v="11775456"/>
    <n v="12972960"/>
    <n v="12773376"/>
    <n v="12573792"/>
    <n v="12972960"/>
    <n v="12773376"/>
    <n v="20756736"/>
    <m/>
    <m/>
    <n v="129729600"/>
  </r>
  <r>
    <x v="8"/>
    <s v="DJJ"/>
    <n v="20032"/>
    <s v="PROG"/>
    <s v="PMM"/>
    <x v="13"/>
    <x v="20"/>
    <n v="6470"/>
    <s v="JUSTICIA JUVENIL"/>
    <x v="33"/>
    <n v="95"/>
    <x v="81"/>
    <n v="36"/>
    <s v="PMM - PROGRAMA MULTIMODAL - PMM QUILICURA CHACABUCO"/>
    <s v="BANCO DE CREDITO E INVERSIONES"/>
    <n v="10693165"/>
    <n v="20357568"/>
    <n v="19359648"/>
    <n v="18960480"/>
    <n v="18960480"/>
    <n v="18162144"/>
    <n v="17563392"/>
    <n v="18561312"/>
    <n v="17762976"/>
    <n v="17962560"/>
    <n v="17164224"/>
    <m/>
    <m/>
    <n v="184814784"/>
  </r>
  <r>
    <x v="8"/>
    <s v="DJJ"/>
    <n v="20032"/>
    <s v="PROG"/>
    <s v="PMM"/>
    <x v="3"/>
    <x v="5"/>
    <n v="6570"/>
    <s v="JUSTICIA JUVENIL"/>
    <x v="35"/>
    <n v="110"/>
    <x v="82"/>
    <n v="36"/>
    <s v="PMM - PROGRAMA MULTIMODAL - PMM LA PINTANA EL BOSQUE"/>
    <s v="BANCO DE CREDITO E INVERSIONES"/>
    <n v="10724150"/>
    <n v="14769216"/>
    <n v="16565472"/>
    <n v="14569632"/>
    <n v="13970880"/>
    <n v="14569632"/>
    <n v="14370048"/>
    <n v="15168384"/>
    <n v="15567552"/>
    <n v="15367968"/>
    <n v="14170464"/>
    <m/>
    <m/>
    <n v="149089248"/>
  </r>
  <r>
    <x v="8"/>
    <s v="DJJ"/>
    <n v="20032"/>
    <s v="PROG"/>
    <s v="PMM"/>
    <x v="3"/>
    <x v="5"/>
    <n v="6570"/>
    <s v="JUSTICIA JUVENIL"/>
    <x v="36"/>
    <n v="65"/>
    <x v="83"/>
    <n v="36"/>
    <s v="PMM - PROGRAMA MULTIMODAL - PMM SUR UNO"/>
    <s v="BANCO DE CREDITO E INVERSIONES"/>
    <n v="10724168"/>
    <n v="11975040"/>
    <n v="10777536"/>
    <n v="10777536"/>
    <n v="11176704"/>
    <n v="10378368"/>
    <n v="9979200"/>
    <n v="9380448"/>
    <n v="9380448"/>
    <n v="9580032"/>
    <n v="8781696"/>
    <m/>
    <m/>
    <n v="102187008"/>
  </r>
  <r>
    <x v="8"/>
    <s v="DJJ"/>
    <n v="20032"/>
    <s v="PROG"/>
    <s v="PMM"/>
    <x v="3"/>
    <x v="5"/>
    <n v="6570"/>
    <s v="JUSTICIA JUVENIL"/>
    <x v="37"/>
    <n v="45"/>
    <x v="84"/>
    <n v="36"/>
    <s v="PMM - PROGRAMA MULTIMODAL - PMM SUR DOS"/>
    <s v="BANCO DE CREDITO E INVERSIONES"/>
    <n v="10724176"/>
    <n v="12374208"/>
    <n v="8981280"/>
    <n v="8981280"/>
    <n v="15966720"/>
    <n v="12374208"/>
    <n v="12374208"/>
    <n v="11975040"/>
    <n v="12374208"/>
    <n v="12174624"/>
    <n v="14370048"/>
    <m/>
    <m/>
    <n v="121945824"/>
  </r>
  <r>
    <x v="8"/>
    <s v="DJJ"/>
    <n v="20032"/>
    <s v="PROG"/>
    <s v="PMM"/>
    <x v="3"/>
    <x v="5"/>
    <n v="6570"/>
    <s v="JUSTICIA JUVENIL"/>
    <x v="38"/>
    <n v="50"/>
    <x v="85"/>
    <n v="36"/>
    <s v="PMM - PROGRAMA MULTIMODAL - PMM MAIPÚ CERRILLOS"/>
    <s v="BANCO DE CREDITO E INVERSIONES"/>
    <n v="10724192"/>
    <n v="15168384"/>
    <n v="9979200"/>
    <n v="9979200"/>
    <n v="21355488"/>
    <n v="14170464"/>
    <n v="16964640"/>
    <n v="16365888"/>
    <n v="16565472"/>
    <n v="17962560"/>
    <n v="24948000"/>
    <m/>
    <m/>
    <n v="163459296"/>
  </r>
  <r>
    <x v="8"/>
    <s v="DJJ"/>
    <n v="20032"/>
    <s v="PROG"/>
    <s v="PMM"/>
    <x v="3"/>
    <x v="5"/>
    <n v="6570"/>
    <s v="JUSTICIA JUVENIL"/>
    <x v="39"/>
    <n v="45"/>
    <x v="86"/>
    <n v="36"/>
    <s v="PMM - PROGRAMA MULTIMODAL - PMM PONIENTE"/>
    <s v="BANCO DE CREDITO E INVERSIONES"/>
    <n v="10724184"/>
    <n v="17563392"/>
    <n v="17563392"/>
    <n v="8981280"/>
    <n v="14569632"/>
    <n v="16565472"/>
    <n v="16166304"/>
    <n v="15367968"/>
    <n v="15168384"/>
    <n v="17363808"/>
    <n v="28141344"/>
    <m/>
    <m/>
    <n v="167450976"/>
  </r>
  <r>
    <x v="8"/>
    <s v="DJJ"/>
    <n v="20032"/>
    <s v="PROG"/>
    <s v="PMM"/>
    <x v="4"/>
    <x v="6"/>
    <n v="3842"/>
    <s v="JUSTICIA JUVENIL"/>
    <x v="28"/>
    <n v="120"/>
    <x v="87"/>
    <n v="36"/>
    <s v="PMM - PROGRAMA MULTIMODAL - PMM NORTE"/>
    <s v="BANCO SCOTIABANK"/>
    <n v="970721177"/>
    <n v="18162144"/>
    <n v="16765056"/>
    <n v="16166304"/>
    <n v="17164224"/>
    <n v="18561312"/>
    <n v="17363808"/>
    <n v="17363808"/>
    <n v="19359648"/>
    <n v="20357568"/>
    <n v="18361728"/>
    <m/>
    <m/>
    <n v="179625600"/>
  </r>
  <r>
    <x v="8"/>
    <s v="DJJ"/>
    <n v="20032"/>
    <s v="PROG"/>
    <s v="PMM"/>
    <x v="4"/>
    <x v="6"/>
    <n v="3842"/>
    <s v="JUSTICIA JUVENIL"/>
    <x v="29"/>
    <n v="125"/>
    <x v="88"/>
    <n v="36"/>
    <s v="PMM - PROGRAMA MULTIMODAL - PMM PROVINCIA DEL MAIPO"/>
    <s v="BANCO SCOTIABANK"/>
    <n v="970721142"/>
    <n v="26345088"/>
    <n v="26744256"/>
    <n v="24948000"/>
    <n v="25746336"/>
    <n v="24748416"/>
    <n v="24948000"/>
    <n v="25347168"/>
    <n v="28141344"/>
    <n v="29937600"/>
    <n v="35126784"/>
    <m/>
    <m/>
    <n v="272032992"/>
  </r>
  <r>
    <x v="8"/>
    <s v="DJJ"/>
    <n v="20032"/>
    <s v="PROG"/>
    <s v="PMM"/>
    <x v="4"/>
    <x v="6"/>
    <n v="3842"/>
    <s v="JUSTICIA JUVENIL"/>
    <x v="36"/>
    <n v="75"/>
    <x v="89"/>
    <n v="36"/>
    <s v="PMM - PROGRAMA MULTIMODAL - PMM LA FLORIDA MACUL"/>
    <s v="BANCO SCOTIABANK"/>
    <n v="970826750"/>
    <n v="10378368"/>
    <n v="10777536"/>
    <n v="11176704"/>
    <n v="10577952"/>
    <n v="11376288"/>
    <n v="12573792"/>
    <n v="13571712"/>
    <n v="13970880"/>
    <n v="14170464"/>
    <n v="13970880"/>
    <m/>
    <m/>
    <n v="122544576"/>
  </r>
  <r>
    <x v="8"/>
    <s v="DJJ"/>
    <n v="20032"/>
    <s v="PROG"/>
    <s v="PMM"/>
    <x v="4"/>
    <x v="6"/>
    <n v="3842"/>
    <s v="JUSTICIA JUVENIL"/>
    <x v="40"/>
    <n v="85"/>
    <x v="90"/>
    <n v="36"/>
    <s v="PMM - PROGRAMA MULTIMODAL - PMM TALAGANTE"/>
    <s v="BANCO SCOTIABANK"/>
    <n v="971135026"/>
    <n v="18561312"/>
    <n v="18162144"/>
    <n v="16964640"/>
    <n v="17962560"/>
    <n v="17164224"/>
    <n v="17164224"/>
    <n v="17363808"/>
    <n v="17563392"/>
    <n v="16964640"/>
    <n v="15168384"/>
    <m/>
    <m/>
    <n v="173039328"/>
  </r>
  <r>
    <x v="8"/>
    <s v="DJJ"/>
    <n v="20032"/>
    <s v="PROG"/>
    <s v="PMM"/>
    <x v="2"/>
    <x v="3"/>
    <n v="6979"/>
    <s v="JUSTICIA JUVENIL"/>
    <x v="41"/>
    <n v="85"/>
    <x v="91"/>
    <n v="36"/>
    <s v="PMM - PROGRAMA MULTIMODAL - PMM ORIENTE"/>
    <s v="BANCO SANTANDER-CHILE"/>
    <n v="75030622"/>
    <n v="13771296"/>
    <n v="13571712"/>
    <n v="12773376"/>
    <n v="13571712"/>
    <n v="0"/>
    <n v="28340928"/>
    <n v="14170464"/>
    <n v="13372128"/>
    <n v="14769216"/>
    <n v="15567552"/>
    <m/>
    <m/>
    <n v="139908384"/>
  </r>
  <r>
    <x v="8"/>
    <s v="DJJ"/>
    <n v="20032"/>
    <s v="PROG"/>
    <s v="PLE"/>
    <x v="13"/>
    <x v="20"/>
    <n v="6470"/>
    <s v="JUSTICIA JUVENIL"/>
    <x v="33"/>
    <n v="68"/>
    <x v="92"/>
    <n v="12"/>
    <s v="PLE - CHACABUCO QUILICURA"/>
    <s v="BANCO DE CREDITO E INVERSIONES"/>
    <n v="10693122"/>
    <n v="20539008"/>
    <n v="20795746"/>
    <n v="17458157"/>
    <n v="20539008"/>
    <n v="21309221"/>
    <n v="20539008"/>
    <n v="21052483"/>
    <n v="20282271"/>
    <n v="20539008"/>
    <n v="19255320"/>
    <m/>
    <m/>
    <n v="202309230"/>
  </r>
  <r>
    <x v="8"/>
    <s v="DJJ"/>
    <n v="20032"/>
    <s v="PROG"/>
    <s v="PLE"/>
    <x v="13"/>
    <x v="20"/>
    <n v="6470"/>
    <s v="JUSTICIA JUVENIL"/>
    <x v="28"/>
    <n v="85"/>
    <x v="93"/>
    <n v="12"/>
    <s v="PLE - PLE NORTE"/>
    <s v="BANCO DE CREDITO E INVERSIONES"/>
    <n v="10693131"/>
    <n v="24646810"/>
    <n v="23876597"/>
    <n v="21822696"/>
    <n v="21822696"/>
    <n v="23106384"/>
    <n v="22592908"/>
    <n v="22079434"/>
    <n v="23363122"/>
    <n v="23619859"/>
    <n v="26443973"/>
    <m/>
    <m/>
    <n v="233374479"/>
  </r>
  <r>
    <x v="8"/>
    <s v="DJJ"/>
    <n v="20032"/>
    <s v="PROG"/>
    <s v="PLE"/>
    <x v="3"/>
    <x v="5"/>
    <n v="6570"/>
    <s v="JUSTICIA JUVENIL"/>
    <x v="31"/>
    <n v="105"/>
    <x v="94"/>
    <n v="12"/>
    <s v="PLE - PROVINCIA CORDILLERA"/>
    <s v="BANCO DE CREDITO E INVERSIONES"/>
    <n v="10713158"/>
    <n v="23619859"/>
    <n v="24390072"/>
    <n v="24903547"/>
    <n v="23363122"/>
    <n v="24390072"/>
    <n v="23876597"/>
    <n v="23106384"/>
    <n v="24646810"/>
    <n v="23363122"/>
    <n v="22336171"/>
    <m/>
    <m/>
    <n v="237995756"/>
  </r>
  <r>
    <x v="8"/>
    <s v="DJJ"/>
    <n v="20032"/>
    <s v="PROG"/>
    <s v="PLE"/>
    <x v="3"/>
    <x v="5"/>
    <n v="6570"/>
    <s v="JUSTICIA JUVENIL"/>
    <x v="27"/>
    <n v="93"/>
    <x v="95"/>
    <n v="12"/>
    <s v="PLE - PONIENTE"/>
    <s v="BANCO DE CREDITO E INVERSIONES"/>
    <n v="10713174"/>
    <n v="33119151"/>
    <n v="32862413"/>
    <n v="23876597"/>
    <n v="23876597"/>
    <n v="32348938"/>
    <n v="31578725"/>
    <n v="42104967"/>
    <n v="32092200"/>
    <n v="34402839"/>
    <n v="41078017"/>
    <m/>
    <m/>
    <n v="327340444"/>
  </r>
  <r>
    <x v="8"/>
    <s v="DJJ"/>
    <n v="20032"/>
    <s v="PROG"/>
    <s v="PLE"/>
    <x v="3"/>
    <x v="5"/>
    <n v="6570"/>
    <s v="JUSTICIA JUVENIL"/>
    <x v="42"/>
    <n v="98"/>
    <x v="96"/>
    <n v="12"/>
    <s v="PLE - CENTRO PONIENTE"/>
    <s v="BANCO DE CREDITO E INVERSIONES"/>
    <n v="10724133"/>
    <n v="31321988"/>
    <n v="29268087"/>
    <n v="25160285"/>
    <n v="25160285"/>
    <n v="33375888"/>
    <n v="31321988"/>
    <n v="33119151"/>
    <n v="31835463"/>
    <n v="32605676"/>
    <n v="33632626"/>
    <m/>
    <m/>
    <n v="306801437"/>
  </r>
  <r>
    <x v="8"/>
    <s v="DJJ"/>
    <n v="20032"/>
    <s v="PROG"/>
    <s v="PLE"/>
    <x v="3"/>
    <x v="5"/>
    <n v="6570"/>
    <s v="JUSTICIA JUVENIL"/>
    <x v="35"/>
    <n v="104"/>
    <x v="97"/>
    <n v="12"/>
    <s v="PLE - LA PINTANA EL BOSQUE"/>
    <s v="BANCO DE CREDITO E INVERSIONES"/>
    <n v="10713166"/>
    <n v="24903547"/>
    <n v="24646810"/>
    <n v="24646809"/>
    <n v="24646809"/>
    <n v="25930497"/>
    <n v="26187235"/>
    <n v="26187235"/>
    <n v="26443972"/>
    <n v="25930497"/>
    <n v="25673760"/>
    <m/>
    <m/>
    <n v="255197171"/>
  </r>
  <r>
    <x v="8"/>
    <s v="DJJ"/>
    <n v="20032"/>
    <s v="PROG"/>
    <s v="PLE"/>
    <x v="4"/>
    <x v="6"/>
    <n v="3842"/>
    <s v="JUSTICIA JUVENIL"/>
    <x v="29"/>
    <n v="95"/>
    <x v="98"/>
    <n v="12"/>
    <s v="PLE - PROVINCIA DEL MAIPO"/>
    <s v="BANCO SCOTIABANK"/>
    <n v="970826726"/>
    <n v="22592909"/>
    <n v="23106384"/>
    <n v="21565958"/>
    <n v="20795746"/>
    <n v="22592909"/>
    <n v="23106384"/>
    <n v="22336171"/>
    <n v="24390072"/>
    <n v="25673760"/>
    <n v="26957448"/>
    <m/>
    <m/>
    <n v="233117741"/>
  </r>
  <r>
    <x v="8"/>
    <s v="DJJ"/>
    <n v="20032"/>
    <s v="PROG"/>
    <s v="PLE"/>
    <x v="4"/>
    <x v="6"/>
    <n v="3842"/>
    <s v="JUSTICIA JUVENIL"/>
    <x v="26"/>
    <n v="131"/>
    <x v="99"/>
    <n v="12"/>
    <s v="PLE - SUR"/>
    <s v="BANCO SCOTIABANK"/>
    <n v="971135002"/>
    <n v="35686527"/>
    <n v="36456740"/>
    <n v="33632626"/>
    <n v="33632626"/>
    <n v="37226952"/>
    <n v="34146101"/>
    <n v="33889364"/>
    <n v="33119151"/>
    <n v="32862413"/>
    <n v="34916314"/>
    <m/>
    <m/>
    <n v="345568814"/>
  </r>
  <r>
    <x v="8"/>
    <s v="DJJ"/>
    <n v="20032"/>
    <s v="PROG"/>
    <s v="PMM"/>
    <x v="11"/>
    <x v="13"/>
    <n v="1800"/>
    <s v="JUSTICIA JUVENIL"/>
    <x v="27"/>
    <n v="70"/>
    <x v="100"/>
    <n v="36"/>
    <s v="PMM - CIUDAD DEL NIÑO RENCA PUDAHUEL"/>
    <s v="BANCO DE CREDITO E INVERSIONES"/>
    <n v="35401150"/>
    <n v="20956320"/>
    <n v="20956320"/>
    <n v="13970880"/>
    <n v="19160064"/>
    <n v="19758816"/>
    <n v="18561312"/>
    <n v="17762976"/>
    <n v="16765056"/>
    <n v="18760896"/>
    <n v="21754656"/>
    <m/>
    <m/>
    <n v="188407296"/>
  </r>
  <r>
    <x v="8"/>
    <s v="DJJ"/>
    <n v="20032"/>
    <s v="PROG"/>
    <s v="PMM"/>
    <x v="3"/>
    <x v="5"/>
    <n v="6570"/>
    <s v="JUSTICIA JUVENIL"/>
    <x v="31"/>
    <n v="110"/>
    <x v="101"/>
    <n v="36"/>
    <s v="PMM - PROVINCIA CORDILLERA"/>
    <s v="BANCO DE CREDITO E INVERSIONES"/>
    <n v="10724141"/>
    <n v="17563392"/>
    <n v="17563392"/>
    <n v="15966720"/>
    <n v="18960480"/>
    <n v="20357568"/>
    <n v="18561312"/>
    <n v="18361728"/>
    <n v="20756736"/>
    <n v="19559232"/>
    <n v="20357568"/>
    <m/>
    <m/>
    <n v="188008128"/>
  </r>
  <r>
    <x v="9"/>
    <s v="DJJ"/>
    <n v="20032"/>
    <s v="PROG"/>
    <s v="ASE"/>
    <x v="2"/>
    <x v="3"/>
    <n v="6979"/>
    <s v="JUSTICIA JUVENIL"/>
    <x v="43"/>
    <n v="50"/>
    <x v="102"/>
    <n v="7"/>
    <s v="ASE - LOS RIOS"/>
    <s v="BANCO SANTANDER-CHILE"/>
    <n v="84881198"/>
    <n v="9502820"/>
    <n v="0"/>
    <n v="0"/>
    <n v="0"/>
    <n v="0"/>
    <n v="0"/>
    <n v="0"/>
    <n v="0"/>
    <n v="0"/>
    <n v="0"/>
    <m/>
    <m/>
    <n v="9502820"/>
  </r>
  <r>
    <x v="9"/>
    <s v="DJJ"/>
    <n v="20032"/>
    <s v="PROG"/>
    <s v="PMM"/>
    <x v="11"/>
    <x v="13"/>
    <n v="1800"/>
    <s v="JUSTICIA JUVENIL"/>
    <x v="43"/>
    <n v="100"/>
    <x v="103"/>
    <n v="36"/>
    <s v="PMM - CIUDAD DE NIÑO VALDIVIA"/>
    <s v="BANCO DE CREDITO E INVERSIONES"/>
    <n v="35401176"/>
    <n v="22752576"/>
    <n v="0"/>
    <n v="9556082"/>
    <n v="0"/>
    <n v="0"/>
    <n v="0"/>
    <n v="0"/>
    <n v="0"/>
    <n v="0"/>
    <n v="0"/>
    <m/>
    <m/>
    <n v="32308658"/>
  </r>
  <r>
    <x v="9"/>
    <s v="DJJ"/>
    <n v="20032"/>
    <s v="PROG"/>
    <s v="ALA"/>
    <x v="11"/>
    <x v="13"/>
    <n v="1800"/>
    <s v="JUSTICIA JUVENIL"/>
    <x v="43"/>
    <n v="15"/>
    <x v="104"/>
    <n v="11"/>
    <s v="ALA - PIL CIUDAD DEL NIÑO VALDIVIA"/>
    <s v="BANCO DE CREDITO E INVERSIONES"/>
    <n v="10577165"/>
    <n v="1102983"/>
    <n v="0"/>
    <n v="0"/>
    <n v="0"/>
    <n v="0"/>
    <n v="0"/>
    <n v="0"/>
    <n v="0"/>
    <n v="0"/>
    <n v="0"/>
    <m/>
    <m/>
    <n v="1102983"/>
  </r>
  <r>
    <x v="9"/>
    <s v="DJJ"/>
    <n v="20032"/>
    <s v="PROG"/>
    <s v="ASR"/>
    <x v="11"/>
    <x v="13"/>
    <n v="1800"/>
    <s v="JUSTICIA JUVENIL"/>
    <x v="43"/>
    <n v="15"/>
    <x v="105"/>
    <n v="11"/>
    <s v="ASR - PIL CIUDAD DEL NIÑO VALDIVIA"/>
    <s v="BANCO DE CREDITO E INVERSIONES"/>
    <n v="10577165"/>
    <n v="868735"/>
    <n v="0"/>
    <n v="0"/>
    <n v="0"/>
    <n v="0"/>
    <n v="0"/>
    <n v="0"/>
    <n v="0"/>
    <n v="0"/>
    <n v="0"/>
    <m/>
    <m/>
    <n v="868735"/>
  </r>
  <r>
    <x v="10"/>
    <s v="DJJ"/>
    <n v="20032"/>
    <s v="PROG"/>
    <s v="ASR"/>
    <x v="7"/>
    <x v="9"/>
    <n v="6866"/>
    <s v="JUSTICIA JUVENIL"/>
    <x v="44"/>
    <n v="15"/>
    <x v="106"/>
    <n v="11"/>
    <s v="ASR - PIL LLEQUEN ÑUBLE"/>
    <s v="BANCO DE CREDITO E INVERSIONES"/>
    <n v="67087809"/>
    <n v="1447891"/>
    <n v="0"/>
    <n v="0"/>
    <n v="0"/>
    <n v="0"/>
    <n v="0"/>
    <n v="0"/>
    <n v="0"/>
    <n v="0"/>
    <n v="0"/>
    <m/>
    <m/>
    <n v="1447891"/>
  </r>
  <r>
    <x v="10"/>
    <s v="DJJ"/>
    <n v="20032"/>
    <s v="PROG"/>
    <s v="ALA"/>
    <x v="7"/>
    <x v="9"/>
    <n v="6866"/>
    <s v="JUSTICIA JUVENIL"/>
    <x v="44"/>
    <n v="15"/>
    <x v="107"/>
    <n v="11"/>
    <s v="ALA - ATENCION APRESTO LABORAL PARA ADOLESCENTES PRIVADOS DE LIBERTAD Y MEDIO LIBRE (PIL)"/>
    <s v="BANCO DE CREDITO E INVERSIONES"/>
    <n v="67087809"/>
    <n v="1654474"/>
    <n v="0"/>
    <n v="0"/>
    <n v="0"/>
    <n v="0"/>
    <n v="0"/>
    <n v="0"/>
    <n v="0"/>
    <n v="0"/>
    <n v="0"/>
    <m/>
    <m/>
    <n v="1654474"/>
  </r>
  <r>
    <x v="10"/>
    <s v="DJJ"/>
    <n v="20032"/>
    <s v="PROG"/>
    <s v="ASE"/>
    <x v="7"/>
    <x v="9"/>
    <n v="6866"/>
    <s v="JUSTICIA JUVENIL"/>
    <x v="44"/>
    <n v="35"/>
    <x v="108"/>
    <n v="7"/>
    <s v="ASE - LLEQUEN ÑUBLE"/>
    <s v="BANCO DE CREDITO E INVERSIONES"/>
    <n v="67088481"/>
    <n v="7230407"/>
    <n v="0"/>
    <n v="0"/>
    <n v="0"/>
    <n v="0"/>
    <n v="0"/>
    <n v="0"/>
    <n v="0"/>
    <n v="0"/>
    <n v="0"/>
    <m/>
    <m/>
    <n v="7230407"/>
  </r>
  <r>
    <x v="10"/>
    <s v="DJJ"/>
    <n v="20032"/>
    <s v="PROG"/>
    <s v="PMM"/>
    <x v="7"/>
    <x v="9"/>
    <n v="6866"/>
    <s v="JUSTICIA JUVENIL"/>
    <x v="44"/>
    <n v="130"/>
    <x v="109"/>
    <n v="36"/>
    <s v="PMM - LLEQUEN ÑUBLE"/>
    <s v="BANCO DE CREDITO E INVERSIONES"/>
    <n v="67088481"/>
    <n v="29578349"/>
    <n v="9952417"/>
    <n v="4778041"/>
    <n v="0"/>
    <n v="0"/>
    <n v="0"/>
    <n v="0"/>
    <n v="0"/>
    <n v="0"/>
    <n v="0"/>
    <m/>
    <m/>
    <n v="443088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268"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5" firstHeaderRow="1" firstDataRow="2" firstDataCol="5"/>
  <pivotFields count="29">
    <pivotField axis="axisRow" compact="0" outline="0" showAll="0" defaultSubtotal="0">
      <items count="11">
        <item x="0"/>
        <item x="1"/>
        <item x="2"/>
        <item x="3"/>
        <item x="4"/>
        <item x="5"/>
        <item x="6"/>
        <item x="7"/>
        <item x="8"/>
        <item x="9"/>
        <item x="1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7">
        <item x="15"/>
        <item x="11"/>
        <item x="9"/>
        <item x="13"/>
        <item x="3"/>
        <item x="4"/>
        <item x="7"/>
        <item x="6"/>
        <item x="8"/>
        <item x="1"/>
        <item x="14"/>
        <item x="10"/>
        <item x="2"/>
        <item x="12"/>
        <item x="0"/>
        <item x="16"/>
        <item x="5"/>
      </items>
      <extLst>
        <ext xmlns:x14="http://schemas.microsoft.com/office/spreadsheetml/2009/9/main" uri="{2946ED86-A175-432a-8AC1-64E0C546D7DE}">
          <x14:pivotField fillDownLabels="1"/>
        </ext>
      </extLst>
    </pivotField>
    <pivotField axis="axisRow" compact="0" outline="0" showAll="0" defaultSubtotal="0">
      <items count="21">
        <item x="0"/>
        <item x="2"/>
        <item x="12"/>
        <item x="6"/>
        <item x="16"/>
        <item x="9"/>
        <item x="4"/>
        <item x="5"/>
        <item x="10"/>
        <item x="8"/>
        <item x="19"/>
        <item x="13"/>
        <item x="15"/>
        <item x="17"/>
        <item x="18"/>
        <item x="3"/>
        <item x="11"/>
        <item x="1"/>
        <item x="20"/>
        <item x="14"/>
        <item x="7"/>
      </items>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6">
        <item x="20"/>
        <item x="23"/>
        <item x="11"/>
        <item x="44"/>
        <item x="14"/>
        <item x="15"/>
        <item x="24"/>
        <item x="12"/>
        <item x="8"/>
        <item x="26"/>
        <item x="35"/>
        <item x="10"/>
        <item x="16"/>
        <item x="21"/>
        <item x="32"/>
        <item x="27"/>
        <item x="31"/>
        <item x="22"/>
        <item x="25"/>
        <item x="33"/>
        <item x="0"/>
        <item x="4"/>
        <item x="6"/>
        <item x="28"/>
        <item x="2"/>
        <item x="29"/>
        <item x="5"/>
        <item x="7"/>
        <item x="30"/>
        <item x="36"/>
        <item x="37"/>
        <item x="13"/>
        <item x="34"/>
        <item x="9"/>
        <item x="18"/>
        <item x="43"/>
        <item x="1"/>
        <item x="19"/>
        <item x="3"/>
        <item x="38"/>
        <item x="39"/>
        <item x="40"/>
        <item x="41"/>
        <item x="17"/>
        <item x="42"/>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10">
        <item x="0"/>
        <item x="1"/>
        <item x="2"/>
        <item x="3"/>
        <item x="4"/>
        <item x="5"/>
        <item x="9"/>
        <item x="6"/>
        <item x="7"/>
        <item x="8"/>
        <item x="10"/>
        <item x="11"/>
        <item x="17"/>
        <item x="18"/>
        <item x="19"/>
        <item x="20"/>
        <item x="21"/>
        <item x="22"/>
        <item x="23"/>
        <item x="24"/>
        <item x="26"/>
        <item x="27"/>
        <item x="28"/>
        <item x="29"/>
        <item x="30"/>
        <item x="31"/>
        <item x="32"/>
        <item x="33"/>
        <item x="34"/>
        <item x="36"/>
        <item x="37"/>
        <item x="38"/>
        <item x="39"/>
        <item x="40"/>
        <item x="41"/>
        <item x="42"/>
        <item x="43"/>
        <item x="46"/>
        <item x="47"/>
        <item x="48"/>
        <item x="49"/>
        <item x="50"/>
        <item x="51"/>
        <item x="52"/>
        <item x="56"/>
        <item x="57"/>
        <item x="58"/>
        <item x="62"/>
        <item x="63"/>
        <item x="64"/>
        <item x="65"/>
        <item x="66"/>
        <item x="67"/>
        <item x="68"/>
        <item x="69"/>
        <item x="70"/>
        <item x="71"/>
        <item x="72"/>
        <item x="73"/>
        <item x="74"/>
        <item x="75"/>
        <item x="76"/>
        <item x="77"/>
        <item x="78"/>
        <item x="102"/>
        <item x="103"/>
        <item x="104"/>
        <item x="105"/>
        <item x="106"/>
        <item x="107"/>
        <item x="108"/>
        <item x="109"/>
        <item x="35"/>
        <item x="53"/>
        <item x="54"/>
        <item x="79"/>
        <item x="80"/>
        <item x="81"/>
        <item x="82"/>
        <item x="83"/>
        <item x="84"/>
        <item x="85"/>
        <item x="86"/>
        <item x="87"/>
        <item x="88"/>
        <item x="89"/>
        <item x="90"/>
        <item x="91"/>
        <item x="12"/>
        <item x="13"/>
        <item x="14"/>
        <item x="44"/>
        <item x="45"/>
        <item x="59"/>
        <item x="60"/>
        <item x="92"/>
        <item x="93"/>
        <item x="94"/>
        <item x="95"/>
        <item x="96"/>
        <item x="97"/>
        <item x="98"/>
        <item x="99"/>
        <item x="100"/>
        <item x="101"/>
        <item x="15"/>
        <item x="16"/>
        <item x="25"/>
        <item x="55"/>
        <item x="6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numFmtId="41" outline="0" showAll="0">
      <extLst>
        <ext xmlns:x14="http://schemas.microsoft.com/office/spreadsheetml/2009/9/main" uri="{2946ED86-A175-432a-8AC1-64E0C546D7DE}">
          <x14:pivotField fillDownLabels="1"/>
        </ext>
      </extLst>
    </pivotField>
  </pivotFields>
  <rowFields count="5">
    <field x="6"/>
    <field x="5"/>
    <field x="11"/>
    <field x="0"/>
    <field x="9"/>
  </rowFields>
  <rowItems count="111">
    <i>
      <x/>
      <x v="14"/>
      <x/>
      <x/>
      <x v="20"/>
    </i>
    <i r="2">
      <x v="1"/>
      <x/>
      <x v="20"/>
    </i>
    <i r="2">
      <x v="2"/>
      <x/>
      <x v="36"/>
    </i>
    <i r="2">
      <x v="9"/>
      <x/>
      <x v="21"/>
    </i>
    <i r="2">
      <x v="10"/>
      <x/>
      <x v="36"/>
    </i>
    <i r="2">
      <x v="11"/>
      <x/>
      <x v="36"/>
    </i>
    <i r="2">
      <x v="89"/>
      <x/>
      <x v="36"/>
    </i>
    <i r="2">
      <x v="90"/>
      <x/>
      <x v="20"/>
    </i>
    <i r="2">
      <x v="105"/>
      <x/>
      <x v="36"/>
    </i>
    <i>
      <x v="1"/>
      <x v="14"/>
      <x v="5"/>
      <x/>
      <x v="20"/>
    </i>
    <i r="2">
      <x v="6"/>
      <x/>
      <x v="26"/>
    </i>
    <i>
      <x v="2"/>
      <x v="11"/>
      <x v="38"/>
      <x v="4"/>
      <x v="37"/>
    </i>
    <i r="2">
      <x v="39"/>
      <x v="4"/>
      <x v="37"/>
    </i>
    <i r="2">
      <x v="41"/>
      <x v="4"/>
      <x v="34"/>
    </i>
    <i r="2">
      <x v="42"/>
      <x v="4"/>
      <x v="34"/>
    </i>
    <i r="2">
      <x v="43"/>
      <x v="4"/>
      <x v="34"/>
    </i>
    <i r="2">
      <x v="73"/>
      <x v="4"/>
      <x v="37"/>
    </i>
    <i>
      <x v="3"/>
      <x v="5"/>
      <x v="15"/>
      <x v="1"/>
      <x v="27"/>
    </i>
    <i r="2">
      <x v="83"/>
      <x v="8"/>
      <x v="23"/>
    </i>
    <i r="2">
      <x v="84"/>
      <x v="8"/>
      <x v="25"/>
    </i>
    <i r="2">
      <x v="85"/>
      <x v="8"/>
      <x v="29"/>
    </i>
    <i r="2">
      <x v="86"/>
      <x v="8"/>
      <x v="41"/>
    </i>
    <i r="2">
      <x v="101"/>
      <x v="8"/>
      <x v="25"/>
    </i>
    <i r="2">
      <x v="102"/>
      <x v="8"/>
      <x v="9"/>
    </i>
    <i>
      <x v="4"/>
      <x v="10"/>
      <x v="57"/>
      <x v="8"/>
      <x v="25"/>
    </i>
    <i>
      <x v="5"/>
      <x v="6"/>
      <x v="25"/>
      <x v="2"/>
      <x v="33"/>
    </i>
    <i r="2">
      <x v="68"/>
      <x v="10"/>
      <x v="3"/>
    </i>
    <i r="2">
      <x v="69"/>
      <x v="10"/>
      <x v="3"/>
    </i>
    <i r="2">
      <x v="70"/>
      <x v="10"/>
      <x v="3"/>
    </i>
    <i r="2">
      <x v="71"/>
      <x v="10"/>
      <x v="3"/>
    </i>
    <i>
      <x v="6"/>
      <x v="4"/>
      <x v="12"/>
      <x v="1"/>
      <x v="22"/>
    </i>
    <i r="2">
      <x v="55"/>
      <x v="8"/>
      <x v="15"/>
    </i>
    <i>
      <x v="7"/>
      <x v="4"/>
      <x v="13"/>
      <x v="1"/>
      <x v="22"/>
    </i>
    <i r="2">
      <x v="14"/>
      <x v="1"/>
      <x v="22"/>
    </i>
    <i r="2">
      <x v="16"/>
      <x v="1"/>
      <x v="22"/>
    </i>
    <i r="2">
      <x v="17"/>
      <x v="1"/>
      <x v="22"/>
    </i>
    <i r="2">
      <x v="18"/>
      <x v="1"/>
      <x v="22"/>
    </i>
    <i r="2">
      <x v="19"/>
      <x v="1"/>
      <x v="22"/>
    </i>
    <i r="2">
      <x v="22"/>
      <x v="2"/>
      <x v="11"/>
    </i>
    <i r="2">
      <x v="23"/>
      <x v="2"/>
      <x v="2"/>
    </i>
    <i r="2">
      <x v="24"/>
      <x v="2"/>
      <x v="11"/>
    </i>
    <i r="2">
      <x v="48"/>
      <x v="6"/>
      <x v="6"/>
    </i>
    <i r="2">
      <x v="49"/>
      <x v="6"/>
      <x v="6"/>
    </i>
    <i r="2">
      <x v="50"/>
      <x v="6"/>
      <x v="6"/>
    </i>
    <i r="2">
      <x v="51"/>
      <x v="7"/>
      <x v="18"/>
    </i>
    <i r="2">
      <x v="52"/>
      <x v="7"/>
      <x v="18"/>
    </i>
    <i r="2">
      <x v="53"/>
      <x v="7"/>
      <x v="18"/>
    </i>
    <i r="2">
      <x v="59"/>
      <x v="8"/>
      <x v="16"/>
    </i>
    <i r="2">
      <x v="78"/>
      <x v="8"/>
      <x v="10"/>
    </i>
    <i r="2">
      <x v="79"/>
      <x v="8"/>
      <x v="29"/>
    </i>
    <i r="2">
      <x v="80"/>
      <x v="8"/>
      <x v="30"/>
    </i>
    <i r="2">
      <x v="81"/>
      <x v="8"/>
      <x v="39"/>
    </i>
    <i r="2">
      <x v="82"/>
      <x v="8"/>
      <x v="40"/>
    </i>
    <i r="2">
      <x v="97"/>
      <x v="8"/>
      <x v="16"/>
    </i>
    <i r="2">
      <x v="98"/>
      <x v="8"/>
      <x v="15"/>
    </i>
    <i r="2">
      <x v="99"/>
      <x v="8"/>
      <x v="44"/>
    </i>
    <i r="2">
      <x v="100"/>
      <x v="8"/>
      <x v="10"/>
    </i>
    <i r="2">
      <x v="104"/>
      <x v="8"/>
      <x v="16"/>
    </i>
    <i>
      <x v="8"/>
      <x v="8"/>
      <x v="27"/>
      <x v="2"/>
      <x v="33"/>
    </i>
    <i r="2">
      <x v="28"/>
      <x v="2"/>
      <x v="33"/>
    </i>
    <i r="2">
      <x v="72"/>
      <x v="2"/>
      <x v="33"/>
    </i>
    <i>
      <x v="9"/>
      <x v="7"/>
      <x v="20"/>
      <x v="2"/>
      <x v="33"/>
    </i>
    <i r="2">
      <x v="21"/>
      <x v="2"/>
      <x v="33"/>
    </i>
    <i r="2">
      <x v="26"/>
      <x v="2"/>
      <x v="7"/>
    </i>
    <i r="2">
      <x v="47"/>
      <x v="6"/>
      <x v="6"/>
    </i>
    <i>
      <x v="10"/>
      <x v="1"/>
      <x v="76"/>
      <x v="8"/>
      <x v="32"/>
    </i>
    <i>
      <x v="11"/>
      <x v="1"/>
      <x v="40"/>
      <x v="4"/>
      <x/>
    </i>
    <i r="2">
      <x v="44"/>
      <x v="5"/>
      <x v="13"/>
    </i>
    <i r="2">
      <x v="45"/>
      <x v="5"/>
      <x v="17"/>
    </i>
    <i r="2">
      <x v="46"/>
      <x v="5"/>
      <x v="17"/>
    </i>
    <i r="2">
      <x v="65"/>
      <x v="9"/>
      <x v="35"/>
    </i>
    <i r="2">
      <x v="66"/>
      <x v="9"/>
      <x v="35"/>
    </i>
    <i r="2">
      <x v="67"/>
      <x v="9"/>
      <x v="35"/>
    </i>
    <i r="2">
      <x v="93"/>
      <x v="5"/>
      <x v="17"/>
    </i>
    <i r="2">
      <x v="103"/>
      <x v="8"/>
      <x v="15"/>
    </i>
    <i>
      <x v="12"/>
      <x v="3"/>
      <x v="56"/>
      <x v="8"/>
      <x v="23"/>
    </i>
    <i>
      <x v="13"/>
      <x/>
      <x v="60"/>
      <x v="8"/>
      <x v="14"/>
    </i>
    <i r="2">
      <x v="61"/>
      <x v="8"/>
      <x v="14"/>
    </i>
    <i>
      <x v="14"/>
      <x v="15"/>
      <x v="62"/>
      <x v="8"/>
      <x v="19"/>
    </i>
    <i r="2">
      <x v="63"/>
      <x v="8"/>
      <x v="19"/>
    </i>
    <i>
      <x v="15"/>
      <x v="12"/>
      <x v="7"/>
      <x/>
      <x v="38"/>
    </i>
    <i r="2">
      <x v="8"/>
      <x/>
      <x v="38"/>
    </i>
    <i r="2">
      <x v="31"/>
      <x v="3"/>
      <x v="4"/>
    </i>
    <i r="2">
      <x v="32"/>
      <x v="3"/>
      <x v="4"/>
    </i>
    <i r="2">
      <x v="33"/>
      <x v="3"/>
      <x v="5"/>
    </i>
    <i r="2">
      <x v="37"/>
      <x v="4"/>
      <x v="34"/>
    </i>
    <i r="2">
      <x v="54"/>
      <x v="8"/>
      <x v="9"/>
    </i>
    <i r="2">
      <x v="58"/>
      <x v="8"/>
      <x v="28"/>
    </i>
    <i r="2">
      <x v="64"/>
      <x v="9"/>
      <x v="35"/>
    </i>
    <i r="2">
      <x v="74"/>
      <x v="4"/>
      <x v="34"/>
    </i>
    <i r="2">
      <x v="75"/>
      <x v="8"/>
      <x v="14"/>
    </i>
    <i r="2">
      <x v="87"/>
      <x v="8"/>
      <x v="42"/>
    </i>
    <i r="2">
      <x v="88"/>
      <x/>
      <x v="36"/>
    </i>
    <i r="2">
      <x v="92"/>
      <x v="3"/>
      <x v="43"/>
    </i>
    <i r="2">
      <x v="108"/>
      <x v="4"/>
      <x v="34"/>
    </i>
    <i r="2">
      <x v="109"/>
      <x v="5"/>
      <x v="17"/>
    </i>
    <i>
      <x v="16"/>
      <x v="2"/>
      <x v="29"/>
      <x v="3"/>
      <x v="31"/>
    </i>
    <i r="2">
      <x v="30"/>
      <x v="3"/>
      <x v="31"/>
    </i>
    <i r="2">
      <x v="34"/>
      <x v="3"/>
      <x v="12"/>
    </i>
    <i r="2">
      <x v="35"/>
      <x v="3"/>
      <x v="12"/>
    </i>
    <i r="2">
      <x v="36"/>
      <x v="3"/>
      <x v="5"/>
    </i>
    <i r="2">
      <x v="91"/>
      <x v="3"/>
      <x v="31"/>
    </i>
    <i>
      <x v="17"/>
      <x v="9"/>
      <x v="3"/>
      <x/>
      <x v="24"/>
    </i>
    <i r="2">
      <x v="4"/>
      <x/>
      <x v="24"/>
    </i>
    <i r="2">
      <x v="106"/>
      <x/>
      <x v="24"/>
    </i>
    <i>
      <x v="18"/>
      <x v="3"/>
      <x v="77"/>
      <x v="8"/>
      <x v="19"/>
    </i>
    <i r="2">
      <x v="95"/>
      <x v="8"/>
      <x v="19"/>
    </i>
    <i r="2">
      <x v="96"/>
      <x v="8"/>
      <x v="23"/>
    </i>
    <i>
      <x v="19"/>
      <x v="13"/>
      <x v="94"/>
      <x v="5"/>
      <x v="1"/>
    </i>
    <i>
      <x v="20"/>
      <x v="16"/>
      <x v="107"/>
      <x v="1"/>
      <x v="8"/>
    </i>
    <i t="grand">
      <x/>
    </i>
  </rowItems>
  <colFields count="1">
    <field x="-2"/>
  </colFields>
  <colItems count="2">
    <i>
      <x/>
    </i>
    <i i="1">
      <x v="1"/>
    </i>
  </colItems>
  <dataFields count="2">
    <dataField name="Suma de OCTUBRE" fld="25" baseField="0" baseItem="0"/>
    <dataField name="Suma de ACUMULADO" fld="28" baseField="9" baseItem="2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32" displayName="Tabla32" ref="A1:AC112" totalsRowShown="0" headerRowDxfId="56" headerRowBorderDxfId="55" tableBorderDxfId="54" headerRowCellStyle="Millares [0]">
  <autoFilter ref="A1:AC112"/>
  <sortState ref="A2:AD193">
    <sortCondition ref="A4:A196"/>
  </sortState>
  <tableColumns count="29">
    <tableColumn id="1" name="REG" dataDxfId="53" totalsRowDxfId="52"/>
    <tableColumn id="2" name="DEPTO." dataDxfId="51" totalsRowDxfId="50"/>
    <tableColumn id="3" name="LEY" dataDxfId="49" totalsRowDxfId="48"/>
    <tableColumn id="4" name="LINEA DE ACCION" dataDxfId="47" totalsRowDxfId="46"/>
    <tableColumn id="5" name="MOD" dataDxfId="45" totalsRowDxfId="44"/>
    <tableColumn id="6" name="RUT" dataDxfId="43" totalsRowDxfId="42"/>
    <tableColumn id="7" name="NOMBRE INSTITUCION" dataDxfId="41" totalsRowDxfId="40"/>
    <tableColumn id="8" name="COD INST" dataDxfId="39" totalsRowDxfId="38" dataCellStyle="Normal 108 2"/>
    <tableColumn id="9" name="PPTO" dataDxfId="37" totalsRowDxfId="36" dataCellStyle="Normal_Hoja7 2"/>
    <tableColumn id="10" name="COMUNA" dataDxfId="35" totalsRowDxfId="34" dataCellStyle="Normal 10 10"/>
    <tableColumn id="11" name="PLAZAS" dataDxfId="33" totalsRowDxfId="32"/>
    <tableColumn id="12" name="CODIGO" dataDxfId="31"/>
    <tableColumn id="13" name="CODIGO SIGFE" dataDxfId="30" totalsRowDxfId="29" dataCellStyle="Normal_AVANCE TOTAL_1"/>
    <tableColumn id="15" name="ESTABLECIMIENTO" dataDxfId="28" totalsRowDxfId="27"/>
    <tableColumn id="16" name="BANCO" dataDxfId="26" totalsRowDxfId="25"/>
    <tableColumn id="17" name="CTA CTE" dataDxfId="24" totalsRowDxfId="23" dataCellStyle="Millares"/>
    <tableColumn id="18" name="ENERO" dataDxfId="22" dataCellStyle="Millares [0]"/>
    <tableColumn id="19" name="FEBRERO" dataDxfId="21" dataCellStyle="Millares [0]"/>
    <tableColumn id="20" name="MARZO" dataDxfId="20" dataCellStyle="Millares [0]"/>
    <tableColumn id="21" name="ABRIL" dataDxfId="19" totalsRowDxfId="18" dataCellStyle="Millares [0]"/>
    <tableColumn id="22" name="MAYO" dataDxfId="17" totalsRowDxfId="16" dataCellStyle="Millares [0]"/>
    <tableColumn id="23" name="JUNIO" dataDxfId="15" totalsRowDxfId="14" dataCellStyle="Millares [0]"/>
    <tableColumn id="24" name="JULIO" dataDxfId="13" totalsRowDxfId="12" dataCellStyle="Millares [0]"/>
    <tableColumn id="25" name="AGOSTO" dataDxfId="11" totalsRowDxfId="10" dataCellStyle="Millares [0]"/>
    <tableColumn id="26" name="SEPTIEMBRE" dataDxfId="9" totalsRowDxfId="8" dataCellStyle="Millares [0]"/>
    <tableColumn id="27" name="OCTUBRE" dataDxfId="7" totalsRowDxfId="6" dataCellStyle="Millares [0]"/>
    <tableColumn id="30" name="NOVIEMBRE" dataDxfId="5" totalsRowDxfId="4" dataCellStyle="Millares [0]"/>
    <tableColumn id="28" name="DICIEMBRE" dataDxfId="3" totalsRowDxfId="2" dataCellStyle="Millares [0]"/>
    <tableColumn id="29" name="ACUMULADO" dataDxfId="1" totalsRowDxfId="0" dataCellStyle="Millares [0]">
      <calculatedColumnFormula>SUM(Tabla32[[#This Row],[ENERO]:[DICIEMBRE]])</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alcaldecuadrado@huechuraba.cl" TargetMode="External"/><Relationship Id="rId117" Type="http://schemas.openxmlformats.org/officeDocument/2006/relationships/hyperlink" Target="mailto:jgaldames@munirinconada.cl" TargetMode="External"/><Relationship Id="rId21" Type="http://schemas.openxmlformats.org/officeDocument/2006/relationships/hyperlink" Target="mailto:svallejos@fundiep.cl" TargetMode="External"/><Relationship Id="rId42" Type="http://schemas.openxmlformats.org/officeDocument/2006/relationships/hyperlink" Target="mailto:corporacionantukuyen@gmail.com" TargetMode="External"/><Relationship Id="rId47" Type="http://schemas.openxmlformats.org/officeDocument/2006/relationships/hyperlink" Target="mailto:alcaldia@muniarauco.cl" TargetMode="External"/><Relationship Id="rId63" Type="http://schemas.openxmlformats.org/officeDocument/2006/relationships/hyperlink" Target="mailto:Fundaci&#243;n.cuidartechile@gmail.com" TargetMode="External"/><Relationship Id="rId68" Type="http://schemas.openxmlformats.org/officeDocument/2006/relationships/hyperlink" Target="mailto:contacto@fundacionimsa.cl" TargetMode="External"/><Relationship Id="rId84" Type="http://schemas.openxmlformats.org/officeDocument/2006/relationships/hyperlink" Target="mailto:valdivia@episcopado.cl" TargetMode="External"/><Relationship Id="rId89" Type="http://schemas.openxmlformats.org/officeDocument/2006/relationships/hyperlink" Target="mailto:directora@fundacionlauravicuna.cl" TargetMode="External"/><Relationship Id="rId112" Type="http://schemas.openxmlformats.org/officeDocument/2006/relationships/hyperlink" Target="mailto:alcalde@e-puntaarenas.cl" TargetMode="External"/><Relationship Id="rId133" Type="http://schemas.openxmlformats.org/officeDocument/2006/relationships/hyperlink" Target="mailto:contacto@salesianas.cl" TargetMode="External"/><Relationship Id="rId138" Type="http://schemas.openxmlformats.org/officeDocument/2006/relationships/hyperlink" Target="mailto:centralizado.arcadia@gmail.com" TargetMode="External"/><Relationship Id="rId16" Type="http://schemas.openxmlformats.org/officeDocument/2006/relationships/hyperlink" Target="mailto:info@grada.cl" TargetMode="External"/><Relationship Id="rId107" Type="http://schemas.openxmlformats.org/officeDocument/2006/relationships/hyperlink" Target="mailto:info@ongcidets.cl" TargetMode="External"/><Relationship Id="rId11" Type="http://schemas.openxmlformats.org/officeDocument/2006/relationships/hyperlink" Target="mailto:hogarchincolco@gmail.com." TargetMode="External"/><Relationship Id="rId32" Type="http://schemas.openxmlformats.org/officeDocument/2006/relationships/hyperlink" Target="mailto:pgamarra@lobarnechea.cl" TargetMode="External"/><Relationship Id="rId37" Type="http://schemas.openxmlformats.org/officeDocument/2006/relationships/hyperlink" Target="mailto:involucratecentrointegral@gmail.com" TargetMode="External"/><Relationship Id="rId53" Type="http://schemas.openxmlformats.org/officeDocument/2006/relationships/hyperlink" Target="mailto:contacto@cotra.cl" TargetMode="External"/><Relationship Id="rId58" Type="http://schemas.openxmlformats.org/officeDocument/2006/relationships/hyperlink" Target="mailto:alcaldia@muniolivar.cl" TargetMode="External"/><Relationship Id="rId74" Type="http://schemas.openxmlformats.org/officeDocument/2006/relationships/hyperlink" Target="mailto:opdtiltil@gmail.com" TargetMode="External"/><Relationship Id="rId79" Type="http://schemas.openxmlformats.org/officeDocument/2006/relationships/hyperlink" Target="mailto:illapel@episcopado.cl" TargetMode="External"/><Relationship Id="rId102" Type="http://schemas.openxmlformats.org/officeDocument/2006/relationships/hyperlink" Target="mailto:ongrecordis@gmail.com" TargetMode="External"/><Relationship Id="rId123" Type="http://schemas.openxmlformats.org/officeDocument/2006/relationships/hyperlink" Target="mailto:ppfmicaeliano@gmail.com" TargetMode="External"/><Relationship Id="rId128" Type="http://schemas.openxmlformats.org/officeDocument/2006/relationships/hyperlink" Target="mailto:inrid.soto@cmcerronavia.cl" TargetMode="External"/><Relationship Id="rId5" Type="http://schemas.openxmlformats.org/officeDocument/2006/relationships/hyperlink" Target="mailto:sicofanny@yahoo.es" TargetMode="External"/><Relationship Id="rId90" Type="http://schemas.openxmlformats.org/officeDocument/2006/relationships/hyperlink" Target="mailto:sanfelipe@episcopado.cl" TargetMode="External"/><Relationship Id="rId95" Type="http://schemas.openxmlformats.org/officeDocument/2006/relationships/hyperlink" Target="mailto:huidif.esc.hog@gmail.com" TargetMode="External"/><Relationship Id="rId22" Type="http://schemas.openxmlformats.org/officeDocument/2006/relationships/hyperlink" Target="mailto:alcaldia@chillanviejo.cl" TargetMode="External"/><Relationship Id="rId27" Type="http://schemas.openxmlformats.org/officeDocument/2006/relationships/hyperlink" Target="mailto:denis.cortes@municipalidadillapel.cl" TargetMode="External"/><Relationship Id="rId43" Type="http://schemas.openxmlformats.org/officeDocument/2006/relationships/hyperlink" Target="mailto:contacto@tdesperanza.cl" TargetMode="External"/><Relationship Id="rId48" Type="http://schemas.openxmlformats.org/officeDocument/2006/relationships/hyperlink" Target="mailto:paicabi@paicabi.cl" TargetMode="External"/><Relationship Id="rId64" Type="http://schemas.openxmlformats.org/officeDocument/2006/relationships/hyperlink" Target="mailto:corporacion.cedejus@gmail.com" TargetMode="External"/><Relationship Id="rId69" Type="http://schemas.openxmlformats.org/officeDocument/2006/relationships/hyperlink" Target="mailto:Pilar.zamora@fundacionintegrando.cl" TargetMode="External"/><Relationship Id="rId113" Type="http://schemas.openxmlformats.org/officeDocument/2006/relationships/hyperlink" Target="mailto:victorangulo_concejal@hotmail.com/secretariaalcalde@llanquihue.cl" TargetMode="External"/><Relationship Id="rId118" Type="http://schemas.openxmlformats.org/officeDocument/2006/relationships/hyperlink" Target="mailto:rdiazb@municatemu.cl" TargetMode="External"/><Relationship Id="rId134" Type="http://schemas.openxmlformats.org/officeDocument/2006/relationships/hyperlink" Target="mailto:oficinapartes@munitucapel.cl" TargetMode="External"/><Relationship Id="rId139" Type="http://schemas.openxmlformats.org/officeDocument/2006/relationships/hyperlink" Target="mailto:rectoria@utem.cl" TargetMode="External"/><Relationship Id="rId8" Type="http://schemas.openxmlformats.org/officeDocument/2006/relationships/hyperlink" Target="mailto:meysantamaria@oikoschile.org" TargetMode="External"/><Relationship Id="rId51" Type="http://schemas.openxmlformats.org/officeDocument/2006/relationships/hyperlink" Target="mailto:fundacionreencuadre@gmail.com" TargetMode="External"/><Relationship Id="rId72" Type="http://schemas.openxmlformats.org/officeDocument/2006/relationships/hyperlink" Target="mailto:cofeduc@gmail.com" TargetMode="External"/><Relationship Id="rId80" Type="http://schemas.openxmlformats.org/officeDocument/2006/relationships/hyperlink" Target="mailto:direccion@chilederechos.cl" TargetMode="External"/><Relationship Id="rId85" Type="http://schemas.openxmlformats.org/officeDocument/2006/relationships/hyperlink" Target="mailto:proacogida@gmail.com" TargetMode="External"/><Relationship Id="rId93" Type="http://schemas.openxmlformats.org/officeDocument/2006/relationships/hyperlink" Target="mailto:hogarquillahua@yahoo.es" TargetMode="External"/><Relationship Id="rId98" Type="http://schemas.openxmlformats.org/officeDocument/2006/relationships/hyperlink" Target="mailto:casaenjambrefundacion@gmail.com" TargetMode="External"/><Relationship Id="rId121" Type="http://schemas.openxmlformats.org/officeDocument/2006/relationships/hyperlink" Target="mailto:alcaldia@colina.cl" TargetMode="External"/><Relationship Id="rId3" Type="http://schemas.openxmlformats.org/officeDocument/2006/relationships/hyperlink" Target="mailto:marcelostevens@gmail.com" TargetMode="External"/><Relationship Id="rId12" Type="http://schemas.openxmlformats.org/officeDocument/2006/relationships/hyperlink" Target="mailto:sociedadjuntos@yahoo.es" TargetMode="External"/><Relationship Id="rId17" Type="http://schemas.openxmlformats.org/officeDocument/2006/relationships/hyperlink" Target="mailto:fund.senergia.social@gmail.com" TargetMode="External"/><Relationship Id="rId25" Type="http://schemas.openxmlformats.org/officeDocument/2006/relationships/hyperlink" Target="mailto:alcaldecuracautin@yahoo.es" TargetMode="External"/><Relationship Id="rId33" Type="http://schemas.openxmlformats.org/officeDocument/2006/relationships/hyperlink" Target="mailto:directorio@corfal.com" TargetMode="External"/><Relationship Id="rId38" Type="http://schemas.openxmlformats.org/officeDocument/2006/relationships/hyperlink" Target="mailto:grafica@coarte.cl" TargetMode="External"/><Relationship Id="rId46" Type="http://schemas.openxmlformats.org/officeDocument/2006/relationships/hyperlink" Target="mailto:direccionjuridica.rectoria@uchile.cl" TargetMode="External"/><Relationship Id="rId59" Type="http://schemas.openxmlformats.org/officeDocument/2006/relationships/hyperlink" Target="mailto:fundacion.prodere@gmail.com" TargetMode="External"/><Relationship Id="rId67" Type="http://schemas.openxmlformats.org/officeDocument/2006/relationships/hyperlink" Target="mailto:contacto@fundacionninoypatria.cl" TargetMode="External"/><Relationship Id="rId103" Type="http://schemas.openxmlformats.org/officeDocument/2006/relationships/hyperlink" Target="mailto:mcastro@soldeatacamaong.cl" TargetMode="External"/><Relationship Id="rId108" Type="http://schemas.openxmlformats.org/officeDocument/2006/relationships/hyperlink" Target="mailto:adolfo.farias@ongrenuevo.cl" TargetMode="External"/><Relationship Id="rId116" Type="http://schemas.openxmlformats.org/officeDocument/2006/relationships/hyperlink" Target="mailto:alcaldiaq@loprado.cl" TargetMode="External"/><Relationship Id="rId124" Type="http://schemas.openxmlformats.org/officeDocument/2006/relationships/hyperlink" Target="mailto:secretaria@corpocas.cl" TargetMode="External"/><Relationship Id="rId129" Type="http://schemas.openxmlformats.org/officeDocument/2006/relationships/hyperlink" Target="mailto:aspautquintaregion@gmail.com" TargetMode="External"/><Relationship Id="rId137" Type="http://schemas.openxmlformats.org/officeDocument/2006/relationships/hyperlink" Target="mailto:corporacion@opcion.cl" TargetMode="External"/><Relationship Id="rId20" Type="http://schemas.openxmlformats.org/officeDocument/2006/relationships/hyperlink" Target="mailto:dirgen@cajbiobio.cl" TargetMode="External"/><Relationship Id="rId41" Type="http://schemas.openxmlformats.org/officeDocument/2006/relationships/hyperlink" Target="mailto:corprix@gmail.cl" TargetMode="External"/><Relationship Id="rId54" Type="http://schemas.openxmlformats.org/officeDocument/2006/relationships/hyperlink" Target="mailto:corpelconquistador@gmail.com," TargetMode="External"/><Relationship Id="rId62" Type="http://schemas.openxmlformats.org/officeDocument/2006/relationships/hyperlink" Target="mailto:fundacionmihofarmifamilia@gmail.com" TargetMode="External"/><Relationship Id="rId70" Type="http://schemas.openxmlformats.org/officeDocument/2006/relationships/hyperlink" Target="mailto:Cordefam.arica@gmail.com" TargetMode="External"/><Relationship Id="rId75" Type="http://schemas.openxmlformats.org/officeDocument/2006/relationships/hyperlink" Target="mailto:aldeamisamigos@yahoo.es" TargetMode="External"/><Relationship Id="rId83" Type="http://schemas.openxmlformats.org/officeDocument/2006/relationships/hyperlink" Target="mailto:Fundaci&#243;n.creeser1@gmail.com" TargetMode="External"/><Relationship Id="rId88" Type="http://schemas.openxmlformats.org/officeDocument/2006/relationships/hyperlink" Target="mailto:direcci&#243;n@onglacasona.cl" TargetMode="External"/><Relationship Id="rId91" Type="http://schemas.openxmlformats.org/officeDocument/2006/relationships/hyperlink" Target="mailto:info@juegatela.cl" TargetMode="External"/><Relationship Id="rId96" Type="http://schemas.openxmlformats.org/officeDocument/2006/relationships/hyperlink" Target="mailto:corporaci&#243;n.patagoniarenace@gmail.com" TargetMode="External"/><Relationship Id="rId111" Type="http://schemas.openxmlformats.org/officeDocument/2006/relationships/hyperlink" Target="mailto:trampolinad1@gmail.com" TargetMode="External"/><Relationship Id="rId132" Type="http://schemas.openxmlformats.org/officeDocument/2006/relationships/hyperlink" Target="mailto:jpiraino@lacalera.cl" TargetMode="External"/><Relationship Id="rId140" Type="http://schemas.openxmlformats.org/officeDocument/2006/relationships/printerSettings" Target="../printerSettings/printerSettings2.bin"/><Relationship Id="rId1" Type="http://schemas.openxmlformats.org/officeDocument/2006/relationships/hyperlink" Target="mailto:direccionadministrativa@socialcreativa.cl" TargetMode="External"/><Relationship Id="rId6" Type="http://schemas.openxmlformats.org/officeDocument/2006/relationships/hyperlink" Target="mailto:ctagalileo@hotmail.com" TargetMode="External"/><Relationship Id="rId15" Type="http://schemas.openxmlformats.org/officeDocument/2006/relationships/hyperlink" Target="mailto:cenprodvalparaiso@hotmail.cl" TargetMode="External"/><Relationship Id="rId23" Type="http://schemas.openxmlformats.org/officeDocument/2006/relationships/hyperlink" Target="mailto:secmunicipal@cisterna.cl" TargetMode="External"/><Relationship Id="rId28" Type="http://schemas.openxmlformats.org/officeDocument/2006/relationships/hyperlink" Target="mailto:nquero@munilosandes.cl" TargetMode="External"/><Relationship Id="rId36" Type="http://schemas.openxmlformats.org/officeDocument/2006/relationships/hyperlink" Target="mailto:alcalde@lebu.cl" TargetMode="External"/><Relationship Id="rId49" Type="http://schemas.openxmlformats.org/officeDocument/2006/relationships/hyperlink" Target="mailto:ideco@corporacionideco.cl" TargetMode="External"/><Relationship Id="rId57" Type="http://schemas.openxmlformats.org/officeDocument/2006/relationships/hyperlink" Target="mailto:rquillagua@gmail.com" TargetMode="External"/><Relationship Id="rId106" Type="http://schemas.openxmlformats.org/officeDocument/2006/relationships/hyperlink" Target="mailto:sacuna@mlonquimay.cl" TargetMode="External"/><Relationship Id="rId114" Type="http://schemas.openxmlformats.org/officeDocument/2006/relationships/hyperlink" Target="mailto:corporaci&#243;n.huga@gmail.com" TargetMode="External"/><Relationship Id="rId119" Type="http://schemas.openxmlformats.org/officeDocument/2006/relationships/hyperlink" Target="mailto:rneira@temuco.cl" TargetMode="External"/><Relationship Id="rId127" Type="http://schemas.openxmlformats.org/officeDocument/2006/relationships/hyperlink" Target="mailto:fundacionhorizonteiquique@gmail.com" TargetMode="External"/><Relationship Id="rId10" Type="http://schemas.openxmlformats.org/officeDocument/2006/relationships/hyperlink" Target="mailto:asanfelipe@iglesia.cl" TargetMode="External"/><Relationship Id="rId31" Type="http://schemas.openxmlformats.org/officeDocument/2006/relationships/hyperlink" Target="mailto:arojas@castromunicipio.cl" TargetMode="External"/><Relationship Id="rId44" Type="http://schemas.openxmlformats.org/officeDocument/2006/relationships/hyperlink" Target="mailto:director.ssmm@redsalud.gov.cl" TargetMode="External"/><Relationship Id="rId52" Type="http://schemas.openxmlformats.org/officeDocument/2006/relationships/hyperlink" Target="mailto:parroquihualqui@gmail.com" TargetMode="External"/><Relationship Id="rId60" Type="http://schemas.openxmlformats.org/officeDocument/2006/relationships/hyperlink" Target="mailto:ongpaihuen@gmail.com" TargetMode="External"/><Relationship Id="rId65" Type="http://schemas.openxmlformats.org/officeDocument/2006/relationships/hyperlink" Target="mailto:ALDEACARDENAL.DIRECCION@GMAIL.COM" TargetMode="External"/><Relationship Id="rId73" Type="http://schemas.openxmlformats.org/officeDocument/2006/relationships/hyperlink" Target="mailto:ongpadrefranciscobode@gmail.com" TargetMode="External"/><Relationship Id="rId78" Type="http://schemas.openxmlformats.org/officeDocument/2006/relationships/hyperlink" Target="mailto:admcongllayllay@yahoo.es" TargetMode="External"/><Relationship Id="rId81" Type="http://schemas.openxmlformats.org/officeDocument/2006/relationships/hyperlink" Target="mailto:alcaldesa@quintanormal.cl" TargetMode="External"/><Relationship Id="rId86" Type="http://schemas.openxmlformats.org/officeDocument/2006/relationships/hyperlink" Target="mailto:fernando.gomez@gmail.com" TargetMode="External"/><Relationship Id="rId94" Type="http://schemas.openxmlformats.org/officeDocument/2006/relationships/hyperlink" Target="mailto:direccion@crateduc.cl" TargetMode="External"/><Relationship Id="rId99" Type="http://schemas.openxmlformats.org/officeDocument/2006/relationships/hyperlink" Target="mailto:hogarbernarditaserrano@gmail.com" TargetMode="External"/><Relationship Id="rId101" Type="http://schemas.openxmlformats.org/officeDocument/2006/relationships/hyperlink" Target="mailto:martacoyopay@gmail.com" TargetMode="External"/><Relationship Id="rId122" Type="http://schemas.openxmlformats.org/officeDocument/2006/relationships/hyperlink" Target="mailto:felipemunoz@estacioncentral.cl" TargetMode="External"/><Relationship Id="rId130" Type="http://schemas.openxmlformats.org/officeDocument/2006/relationships/hyperlink" Target="mailto:marcoslopez@copiapo.cl" TargetMode="External"/><Relationship Id="rId135" Type="http://schemas.openxmlformats.org/officeDocument/2006/relationships/hyperlink" Target="mailto:ongchiledinamiza@gmail.com" TargetMode="External"/><Relationship Id="rId4" Type="http://schemas.openxmlformats.org/officeDocument/2006/relationships/hyperlink" Target="mailto:ongfiladelfia@irv.cl" TargetMode="External"/><Relationship Id="rId9" Type="http://schemas.openxmlformats.org/officeDocument/2006/relationships/hyperlink" Target="mailto:onggesma@gmail.com" TargetMode="External"/><Relationship Id="rId13" Type="http://schemas.openxmlformats.org/officeDocument/2006/relationships/hyperlink" Target="mailto:rectoria@uantof.cl" TargetMode="External"/><Relationship Id="rId18" Type="http://schemas.openxmlformats.org/officeDocument/2006/relationships/hyperlink" Target="mailto:contacto@lafken%20profesionales.cl" TargetMode="External"/><Relationship Id="rId39" Type="http://schemas.openxmlformats.org/officeDocument/2006/relationships/hyperlink" Target="mailto:rosarico56@hotmail.com" TargetMode="External"/><Relationship Id="rId109" Type="http://schemas.openxmlformats.org/officeDocument/2006/relationships/hyperlink" Target="mailto:opdsembrandoderechos@gmail.com" TargetMode="External"/><Relationship Id="rId34" Type="http://schemas.openxmlformats.org/officeDocument/2006/relationships/hyperlink" Target="mailto:fundacionhabitos@gmail.com" TargetMode="External"/><Relationship Id="rId50" Type="http://schemas.openxmlformats.org/officeDocument/2006/relationships/hyperlink" Target="mailto:contacto@corporacionacogida.cl" TargetMode="External"/><Relationship Id="rId55" Type="http://schemas.openxmlformats.org/officeDocument/2006/relationships/hyperlink" Target="mailto:coprode.iqq@gmail.com" TargetMode="External"/><Relationship Id="rId76" Type="http://schemas.openxmlformats.org/officeDocument/2006/relationships/hyperlink" Target="mailto:f.nazarethcco@gmail.com" TargetMode="External"/><Relationship Id="rId97" Type="http://schemas.openxmlformats.org/officeDocument/2006/relationships/hyperlink" Target="mailto:info@muniquellon.cl" TargetMode="External"/><Relationship Id="rId104" Type="http://schemas.openxmlformats.org/officeDocument/2006/relationships/hyperlink" Target="mailto:patricialarrea@achnu.cl" TargetMode="External"/><Relationship Id="rId120" Type="http://schemas.openxmlformats.org/officeDocument/2006/relationships/hyperlink" Target="mailto:naimcurico@gmail.com" TargetMode="External"/><Relationship Id="rId125" Type="http://schemas.openxmlformats.org/officeDocument/2006/relationships/hyperlink" Target="mailto:mhualaihue@yahoo.es" TargetMode="External"/><Relationship Id="rId7" Type="http://schemas.openxmlformats.org/officeDocument/2006/relationships/hyperlink" Target="mailto:justiciaderechosydesarrollo@gmail.com" TargetMode="External"/><Relationship Id="rId71" Type="http://schemas.openxmlformats.org/officeDocument/2006/relationships/hyperlink" Target="mailto:cvf.renacer@gmail.com" TargetMode="External"/><Relationship Id="rId92" Type="http://schemas.openxmlformats.org/officeDocument/2006/relationships/hyperlink" Target="mailto:director.mesp@gmail.com" TargetMode="External"/><Relationship Id="rId2" Type="http://schemas.openxmlformats.org/officeDocument/2006/relationships/hyperlink" Target="mailto:directorejecutivo@ongparadigma.cl" TargetMode="External"/><Relationship Id="rId29" Type="http://schemas.openxmlformats.org/officeDocument/2006/relationships/hyperlink" Target="mailto:mcataldo@ubiobio.cl" TargetMode="External"/><Relationship Id="rId24" Type="http://schemas.openxmlformats.org/officeDocument/2006/relationships/hyperlink" Target="mailto:daniel.jadue@recoleta.cl" TargetMode="External"/><Relationship Id="rId40" Type="http://schemas.openxmlformats.org/officeDocument/2006/relationships/hyperlink" Target="mailto:corporacionkaleidos@gmail.com" TargetMode="External"/><Relationship Id="rId45" Type="http://schemas.openxmlformats.org/officeDocument/2006/relationships/hyperlink" Target="mailto:centralhellenkeller@gmail.com" TargetMode="External"/><Relationship Id="rId66" Type="http://schemas.openxmlformats.org/officeDocument/2006/relationships/hyperlink" Target="mailto:caelischile@gmail.com" TargetMode="External"/><Relationship Id="rId87" Type="http://schemas.openxmlformats.org/officeDocument/2006/relationships/hyperlink" Target="mailto:Roberto.sanchez.arriaza@gmail.com" TargetMode="External"/><Relationship Id="rId110" Type="http://schemas.openxmlformats.org/officeDocument/2006/relationships/hyperlink" Target="mailto:masfamiliasfundacion@gmail.com" TargetMode="External"/><Relationship Id="rId115" Type="http://schemas.openxmlformats.org/officeDocument/2006/relationships/hyperlink" Target="mailto:equipopdcpenalolen@gmail.com" TargetMode="External"/><Relationship Id="rId131" Type="http://schemas.openxmlformats.org/officeDocument/2006/relationships/hyperlink" Target="mailto:sinfronteraschile@yahoo.es" TargetMode="External"/><Relationship Id="rId136" Type="http://schemas.openxmlformats.org/officeDocument/2006/relationships/hyperlink" Target="mailto:alcaldia@munipaillaco.cl" TargetMode="External"/><Relationship Id="rId61" Type="http://schemas.openxmlformats.org/officeDocument/2006/relationships/hyperlink" Target="mailto:contacto@corporacionccm.cl" TargetMode="External"/><Relationship Id="rId82" Type="http://schemas.openxmlformats.org/officeDocument/2006/relationships/hyperlink" Target="mailto:cjro.rebolledo@gmail.com" TargetMode="External"/><Relationship Id="rId19" Type="http://schemas.openxmlformats.org/officeDocument/2006/relationships/hyperlink" Target="mailto:ps.robertomorales@gmail.com" TargetMode="External"/><Relationship Id="rId14" Type="http://schemas.openxmlformats.org/officeDocument/2006/relationships/hyperlink" Target="mailto:rectoria@usach.cl" TargetMode="External"/><Relationship Id="rId30" Type="http://schemas.openxmlformats.org/officeDocument/2006/relationships/hyperlink" Target="mailto:mcorti@interior.gob.cl" TargetMode="External"/><Relationship Id="rId35" Type="http://schemas.openxmlformats.org/officeDocument/2006/relationships/hyperlink" Target="mailto:infosanpablo@gmail.com" TargetMode="External"/><Relationship Id="rId56" Type="http://schemas.openxmlformats.org/officeDocument/2006/relationships/hyperlink" Target="mailto:directorio@vides.cl" TargetMode="External"/><Relationship Id="rId77" Type="http://schemas.openxmlformats.org/officeDocument/2006/relationships/hyperlink" Target="mailto:cerro.navia.joven@gmail.com" TargetMode="External"/><Relationship Id="rId100" Type="http://schemas.openxmlformats.org/officeDocument/2006/relationships/hyperlink" Target="mailto:contacto@vallenar.cl" TargetMode="External"/><Relationship Id="rId105" Type="http://schemas.openxmlformats.org/officeDocument/2006/relationships/hyperlink" Target="mailto:contacto@ongtumeayudasacrecer.com" TargetMode="External"/><Relationship Id="rId126" Type="http://schemas.openxmlformats.org/officeDocument/2006/relationships/hyperlink" Target="mailto:corpluzdecrist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19"/>
  <sheetViews>
    <sheetView tabSelected="1" workbookViewId="0">
      <selection activeCell="B8" sqref="B8"/>
    </sheetView>
  </sheetViews>
  <sheetFormatPr baseColWidth="10" defaultColWidth="11.42578125" defaultRowHeight="11.25" x14ac:dyDescent="0.2"/>
  <cols>
    <col min="1" max="1" width="11.42578125" style="1"/>
    <col min="2" max="2" width="40.5703125" style="1" customWidth="1"/>
    <col min="3" max="3" width="11.42578125" style="1"/>
    <col min="4" max="5" width="11.42578125" style="1" hidden="1" customWidth="1"/>
    <col min="6" max="6" width="11.42578125" style="1"/>
    <col min="7" max="7" width="16.5703125" style="1" customWidth="1"/>
    <col min="8" max="23" width="11.42578125" style="1"/>
    <col min="24" max="25" width="11.42578125" style="2"/>
    <col min="26" max="28" width="11.42578125" style="1"/>
    <col min="29" max="29" width="13.7109375" style="1" customWidth="1"/>
    <col min="30" max="16384" width="11.42578125" style="1"/>
  </cols>
  <sheetData>
    <row r="1" spans="2:29" s="17" customFormat="1" ht="32.25" customHeight="1" x14ac:dyDescent="0.2">
      <c r="B1" s="271" t="s">
        <v>0</v>
      </c>
      <c r="C1" s="272"/>
      <c r="D1" s="272"/>
      <c r="E1" s="271"/>
      <c r="F1" s="271"/>
      <c r="G1" s="271"/>
      <c r="H1" s="271"/>
      <c r="I1" s="271"/>
      <c r="J1" s="271"/>
      <c r="K1" s="271"/>
      <c r="L1" s="271"/>
      <c r="M1" s="271"/>
      <c r="N1" s="271"/>
      <c r="O1" s="271"/>
      <c r="P1" s="18"/>
      <c r="S1" s="19"/>
      <c r="U1" s="20"/>
      <c r="V1" s="21"/>
      <c r="W1" s="22"/>
      <c r="X1" s="23"/>
      <c r="Y1" s="23"/>
      <c r="Z1" s="18"/>
    </row>
    <row r="2" spans="2:29" s="17" customFormat="1" ht="32.25" customHeight="1" x14ac:dyDescent="0.2">
      <c r="B2" s="273" t="s">
        <v>1</v>
      </c>
      <c r="C2" s="274"/>
      <c r="D2" s="274"/>
      <c r="E2" s="273"/>
      <c r="F2" s="273"/>
      <c r="G2" s="273"/>
      <c r="H2" s="273"/>
      <c r="I2" s="273"/>
      <c r="J2" s="273"/>
      <c r="K2" s="273"/>
      <c r="L2" s="273"/>
      <c r="M2" s="273"/>
      <c r="N2" s="273"/>
      <c r="O2" s="273"/>
      <c r="P2" s="18"/>
      <c r="S2" s="19"/>
      <c r="U2" s="20"/>
      <c r="V2" s="21"/>
      <c r="W2" s="22"/>
      <c r="X2" s="23"/>
      <c r="Y2" s="23"/>
      <c r="Z2" s="18"/>
    </row>
    <row r="3" spans="2:29" s="17" customFormat="1" ht="32.25" customHeight="1" x14ac:dyDescent="0.2">
      <c r="B3" s="273" t="s">
        <v>8342</v>
      </c>
      <c r="C3" s="274"/>
      <c r="D3" s="274"/>
      <c r="E3" s="273"/>
      <c r="F3" s="273"/>
      <c r="G3" s="273"/>
      <c r="H3" s="273"/>
      <c r="I3" s="273"/>
      <c r="J3" s="273"/>
      <c r="K3" s="273"/>
      <c r="L3" s="273"/>
      <c r="M3" s="273"/>
      <c r="N3" s="273"/>
      <c r="O3" s="273"/>
      <c r="P3" s="18"/>
      <c r="S3" s="19"/>
      <c r="U3" s="20"/>
      <c r="V3" s="21"/>
      <c r="W3" s="22"/>
      <c r="X3" s="23"/>
      <c r="Y3" s="23"/>
      <c r="Z3" s="18"/>
    </row>
    <row r="4" spans="2:29" s="17" customFormat="1" ht="32.25" customHeight="1" x14ac:dyDescent="0.2">
      <c r="B4" s="275" t="s">
        <v>2</v>
      </c>
      <c r="C4" s="276"/>
      <c r="D4" s="276"/>
      <c r="E4" s="275"/>
      <c r="F4" s="275"/>
      <c r="G4" s="275"/>
      <c r="H4" s="275"/>
      <c r="I4" s="275"/>
      <c r="J4" s="275"/>
      <c r="K4" s="275"/>
      <c r="L4" s="275"/>
      <c r="M4" s="275"/>
      <c r="N4" s="275"/>
      <c r="O4" s="275"/>
      <c r="P4" s="18"/>
      <c r="S4" s="19"/>
      <c r="U4" s="20"/>
      <c r="V4" s="21"/>
      <c r="W4" s="22"/>
      <c r="X4" s="23"/>
      <c r="Y4" s="23"/>
      <c r="Z4" s="18"/>
    </row>
    <row r="5" spans="2:29" s="17" customFormat="1" ht="15.75" customHeight="1" x14ac:dyDescent="0.2">
      <c r="B5" s="24"/>
      <c r="C5" s="25"/>
      <c r="D5" s="24"/>
      <c r="E5" s="25"/>
      <c r="F5" s="25"/>
      <c r="G5" s="24"/>
      <c r="H5" s="25"/>
      <c r="I5" s="25"/>
      <c r="J5" s="25"/>
      <c r="K5" s="24"/>
      <c r="L5" s="25"/>
      <c r="M5" s="24"/>
      <c r="N5" s="25"/>
      <c r="O5" s="24"/>
      <c r="P5" s="22"/>
      <c r="Q5" s="24"/>
      <c r="R5" s="25"/>
      <c r="S5" s="25"/>
      <c r="U5" s="20"/>
      <c r="V5" s="21"/>
      <c r="W5" s="22"/>
      <c r="X5" s="23"/>
      <c r="Y5" s="23"/>
      <c r="Z5" s="18"/>
    </row>
    <row r="6" spans="2:29" ht="6.75" customHeight="1" x14ac:dyDescent="0.2">
      <c r="V6" s="3"/>
      <c r="W6" s="4"/>
    </row>
    <row r="7" spans="2:29" ht="24.75" customHeight="1" x14ac:dyDescent="0.2">
      <c r="B7" s="9" t="s">
        <v>3</v>
      </c>
      <c r="C7" s="10" t="s">
        <v>4</v>
      </c>
      <c r="D7" s="5" t="s">
        <v>5</v>
      </c>
      <c r="E7" s="5" t="s">
        <v>6</v>
      </c>
      <c r="F7" s="11" t="s">
        <v>7</v>
      </c>
      <c r="G7" s="9" t="s">
        <v>8</v>
      </c>
      <c r="H7" s="9" t="s">
        <v>9</v>
      </c>
      <c r="I7" s="9" t="s">
        <v>10</v>
      </c>
      <c r="J7" s="9" t="s">
        <v>11</v>
      </c>
      <c r="K7" s="9" t="s">
        <v>12</v>
      </c>
      <c r="L7" s="12" t="s">
        <v>13</v>
      </c>
      <c r="M7" s="9" t="s">
        <v>14</v>
      </c>
      <c r="N7" s="9" t="s">
        <v>15</v>
      </c>
      <c r="O7" s="9" t="s">
        <v>16</v>
      </c>
      <c r="P7" s="9" t="s">
        <v>17</v>
      </c>
      <c r="Q7" s="9" t="s">
        <v>18</v>
      </c>
      <c r="R7" s="9" t="s">
        <v>19</v>
      </c>
      <c r="S7" s="9" t="s">
        <v>20</v>
      </c>
      <c r="T7" s="9" t="s">
        <v>21</v>
      </c>
      <c r="U7" s="9" t="s">
        <v>22</v>
      </c>
      <c r="V7" s="12" t="s">
        <v>23</v>
      </c>
      <c r="W7" s="13" t="s">
        <v>24</v>
      </c>
      <c r="X7" s="14" t="s">
        <v>8343</v>
      </c>
      <c r="Y7" s="14" t="s">
        <v>25</v>
      </c>
      <c r="Z7" s="15" t="s">
        <v>26</v>
      </c>
      <c r="AA7" s="16" t="s">
        <v>27</v>
      </c>
      <c r="AB7" s="16" t="s">
        <v>28</v>
      </c>
      <c r="AC7" s="16" t="s">
        <v>29</v>
      </c>
    </row>
    <row r="8" spans="2:29" x14ac:dyDescent="0.2">
      <c r="B8" s="26" t="s">
        <v>30</v>
      </c>
      <c r="C8" s="26">
        <v>818329008</v>
      </c>
      <c r="D8" s="5">
        <v>1051357</v>
      </c>
      <c r="E8" s="26">
        <v>5</v>
      </c>
      <c r="F8" s="5" t="str">
        <f>VLOOKUP(C8,'AUD OCT'!B:W,2,0)</f>
        <v>Corporación de Derecho Privado.</v>
      </c>
      <c r="G8" s="5" t="str">
        <f>VLOOKUP(C8,'AUD OCT'!B:W,4,0)</f>
        <v xml:space="preserve">Otorgado por Decreto Supremo Nº 17755, de fecha 18 de octubre de 1915, por el Ministerio de Justicia.  </v>
      </c>
      <c r="H8" s="5" t="str">
        <f>VLOOKUP(C8,'AUD OCT'!B:W,5,0)</f>
        <v>Certificado de vigencia de persona jurídica sin fines de lucro, folio N° 500627735675, emitido por el Servicio de Registro Civil e Identificación, con fecha 06 de mayo de 2025.</v>
      </c>
      <c r="I8" s="5" t="str">
        <f>VLOOKUP(C8,'AUD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8" s="5" t="str">
        <f>VLOOKUP(C8,'AUD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8" s="5" t="str">
        <f>VLOOKUP(C8,'AUD OCT'!B:W,9,0)</f>
        <v xml:space="preserve">Los directores duran tres años en sus cargos, pudiendo ser reelegidos por una sola vez y se renuevan anualmente por terceras partes
</v>
      </c>
      <c r="L8" s="5" t="str">
        <f>VLOOKUP(C8,'AUD OCT'!B:W,10,0)</f>
        <v xml:space="preserve">04 de abril de 2023 al 04 de abril de 2026
</v>
      </c>
      <c r="M8" s="5" t="str">
        <f>VLOOKUP(C8,'AUD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8" s="5" t="str">
        <f>VLOOKUP(C8,'AUD OCT'!B:W,12,0)</f>
        <v xml:space="preserve">Blanco Nº1117, Valparaíso.Blanco N° 1117, Valparaíso, Región de Valparaíso. 
</v>
      </c>
      <c r="O8" s="5" t="str">
        <f>VLOOKUP(C8,'AUD OCT'!B:W,13,0)</f>
        <v>V</v>
      </c>
      <c r="P8" s="5" t="str">
        <f>VLOOKUP(C8,'AUD OCT'!B:W,14,0)</f>
        <v>Valparaíso</v>
      </c>
      <c r="Q8" s="5" t="str">
        <f>VLOOKUP(C8,'AUD OCT'!B:W,15,0)</f>
        <v>(32) 2156900</v>
      </c>
      <c r="R8" s="5" t="str">
        <f>VLOOKUP(C8,'AUD OCT'!B:W,16,0)</f>
        <v xml:space="preserve">acjvalpo@gmail.com
</v>
      </c>
      <c r="S8" s="5">
        <f>VLOOKUP(C8,'AUD OCT'!B:W,17,0)</f>
        <v>0</v>
      </c>
      <c r="T8" s="5">
        <f>VLOOKUP(C8,'AUD OCT'!B:W,18,0)</f>
        <v>93401</v>
      </c>
      <c r="U8" s="5" t="str">
        <f>VLOOKUP(C8,'AUD OCT'!B:W,19,0)</f>
        <v xml:space="preserve">Antecedentes financieros correspondientes al año 2024, aprobados por el Subdepartamento de Supervisión Financiera.                                                                                                                                                                                                                                                                                                                                                                                                                                                                                                                                                                                                                                                                                                                                                                                                                                                                                                                                                                                                                                                                               
</v>
      </c>
      <c r="V8" s="6">
        <f>VLOOKUP(C8,'AUD OCT'!B:W,20,0)</f>
        <v>2024</v>
      </c>
      <c r="W8" s="7">
        <f>VLOOKUP(C8,'AUD OCT'!B:W,21,0)</f>
        <v>37970</v>
      </c>
      <c r="X8" s="8">
        <v>8889426</v>
      </c>
      <c r="Y8" s="8">
        <v>90474603</v>
      </c>
      <c r="Z8" s="6">
        <v>45960</v>
      </c>
      <c r="AA8" s="5" t="s">
        <v>31</v>
      </c>
      <c r="AB8" s="5" t="s">
        <v>32</v>
      </c>
      <c r="AC8" s="5" t="s">
        <v>33</v>
      </c>
    </row>
    <row r="9" spans="2:29" x14ac:dyDescent="0.2">
      <c r="B9" s="26" t="s">
        <v>30</v>
      </c>
      <c r="C9" s="26">
        <v>818329008</v>
      </c>
      <c r="D9" s="5">
        <v>1051358</v>
      </c>
      <c r="E9" s="26">
        <v>5</v>
      </c>
      <c r="F9" s="5" t="str">
        <f>VLOOKUP(C9,'AUD OCT'!B:W,2,0)</f>
        <v>Corporación de Derecho Privado.</v>
      </c>
      <c r="G9" s="5" t="str">
        <f>VLOOKUP(C9,'AUD OCT'!B:W,4,0)</f>
        <v xml:space="preserve">Otorgado por Decreto Supremo Nº 17755, de fecha 18 de octubre de 1915, por el Ministerio de Justicia.  </v>
      </c>
      <c r="H9" s="5" t="str">
        <f>VLOOKUP(C9,'AUD OCT'!B:W,5,0)</f>
        <v>Certificado de vigencia de persona jurídica sin fines de lucro, folio N° 500627735675, emitido por el Servicio de Registro Civil e Identificación, con fecha 06 de mayo de 2025.</v>
      </c>
      <c r="I9" s="5" t="str">
        <f>VLOOKUP(C9,'AUD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9" s="5" t="str">
        <f>VLOOKUP(C9,'AUD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9" s="5" t="str">
        <f>VLOOKUP(C9,'AUD OCT'!B:W,9,0)</f>
        <v xml:space="preserve">Los directores duran tres años en sus cargos, pudiendo ser reelegidos por una sola vez y se renuevan anualmente por terceras partes
</v>
      </c>
      <c r="L9" s="5" t="str">
        <f>VLOOKUP(C9,'AUD OCT'!B:W,10,0)</f>
        <v xml:space="preserve">04 de abril de 2023 al 04 de abril de 2026
</v>
      </c>
      <c r="M9" s="5" t="str">
        <f>VLOOKUP(C9,'AUD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9" s="5" t="str">
        <f>VLOOKUP(C9,'AUD OCT'!B:W,12,0)</f>
        <v xml:space="preserve">Blanco Nº1117, Valparaíso.Blanco N° 1117, Valparaíso, Región de Valparaíso. 
</v>
      </c>
      <c r="O9" s="5" t="str">
        <f>VLOOKUP(C9,'AUD OCT'!B:W,13,0)</f>
        <v>V</v>
      </c>
      <c r="P9" s="5" t="str">
        <f>VLOOKUP(C9,'AUD OCT'!B:W,14,0)</f>
        <v>Valparaíso</v>
      </c>
      <c r="Q9" s="5" t="str">
        <f>VLOOKUP(C9,'AUD OCT'!B:W,15,0)</f>
        <v>(32) 2156900</v>
      </c>
      <c r="R9" s="5" t="str">
        <f>VLOOKUP(C9,'AUD OCT'!B:W,16,0)</f>
        <v xml:space="preserve">acjvalpo@gmail.com
</v>
      </c>
      <c r="S9" s="5">
        <f>VLOOKUP(C9,'AUD OCT'!B:W,17,0)</f>
        <v>0</v>
      </c>
      <c r="T9" s="5">
        <f>VLOOKUP(C9,'AUD OCT'!B:W,18,0)</f>
        <v>93401</v>
      </c>
      <c r="U9" s="5" t="str">
        <f>VLOOKUP(C9,'AUD OCT'!B:W,19,0)</f>
        <v xml:space="preserve">Antecedentes financieros correspondientes al año 2024, aprobados por el Subdepartamento de Supervisión Financiera.                                                                                                                                                                                                                                                                                                                                                                                                                                                                                                                                                                                                                                                                                                                                                                                                                                                                                                                                                                                                                                                                               
</v>
      </c>
      <c r="V9" s="6">
        <f>VLOOKUP(C9,'AUD OCT'!B:W,20,0)</f>
        <v>2024</v>
      </c>
      <c r="W9" s="7">
        <f>VLOOKUP(C9,'AUD OCT'!B:W,21,0)</f>
        <v>37970</v>
      </c>
      <c r="X9" s="8">
        <v>4281984</v>
      </c>
      <c r="Y9" s="8">
        <v>44425584</v>
      </c>
      <c r="Z9" s="6">
        <v>45960</v>
      </c>
      <c r="AA9" s="5" t="s">
        <v>31</v>
      </c>
      <c r="AB9" s="5" t="s">
        <v>32</v>
      </c>
      <c r="AC9" s="5" t="s">
        <v>33</v>
      </c>
    </row>
    <row r="10" spans="2:29" x14ac:dyDescent="0.2">
      <c r="B10" s="26" t="s">
        <v>30</v>
      </c>
      <c r="C10" s="26">
        <v>818329008</v>
      </c>
      <c r="D10" s="5">
        <v>1051359</v>
      </c>
      <c r="E10" s="26">
        <v>5</v>
      </c>
      <c r="F10" s="5" t="str">
        <f>VLOOKUP(C10,'AUD OCT'!B:W,2,0)</f>
        <v>Corporación de Derecho Privado.</v>
      </c>
      <c r="G10" s="5" t="str">
        <f>VLOOKUP(C10,'AUD OCT'!B:W,4,0)</f>
        <v xml:space="preserve">Otorgado por Decreto Supremo Nº 17755, de fecha 18 de octubre de 1915, por el Ministerio de Justicia.  </v>
      </c>
      <c r="H10" s="5" t="str">
        <f>VLOOKUP(C10,'AUD OCT'!B:W,5,0)</f>
        <v>Certificado de vigencia de persona jurídica sin fines de lucro, folio N° 500627735675, emitido por el Servicio de Registro Civil e Identificación, con fecha 06 de mayo de 2025.</v>
      </c>
      <c r="I10" s="5" t="str">
        <f>VLOOKUP(C10,'AUD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0" s="5" t="str">
        <f>VLOOKUP(C10,'AUD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0" s="5" t="str">
        <f>VLOOKUP(C10,'AUD OCT'!B:W,9,0)</f>
        <v xml:space="preserve">Los directores duran tres años en sus cargos, pudiendo ser reelegidos por una sola vez y se renuevan anualmente por terceras partes
</v>
      </c>
      <c r="L10" s="5" t="str">
        <f>VLOOKUP(C10,'AUD OCT'!B:W,10,0)</f>
        <v xml:space="preserve">04 de abril de 2023 al 04 de abril de 2026
</v>
      </c>
      <c r="M10" s="5" t="str">
        <f>VLOOKUP(C10,'AUD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0" s="5" t="str">
        <f>VLOOKUP(C10,'AUD OCT'!B:W,12,0)</f>
        <v xml:space="preserve">Blanco Nº1117, Valparaíso.Blanco N° 1117, Valparaíso, Región de Valparaíso. 
</v>
      </c>
      <c r="O10" s="5" t="str">
        <f>VLOOKUP(C10,'AUD OCT'!B:W,13,0)</f>
        <v>V</v>
      </c>
      <c r="P10" s="5" t="str">
        <f>VLOOKUP(C10,'AUD OCT'!B:W,14,0)</f>
        <v>Valparaíso</v>
      </c>
      <c r="Q10" s="5" t="str">
        <f>VLOOKUP(C10,'AUD OCT'!B:W,15,0)</f>
        <v>(32) 2156900</v>
      </c>
      <c r="R10" s="5" t="str">
        <f>VLOOKUP(C10,'AUD OCT'!B:W,16,0)</f>
        <v xml:space="preserve">acjvalpo@gmail.com
</v>
      </c>
      <c r="S10" s="5">
        <f>VLOOKUP(C10,'AUD OCT'!B:W,17,0)</f>
        <v>0</v>
      </c>
      <c r="T10" s="5">
        <f>VLOOKUP(C10,'AUD OCT'!B:W,18,0)</f>
        <v>93401</v>
      </c>
      <c r="U10" s="5" t="str">
        <f>VLOOKUP(C10,'AUD OCT'!B:W,19,0)</f>
        <v xml:space="preserve">Antecedentes financieros correspondientes al año 2024, aprobados por el Subdepartamento de Supervisión Financiera.                                                                                                                                                                                                                                                                                                                                                                                                                                                                                                                                                                                                                                                                                                                                                                                                                                                                                                                                                                                                                                                                               
</v>
      </c>
      <c r="V10" s="6">
        <f>VLOOKUP(C10,'AUD OCT'!B:W,20,0)</f>
        <v>2024</v>
      </c>
      <c r="W10" s="7">
        <f>VLOOKUP(C10,'AUD OCT'!B:W,21,0)</f>
        <v>37970</v>
      </c>
      <c r="X10" s="8">
        <v>8563968</v>
      </c>
      <c r="Y10" s="8">
        <v>71723232</v>
      </c>
      <c r="Z10" s="6">
        <v>45960</v>
      </c>
      <c r="AA10" s="5" t="s">
        <v>31</v>
      </c>
      <c r="AB10" s="5" t="s">
        <v>32</v>
      </c>
      <c r="AC10" s="5" t="s">
        <v>34</v>
      </c>
    </row>
    <row r="11" spans="2:29" x14ac:dyDescent="0.2">
      <c r="B11" s="26" t="s">
        <v>30</v>
      </c>
      <c r="C11" s="26">
        <v>818329008</v>
      </c>
      <c r="D11" s="5">
        <v>1051376</v>
      </c>
      <c r="E11" s="26">
        <v>5</v>
      </c>
      <c r="F11" s="5" t="str">
        <f>VLOOKUP(C11,'AUD OCT'!B:W,2,0)</f>
        <v>Corporación de Derecho Privado.</v>
      </c>
      <c r="G11" s="5" t="str">
        <f>VLOOKUP(C11,'AUD OCT'!B:W,4,0)</f>
        <v xml:space="preserve">Otorgado por Decreto Supremo Nº 17755, de fecha 18 de octubre de 1915, por el Ministerio de Justicia.  </v>
      </c>
      <c r="H11" s="5" t="str">
        <f>VLOOKUP(C11,'AUD OCT'!B:W,5,0)</f>
        <v>Certificado de vigencia de persona jurídica sin fines de lucro, folio N° 500627735675, emitido por el Servicio de Registro Civil e Identificación, con fecha 06 de mayo de 2025.</v>
      </c>
      <c r="I11" s="5" t="str">
        <f>VLOOKUP(C11,'AUD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1" s="5" t="str">
        <f>VLOOKUP(C11,'AUD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1" s="5" t="str">
        <f>VLOOKUP(C11,'AUD OCT'!B:W,9,0)</f>
        <v xml:space="preserve">Los directores duran tres años en sus cargos, pudiendo ser reelegidos por una sola vez y se renuevan anualmente por terceras partes
</v>
      </c>
      <c r="L11" s="5" t="str">
        <f>VLOOKUP(C11,'AUD OCT'!B:W,10,0)</f>
        <v xml:space="preserve">04 de abril de 2023 al 04 de abril de 2026
</v>
      </c>
      <c r="M11" s="5" t="str">
        <f>VLOOKUP(C11,'AUD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1" s="5" t="str">
        <f>VLOOKUP(C11,'AUD OCT'!B:W,12,0)</f>
        <v xml:space="preserve">Blanco Nº1117, Valparaíso.Blanco N° 1117, Valparaíso, Región de Valparaíso. 
</v>
      </c>
      <c r="O11" s="5" t="str">
        <f>VLOOKUP(C11,'AUD OCT'!B:W,13,0)</f>
        <v>V</v>
      </c>
      <c r="P11" s="5" t="str">
        <f>VLOOKUP(C11,'AUD OCT'!B:W,14,0)</f>
        <v>Valparaíso</v>
      </c>
      <c r="Q11" s="5" t="str">
        <f>VLOOKUP(C11,'AUD OCT'!B:W,15,0)</f>
        <v>(32) 2156900</v>
      </c>
      <c r="R11" s="5" t="str">
        <f>VLOOKUP(C11,'AUD OCT'!B:W,16,0)</f>
        <v xml:space="preserve">acjvalpo@gmail.com
</v>
      </c>
      <c r="S11" s="5">
        <f>VLOOKUP(C11,'AUD OCT'!B:W,17,0)</f>
        <v>0</v>
      </c>
      <c r="T11" s="5">
        <f>VLOOKUP(C11,'AUD OCT'!B:W,18,0)</f>
        <v>93401</v>
      </c>
      <c r="U11" s="5" t="str">
        <f>VLOOKUP(C11,'AUD OCT'!B:W,19,0)</f>
        <v xml:space="preserve">Antecedentes financieros correspondientes al año 2024, aprobados por el Subdepartamento de Supervisión Financiera.                                                                                                                                                                                                                                                                                                                                                                                                                                                                                                                                                                                                                                                                                                                                                                                                                                                                                                                                                                                                                                                                               
</v>
      </c>
      <c r="V11" s="6">
        <f>VLOOKUP(C11,'AUD OCT'!B:W,20,0)</f>
        <v>2024</v>
      </c>
      <c r="W11" s="7">
        <f>VLOOKUP(C11,'AUD OCT'!B:W,21,0)</f>
        <v>37970</v>
      </c>
      <c r="X11" s="8">
        <v>7813714</v>
      </c>
      <c r="Y11" s="8">
        <v>82448152</v>
      </c>
      <c r="Z11" s="6">
        <v>45960</v>
      </c>
      <c r="AA11" s="5" t="s">
        <v>31</v>
      </c>
      <c r="AB11" s="5" t="s">
        <v>32</v>
      </c>
      <c r="AC11" s="5" t="s">
        <v>35</v>
      </c>
    </row>
    <row r="12" spans="2:29" x14ac:dyDescent="0.2">
      <c r="B12" s="26" t="s">
        <v>30</v>
      </c>
      <c r="C12" s="26">
        <v>818329008</v>
      </c>
      <c r="D12" s="5">
        <v>1051382</v>
      </c>
      <c r="E12" s="26">
        <v>5</v>
      </c>
      <c r="F12" s="5" t="str">
        <f>VLOOKUP(C12,'AUD OCT'!B:W,2,0)</f>
        <v>Corporación de Derecho Privado.</v>
      </c>
      <c r="G12" s="5" t="str">
        <f>VLOOKUP(C12,'AUD OCT'!B:W,4,0)</f>
        <v xml:space="preserve">Otorgado por Decreto Supremo Nº 17755, de fecha 18 de octubre de 1915, por el Ministerio de Justicia.  </v>
      </c>
      <c r="H12" s="5" t="str">
        <f>VLOOKUP(C12,'AUD OCT'!B:W,5,0)</f>
        <v>Certificado de vigencia de persona jurídica sin fines de lucro, folio N° 500627735675, emitido por el Servicio de Registro Civil e Identificación, con fecha 06 de mayo de 2025.</v>
      </c>
      <c r="I12" s="5" t="str">
        <f>VLOOKUP(C12,'AUD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2" s="5" t="str">
        <f>VLOOKUP(C12,'AUD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2" s="5" t="str">
        <f>VLOOKUP(C12,'AUD OCT'!B:W,9,0)</f>
        <v xml:space="preserve">Los directores duran tres años en sus cargos, pudiendo ser reelegidos por una sola vez y se renuevan anualmente por terceras partes
</v>
      </c>
      <c r="L12" s="5" t="str">
        <f>VLOOKUP(C12,'AUD OCT'!B:W,10,0)</f>
        <v xml:space="preserve">04 de abril de 2023 al 04 de abril de 2026
</v>
      </c>
      <c r="M12" s="5" t="str">
        <f>VLOOKUP(C12,'AUD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2" s="5" t="str">
        <f>VLOOKUP(C12,'AUD OCT'!B:W,12,0)</f>
        <v xml:space="preserve">Blanco Nº1117, Valparaíso.Blanco N° 1117, Valparaíso, Región de Valparaíso. 
</v>
      </c>
      <c r="O12" s="5" t="str">
        <f>VLOOKUP(C12,'AUD OCT'!B:W,13,0)</f>
        <v>V</v>
      </c>
      <c r="P12" s="5" t="str">
        <f>VLOOKUP(C12,'AUD OCT'!B:W,14,0)</f>
        <v>Valparaíso</v>
      </c>
      <c r="Q12" s="5" t="str">
        <f>VLOOKUP(C12,'AUD OCT'!B:W,15,0)</f>
        <v>(32) 2156900</v>
      </c>
      <c r="R12" s="5" t="str">
        <f>VLOOKUP(C12,'AUD OCT'!B:W,16,0)</f>
        <v xml:space="preserve">acjvalpo@gmail.com
</v>
      </c>
      <c r="S12" s="5">
        <f>VLOOKUP(C12,'AUD OCT'!B:W,17,0)</f>
        <v>0</v>
      </c>
      <c r="T12" s="5">
        <f>VLOOKUP(C12,'AUD OCT'!B:W,18,0)</f>
        <v>93401</v>
      </c>
      <c r="U12" s="5" t="str">
        <f>VLOOKUP(C12,'AUD OCT'!B:W,19,0)</f>
        <v xml:space="preserve">Antecedentes financieros correspondientes al año 2024, aprobados por el Subdepartamento de Supervisión Financiera.                                                                                                                                                                                                                                                                                                                                                                                                                                                                                                                                                                                                                                                                                                                                                                                                                                                                                                                                                                                                                                                                               
</v>
      </c>
      <c r="V12" s="6">
        <f>VLOOKUP(C12,'AUD OCT'!B:W,20,0)</f>
        <v>2024</v>
      </c>
      <c r="W12" s="7">
        <f>VLOOKUP(C12,'AUD OCT'!B:W,21,0)</f>
        <v>37970</v>
      </c>
      <c r="X12" s="8">
        <v>6321370</v>
      </c>
      <c r="Y12" s="8">
        <v>52546384</v>
      </c>
      <c r="Z12" s="6">
        <v>45960</v>
      </c>
      <c r="AA12" s="5" t="s">
        <v>31</v>
      </c>
      <c r="AB12" s="5" t="s">
        <v>32</v>
      </c>
      <c r="AC12" s="5" t="s">
        <v>34</v>
      </c>
    </row>
    <row r="13" spans="2:29" x14ac:dyDescent="0.2">
      <c r="B13" s="26" t="s">
        <v>30</v>
      </c>
      <c r="C13" s="26">
        <v>818329008</v>
      </c>
      <c r="D13" s="5">
        <v>1051384</v>
      </c>
      <c r="E13" s="26">
        <v>5</v>
      </c>
      <c r="F13" s="5" t="str">
        <f>VLOOKUP(C13,'AUD OCT'!B:W,2,0)</f>
        <v>Corporación de Derecho Privado.</v>
      </c>
      <c r="G13" s="5" t="str">
        <f>VLOOKUP(C13,'AUD OCT'!B:W,4,0)</f>
        <v xml:space="preserve">Otorgado por Decreto Supremo Nº 17755, de fecha 18 de octubre de 1915, por el Ministerio de Justicia.  </v>
      </c>
      <c r="H13" s="5" t="str">
        <f>VLOOKUP(C13,'AUD OCT'!B:W,5,0)</f>
        <v>Certificado de vigencia de persona jurídica sin fines de lucro, folio N° 500627735675, emitido por el Servicio de Registro Civil e Identificación, con fecha 06 de mayo de 2025.</v>
      </c>
      <c r="I13" s="5" t="str">
        <f>VLOOKUP(C13,'AUD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3" s="5" t="str">
        <f>VLOOKUP(C13,'AUD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3" s="5" t="str">
        <f>VLOOKUP(C13,'AUD OCT'!B:W,9,0)</f>
        <v xml:space="preserve">Los directores duran tres años en sus cargos, pudiendo ser reelegidos por una sola vez y se renuevan anualmente por terceras partes
</v>
      </c>
      <c r="L13" s="5" t="str">
        <f>VLOOKUP(C13,'AUD OCT'!B:W,10,0)</f>
        <v xml:space="preserve">04 de abril de 2023 al 04 de abril de 2026
</v>
      </c>
      <c r="M13" s="5" t="str">
        <f>VLOOKUP(C13,'AUD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3" s="5" t="str">
        <f>VLOOKUP(C13,'AUD OCT'!B:W,12,0)</f>
        <v xml:space="preserve">Blanco Nº1117, Valparaíso.Blanco N° 1117, Valparaíso, Región de Valparaíso. 
</v>
      </c>
      <c r="O13" s="5" t="str">
        <f>VLOOKUP(C13,'AUD OCT'!B:W,13,0)</f>
        <v>V</v>
      </c>
      <c r="P13" s="5" t="str">
        <f>VLOOKUP(C13,'AUD OCT'!B:W,14,0)</f>
        <v>Valparaíso</v>
      </c>
      <c r="Q13" s="5" t="str">
        <f>VLOOKUP(C13,'AUD OCT'!B:W,15,0)</f>
        <v>(32) 2156900</v>
      </c>
      <c r="R13" s="5" t="str">
        <f>VLOOKUP(C13,'AUD OCT'!B:W,16,0)</f>
        <v xml:space="preserve">acjvalpo@gmail.com
</v>
      </c>
      <c r="S13" s="5">
        <f>VLOOKUP(C13,'AUD OCT'!B:W,17,0)</f>
        <v>0</v>
      </c>
      <c r="T13" s="5">
        <f>VLOOKUP(C13,'AUD OCT'!B:W,18,0)</f>
        <v>93401</v>
      </c>
      <c r="U13" s="5" t="str">
        <f>VLOOKUP(C13,'AUD OCT'!B:W,19,0)</f>
        <v xml:space="preserve">Antecedentes financieros correspondientes al año 2024, aprobados por el Subdepartamento de Supervisión Financiera.                                                                                                                                                                                                                                                                                                                                                                                                                                                                                                                                                                                                                                                                                                                                                                                                                                                                                                                                                                                                                                                                               
</v>
      </c>
      <c r="V13" s="6">
        <f>VLOOKUP(C13,'AUD OCT'!B:W,20,0)</f>
        <v>2024</v>
      </c>
      <c r="W13" s="7">
        <f>VLOOKUP(C13,'AUD OCT'!B:W,21,0)</f>
        <v>37970</v>
      </c>
      <c r="X13" s="8">
        <v>7334712</v>
      </c>
      <c r="Y13" s="8">
        <v>102860604</v>
      </c>
      <c r="Z13" s="6">
        <v>45960</v>
      </c>
      <c r="AA13" s="5" t="s">
        <v>31</v>
      </c>
      <c r="AB13" s="5" t="s">
        <v>32</v>
      </c>
      <c r="AC13" s="5" t="s">
        <v>34</v>
      </c>
    </row>
    <row r="14" spans="2:29" x14ac:dyDescent="0.2">
      <c r="B14" s="26" t="s">
        <v>30</v>
      </c>
      <c r="C14" s="26">
        <v>818329008</v>
      </c>
      <c r="D14" s="5">
        <v>1051388</v>
      </c>
      <c r="E14" s="26">
        <v>5</v>
      </c>
      <c r="F14" s="5" t="str">
        <f>VLOOKUP(C14,'AUD OCT'!B:W,2,0)</f>
        <v>Corporación de Derecho Privado.</v>
      </c>
      <c r="G14" s="5" t="str">
        <f>VLOOKUP(C14,'AUD OCT'!B:W,4,0)</f>
        <v xml:space="preserve">Otorgado por Decreto Supremo Nº 17755, de fecha 18 de octubre de 1915, por el Ministerio de Justicia.  </v>
      </c>
      <c r="H14" s="5" t="str">
        <f>VLOOKUP(C14,'AUD OCT'!B:W,5,0)</f>
        <v>Certificado de vigencia de persona jurídica sin fines de lucro, folio N° 500627735675, emitido por el Servicio de Registro Civil e Identificación, con fecha 06 de mayo de 2025.</v>
      </c>
      <c r="I14" s="5" t="str">
        <f>VLOOKUP(C14,'AUD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4" s="5" t="str">
        <f>VLOOKUP(C14,'AUD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4" s="5" t="str">
        <f>VLOOKUP(C14,'AUD OCT'!B:W,9,0)</f>
        <v xml:space="preserve">Los directores duran tres años en sus cargos, pudiendo ser reelegidos por una sola vez y se renuevan anualmente por terceras partes
</v>
      </c>
      <c r="L14" s="5" t="str">
        <f>VLOOKUP(C14,'AUD OCT'!B:W,10,0)</f>
        <v xml:space="preserve">04 de abril de 2023 al 04 de abril de 2026
</v>
      </c>
      <c r="M14" s="5" t="str">
        <f>VLOOKUP(C14,'AUD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4" s="5" t="str">
        <f>VLOOKUP(C14,'AUD OCT'!B:W,12,0)</f>
        <v xml:space="preserve">Blanco Nº1117, Valparaíso.Blanco N° 1117, Valparaíso, Región de Valparaíso. 
</v>
      </c>
      <c r="O14" s="5" t="str">
        <f>VLOOKUP(C14,'AUD OCT'!B:W,13,0)</f>
        <v>V</v>
      </c>
      <c r="P14" s="5" t="str">
        <f>VLOOKUP(C14,'AUD OCT'!B:W,14,0)</f>
        <v>Valparaíso</v>
      </c>
      <c r="Q14" s="5" t="str">
        <f>VLOOKUP(C14,'AUD OCT'!B:W,15,0)</f>
        <v>(32) 2156900</v>
      </c>
      <c r="R14" s="5" t="str">
        <f>VLOOKUP(C14,'AUD OCT'!B:W,16,0)</f>
        <v xml:space="preserve">acjvalpo@gmail.com
</v>
      </c>
      <c r="S14" s="5">
        <f>VLOOKUP(C14,'AUD OCT'!B:W,17,0)</f>
        <v>0</v>
      </c>
      <c r="T14" s="5">
        <f>VLOOKUP(C14,'AUD OCT'!B:W,18,0)</f>
        <v>93401</v>
      </c>
      <c r="U14" s="5" t="str">
        <f>VLOOKUP(C14,'AUD OCT'!B:W,19,0)</f>
        <v xml:space="preserve">Antecedentes financieros correspondientes al año 2024, aprobados por el Subdepartamento de Supervisión Financiera.                                                                                                                                                                                                                                                                                                                                                                                                                                                                                                                                                                                                                                                                                                                                                                                                                                                                                                                                                                                                                                                                               
</v>
      </c>
      <c r="V14" s="6">
        <f>VLOOKUP(C14,'AUD OCT'!B:W,20,0)</f>
        <v>2024</v>
      </c>
      <c r="W14" s="7">
        <f>VLOOKUP(C14,'AUD OCT'!B:W,21,0)</f>
        <v>37970</v>
      </c>
      <c r="X14" s="8">
        <v>32862413</v>
      </c>
      <c r="Y14" s="8">
        <v>321435476</v>
      </c>
      <c r="Z14" s="6">
        <v>45960</v>
      </c>
      <c r="AA14" s="5" t="s">
        <v>31</v>
      </c>
      <c r="AB14" s="5" t="s">
        <v>32</v>
      </c>
      <c r="AC14" s="5" t="s">
        <v>34</v>
      </c>
    </row>
    <row r="15" spans="2:29" x14ac:dyDescent="0.2">
      <c r="B15" s="26" t="s">
        <v>30</v>
      </c>
      <c r="C15" s="26">
        <v>818329008</v>
      </c>
      <c r="D15" s="5">
        <v>1051390</v>
      </c>
      <c r="E15" s="26">
        <v>5</v>
      </c>
      <c r="F15" s="5" t="str">
        <f>VLOOKUP(C15,'AUD OCT'!B:W,2,0)</f>
        <v>Corporación de Derecho Privado.</v>
      </c>
      <c r="G15" s="5" t="str">
        <f>VLOOKUP(C15,'AUD OCT'!B:W,4,0)</f>
        <v xml:space="preserve">Otorgado por Decreto Supremo Nº 17755, de fecha 18 de octubre de 1915, por el Ministerio de Justicia.  </v>
      </c>
      <c r="H15" s="5" t="str">
        <f>VLOOKUP(C15,'AUD OCT'!B:W,5,0)</f>
        <v>Certificado de vigencia de persona jurídica sin fines de lucro, folio N° 500627735675, emitido por el Servicio de Registro Civil e Identificación, con fecha 06 de mayo de 2025.</v>
      </c>
      <c r="I15" s="5" t="str">
        <f>VLOOKUP(C15,'AUD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5" s="5" t="str">
        <f>VLOOKUP(C15,'AUD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5" s="5" t="str">
        <f>VLOOKUP(C15,'AUD OCT'!B:W,9,0)</f>
        <v xml:space="preserve">Los directores duran tres años en sus cargos, pudiendo ser reelegidos por una sola vez y se renuevan anualmente por terceras partes
</v>
      </c>
      <c r="L15" s="5" t="str">
        <f>VLOOKUP(C15,'AUD OCT'!B:W,10,0)</f>
        <v xml:space="preserve">04 de abril de 2023 al 04 de abril de 2026
</v>
      </c>
      <c r="M15" s="5" t="str">
        <f>VLOOKUP(C15,'AUD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5" s="5" t="str">
        <f>VLOOKUP(C15,'AUD OCT'!B:W,12,0)</f>
        <v xml:space="preserve">Blanco Nº1117, Valparaíso.Blanco N° 1117, Valparaíso, Región de Valparaíso. 
</v>
      </c>
      <c r="O15" s="5" t="str">
        <f>VLOOKUP(C15,'AUD OCT'!B:W,13,0)</f>
        <v>V</v>
      </c>
      <c r="P15" s="5" t="str">
        <f>VLOOKUP(C15,'AUD OCT'!B:W,14,0)</f>
        <v>Valparaíso</v>
      </c>
      <c r="Q15" s="5" t="str">
        <f>VLOOKUP(C15,'AUD OCT'!B:W,15,0)</f>
        <v>(32) 2156900</v>
      </c>
      <c r="R15" s="5" t="str">
        <f>VLOOKUP(C15,'AUD OCT'!B:W,16,0)</f>
        <v xml:space="preserve">acjvalpo@gmail.com
</v>
      </c>
      <c r="S15" s="5">
        <f>VLOOKUP(C15,'AUD OCT'!B:W,17,0)</f>
        <v>0</v>
      </c>
      <c r="T15" s="5">
        <f>VLOOKUP(C15,'AUD OCT'!B:W,18,0)</f>
        <v>93401</v>
      </c>
      <c r="U15" s="5" t="str">
        <f>VLOOKUP(C15,'AUD OCT'!B:W,19,0)</f>
        <v xml:space="preserve">Antecedentes financieros correspondientes al año 2024, aprobados por el Subdepartamento de Supervisión Financiera.                                                                                                                                                                                                                                                                                                                                                                                                                                                                                                                                                                                                                                                                                                                                                                                                                                                                                                                                                                                                                                                                               
</v>
      </c>
      <c r="V15" s="6">
        <f>VLOOKUP(C15,'AUD OCT'!B:W,20,0)</f>
        <v>2024</v>
      </c>
      <c r="W15" s="7">
        <f>VLOOKUP(C15,'AUD OCT'!B:W,21,0)</f>
        <v>37970</v>
      </c>
      <c r="X15" s="8">
        <v>18998582</v>
      </c>
      <c r="Y15" s="8">
        <v>138381567</v>
      </c>
      <c r="Z15" s="6">
        <v>45960</v>
      </c>
      <c r="AA15" s="5" t="s">
        <v>31</v>
      </c>
      <c r="AB15" s="5" t="s">
        <v>32</v>
      </c>
      <c r="AC15" s="5" t="s">
        <v>33</v>
      </c>
    </row>
    <row r="16" spans="2:29" x14ac:dyDescent="0.2">
      <c r="B16" s="26" t="s">
        <v>30</v>
      </c>
      <c r="C16" s="26">
        <v>818329008</v>
      </c>
      <c r="D16" s="5">
        <v>1051393</v>
      </c>
      <c r="E16" s="26">
        <v>5</v>
      </c>
      <c r="F16" s="5" t="str">
        <f>VLOOKUP(C16,'AUD OCT'!B:W,2,0)</f>
        <v>Corporación de Derecho Privado.</v>
      </c>
      <c r="G16" s="5" t="str">
        <f>VLOOKUP(C16,'AUD OCT'!B:W,4,0)</f>
        <v xml:space="preserve">Otorgado por Decreto Supremo Nº 17755, de fecha 18 de octubre de 1915, por el Ministerio de Justicia.  </v>
      </c>
      <c r="H16" s="5" t="str">
        <f>VLOOKUP(C16,'AUD OCT'!B:W,5,0)</f>
        <v>Certificado de vigencia de persona jurídica sin fines de lucro, folio N° 500627735675, emitido por el Servicio de Registro Civil e Identificación, con fecha 06 de mayo de 2025.</v>
      </c>
      <c r="I16" s="5" t="str">
        <f>VLOOKUP(C16,'AUD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6" s="5" t="str">
        <f>VLOOKUP(C16,'AUD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6" s="5" t="str">
        <f>VLOOKUP(C16,'AUD OCT'!B:W,9,0)</f>
        <v xml:space="preserve">Los directores duran tres años en sus cargos, pudiendo ser reelegidos por una sola vez y se renuevan anualmente por terceras partes
</v>
      </c>
      <c r="L16" s="5" t="str">
        <f>VLOOKUP(C16,'AUD OCT'!B:W,10,0)</f>
        <v xml:space="preserve">04 de abril de 2023 al 04 de abril de 2026
</v>
      </c>
      <c r="M16" s="5" t="str">
        <f>VLOOKUP(C16,'AUD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6" s="5" t="str">
        <f>VLOOKUP(C16,'AUD OCT'!B:W,12,0)</f>
        <v xml:space="preserve">Blanco Nº1117, Valparaíso.Blanco N° 1117, Valparaíso, Región de Valparaíso. 
</v>
      </c>
      <c r="O16" s="5" t="str">
        <f>VLOOKUP(C16,'AUD OCT'!B:W,13,0)</f>
        <v>V</v>
      </c>
      <c r="P16" s="5" t="str">
        <f>VLOOKUP(C16,'AUD OCT'!B:W,14,0)</f>
        <v>Valparaíso</v>
      </c>
      <c r="Q16" s="5" t="str">
        <f>VLOOKUP(C16,'AUD OCT'!B:W,15,0)</f>
        <v>(32) 2156900</v>
      </c>
      <c r="R16" s="5" t="str">
        <f>VLOOKUP(C16,'AUD OCT'!B:W,16,0)</f>
        <v xml:space="preserve">acjvalpo@gmail.com
</v>
      </c>
      <c r="S16" s="5">
        <f>VLOOKUP(C16,'AUD OCT'!B:W,17,0)</f>
        <v>0</v>
      </c>
      <c r="T16" s="5">
        <f>VLOOKUP(C16,'AUD OCT'!B:W,18,0)</f>
        <v>93401</v>
      </c>
      <c r="U16" s="5" t="str">
        <f>VLOOKUP(C16,'AUD OCT'!B:W,19,0)</f>
        <v xml:space="preserve">Antecedentes financieros correspondientes al año 2024, aprobados por el Subdepartamento de Supervisión Financiera.                                                                                                                                                                                                                                                                                                                                                                                                                                                                                                                                                                                                                                                                                                                                                                                                                                                                                                                                                                                                                                                                               
</v>
      </c>
      <c r="V16" s="6">
        <f>VLOOKUP(C16,'AUD OCT'!B:W,20,0)</f>
        <v>2024</v>
      </c>
      <c r="W16" s="7">
        <f>VLOOKUP(C16,'AUD OCT'!B:W,21,0)</f>
        <v>37970</v>
      </c>
      <c r="X16" s="8">
        <v>6735960</v>
      </c>
      <c r="Y16" s="8">
        <v>68437353</v>
      </c>
      <c r="Z16" s="6">
        <v>45960</v>
      </c>
      <c r="AA16" s="5" t="s">
        <v>31</v>
      </c>
      <c r="AB16" s="5" t="s">
        <v>32</v>
      </c>
      <c r="AC16" s="5" t="s">
        <v>34</v>
      </c>
    </row>
    <row r="17" spans="2:29" x14ac:dyDescent="0.2">
      <c r="B17" s="26" t="s">
        <v>36</v>
      </c>
      <c r="C17" s="26">
        <v>818329008</v>
      </c>
      <c r="D17" s="5">
        <v>1051362</v>
      </c>
      <c r="E17" s="26">
        <v>5</v>
      </c>
      <c r="F17" s="5" t="str">
        <f>VLOOKUP(C17,'AUD OCT'!B:W,2,0)</f>
        <v>Corporación de Derecho Privado.</v>
      </c>
      <c r="G17" s="5" t="str">
        <f>VLOOKUP(C17,'AUD OCT'!B:W,4,0)</f>
        <v xml:space="preserve">Otorgado por Decreto Supremo Nº 17755, de fecha 18 de octubre de 1915, por el Ministerio de Justicia.  </v>
      </c>
      <c r="H17" s="5" t="str">
        <f>VLOOKUP(C17,'AUD OCT'!B:W,5,0)</f>
        <v>Certificado de vigencia de persona jurídica sin fines de lucro, folio N° 500627735675, emitido por el Servicio de Registro Civil e Identificación, con fecha 06 de mayo de 2025.</v>
      </c>
      <c r="I17" s="5" t="str">
        <f>VLOOKUP(C17,'AUD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7" s="5" t="str">
        <f>VLOOKUP(C17,'AUD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7" s="5" t="str">
        <f>VLOOKUP(C17,'AUD OCT'!B:W,9,0)</f>
        <v xml:space="preserve">Los directores duran tres años en sus cargos, pudiendo ser reelegidos por una sola vez y se renuevan anualmente por terceras partes
</v>
      </c>
      <c r="L17" s="5" t="str">
        <f>VLOOKUP(C17,'AUD OCT'!B:W,10,0)</f>
        <v xml:space="preserve">04 de abril de 2023 al 04 de abril de 2026
</v>
      </c>
      <c r="M17" s="5" t="str">
        <f>VLOOKUP(C17,'AUD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7" s="5" t="str">
        <f>VLOOKUP(C17,'AUD OCT'!B:W,12,0)</f>
        <v xml:space="preserve">Blanco Nº1117, Valparaíso.Blanco N° 1117, Valparaíso, Región de Valparaíso. 
</v>
      </c>
      <c r="O17" s="5" t="str">
        <f>VLOOKUP(C17,'AUD OCT'!B:W,13,0)</f>
        <v>V</v>
      </c>
      <c r="P17" s="5" t="str">
        <f>VLOOKUP(C17,'AUD OCT'!B:W,14,0)</f>
        <v>Valparaíso</v>
      </c>
      <c r="Q17" s="5" t="str">
        <f>VLOOKUP(C17,'AUD OCT'!B:W,15,0)</f>
        <v>(32) 2156900</v>
      </c>
      <c r="R17" s="5" t="str">
        <f>VLOOKUP(C17,'AUD OCT'!B:W,16,0)</f>
        <v xml:space="preserve">acjvalpo@gmail.com
</v>
      </c>
      <c r="S17" s="5">
        <f>VLOOKUP(C17,'AUD OCT'!B:W,17,0)</f>
        <v>0</v>
      </c>
      <c r="T17" s="5">
        <f>VLOOKUP(C17,'AUD OCT'!B:W,18,0)</f>
        <v>93401</v>
      </c>
      <c r="U17" s="5" t="str">
        <f>VLOOKUP(C17,'AUD OCT'!B:W,19,0)</f>
        <v xml:space="preserve">Antecedentes financieros correspondientes al año 2024, aprobados por el Subdepartamento de Supervisión Financiera.                                                                                                                                                                                                                                                                                                                                                                                                                                                                                                                                                                                                                                                                                                                                                                                                                                                                                                                                                                                                                                                                               
</v>
      </c>
      <c r="V17" s="6">
        <f>VLOOKUP(C17,'AUD OCT'!B:W,20,0)</f>
        <v>2024</v>
      </c>
      <c r="W17" s="7">
        <f>VLOOKUP(C17,'AUD OCT'!B:W,21,0)</f>
        <v>37970</v>
      </c>
      <c r="X17" s="8">
        <v>3592512</v>
      </c>
      <c r="Y17" s="8">
        <v>40116384</v>
      </c>
      <c r="Z17" s="6">
        <v>45960</v>
      </c>
      <c r="AA17" s="5" t="s">
        <v>31</v>
      </c>
      <c r="AB17" s="5" t="s">
        <v>32</v>
      </c>
      <c r="AC17" s="5" t="s">
        <v>33</v>
      </c>
    </row>
    <row r="18" spans="2:29" x14ac:dyDescent="0.2">
      <c r="B18" s="26" t="s">
        <v>36</v>
      </c>
      <c r="C18" s="26">
        <v>818329008</v>
      </c>
      <c r="D18" s="5">
        <v>1051368</v>
      </c>
      <c r="E18" s="26">
        <v>5</v>
      </c>
      <c r="F18" s="5" t="str">
        <f>VLOOKUP(C18,'AUD OCT'!B:W,2,0)</f>
        <v>Corporación de Derecho Privado.</v>
      </c>
      <c r="G18" s="5" t="str">
        <f>VLOOKUP(C18,'AUD OCT'!B:W,4,0)</f>
        <v xml:space="preserve">Otorgado por Decreto Supremo Nº 17755, de fecha 18 de octubre de 1915, por el Ministerio de Justicia.  </v>
      </c>
      <c r="H18" s="5" t="str">
        <f>VLOOKUP(C18,'AUD OCT'!B:W,5,0)</f>
        <v>Certificado de vigencia de persona jurídica sin fines de lucro, folio N° 500627735675, emitido por el Servicio de Registro Civil e Identificación, con fecha 06 de mayo de 2025.</v>
      </c>
      <c r="I18" s="5" t="str">
        <f>VLOOKUP(C18,'AUD OCT'!B:W,7,0)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8" s="5" t="str">
        <f>VLOOKUP(C18,'AUD OCT'!B:W,8,0)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8" s="5" t="str">
        <f>VLOOKUP(C18,'AUD OCT'!B:W,9,0)</f>
        <v xml:space="preserve">Los directores duran tres años en sus cargos, pudiendo ser reelegidos por una sola vez y se renuevan anualmente por terceras partes
</v>
      </c>
      <c r="L18" s="5" t="str">
        <f>VLOOKUP(C18,'AUD OCT'!B:W,10,0)</f>
        <v xml:space="preserve">04 de abril de 2023 al 04 de abril de 2026
</v>
      </c>
      <c r="M18" s="5" t="str">
        <f>VLOOKUP(C18,'AUD OCT'!B:W,11,0)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8" s="5" t="str">
        <f>VLOOKUP(C18,'AUD OCT'!B:W,12,0)</f>
        <v xml:space="preserve">Blanco Nº1117, Valparaíso.Blanco N° 1117, Valparaíso, Región de Valparaíso. 
</v>
      </c>
      <c r="O18" s="5" t="str">
        <f>VLOOKUP(C18,'AUD OCT'!B:W,13,0)</f>
        <v>V</v>
      </c>
      <c r="P18" s="5" t="str">
        <f>VLOOKUP(C18,'AUD OCT'!B:W,14,0)</f>
        <v>Valparaíso</v>
      </c>
      <c r="Q18" s="5" t="str">
        <f>VLOOKUP(C18,'AUD OCT'!B:W,15,0)</f>
        <v>(32) 2156900</v>
      </c>
      <c r="R18" s="5" t="str">
        <f>VLOOKUP(C18,'AUD OCT'!B:W,16,0)</f>
        <v xml:space="preserve">acjvalpo@gmail.com
</v>
      </c>
      <c r="S18" s="5">
        <f>VLOOKUP(C18,'AUD OCT'!B:W,17,0)</f>
        <v>0</v>
      </c>
      <c r="T18" s="5">
        <f>VLOOKUP(C18,'AUD OCT'!B:W,18,0)</f>
        <v>93401</v>
      </c>
      <c r="U18" s="5" t="str">
        <f>VLOOKUP(C18,'AUD OCT'!B:W,19,0)</f>
        <v xml:space="preserve">Antecedentes financieros correspondientes al año 2024, aprobados por el Subdepartamento de Supervisión Financiera.                                                                                                                                                                                                                                                                                                                                                                                                                                                                                                                                                                                                                                                                                                                                                                                                                                                                                                                                                                                                                                                                               
</v>
      </c>
      <c r="V18" s="6">
        <f>VLOOKUP(C18,'AUD OCT'!B:W,20,0)</f>
        <v>2024</v>
      </c>
      <c r="W18" s="7">
        <f>VLOOKUP(C18,'AUD OCT'!B:W,21,0)</f>
        <v>37970</v>
      </c>
      <c r="X18" s="8">
        <v>5987520</v>
      </c>
      <c r="Y18" s="8">
        <v>62868960</v>
      </c>
      <c r="Z18" s="6">
        <v>45960</v>
      </c>
      <c r="AA18" s="5" t="s">
        <v>31</v>
      </c>
      <c r="AB18" s="5" t="s">
        <v>32</v>
      </c>
      <c r="AC18" s="5" t="s">
        <v>37</v>
      </c>
    </row>
    <row r="19" spans="2:29" x14ac:dyDescent="0.2">
      <c r="B19" s="26" t="s">
        <v>38</v>
      </c>
      <c r="C19" s="26">
        <v>735534009</v>
      </c>
      <c r="D19" s="5">
        <v>1090667</v>
      </c>
      <c r="E19" s="26">
        <v>9</v>
      </c>
      <c r="F19" s="5" t="str">
        <f>VLOOKUP(C19,'AUD OCT'!B:W,2,0)</f>
        <v>Corporación de Derecho Privado.</v>
      </c>
      <c r="G19" s="5" t="str">
        <f>VLOOKUP(C19,'AUD OCT'!B:W,4,0)</f>
        <v>Otorgada por Decreto Supremo Nº 586, de fecha 05 de junio  de 1996, del Ministerio de Justicia.</v>
      </c>
      <c r="H19" s="5" t="str">
        <f>VLOOKUP(C19,'AUD OCT'!B:W,5,0)</f>
        <v xml:space="preserve">Certificado de Vigencia de Persona Jurídica Sin Fines de Lucro, Folio N° 500575423115, de 08 de julio de 2024, del Servicio de Registro Civil e Identificación. 
</v>
      </c>
      <c r="I19" s="5" t="str">
        <f>VLOOKUP(C19,'AUD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19" s="5" t="str">
        <f>VLOOKUP(C19,'AUD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19" s="5" t="str">
        <f>VLOOKUP(C19,'AUD OCT'!B:W,9,0)</f>
        <v>Se elegirá cada tres años.</v>
      </c>
      <c r="L19" s="5" t="str">
        <f>VLOOKUP(C19,'AUD OCT'!B:W,10,0)</f>
        <v>Desde el 19 de mayo de 2025 hasta el 19 de mayo de 2028.</v>
      </c>
      <c r="M19" s="5" t="str">
        <f>VLOOKUP(C19,'AUD OCT'!B:W,11,0)</f>
        <v xml:space="preserve">Presidente: 
Ingrid Eliana Prambs Klocker, RUT Nº 5.503.894-5
</v>
      </c>
      <c r="N19" s="5" t="str">
        <f>VLOOKUP(C19,'AUD OCT'!B:W,12,0)</f>
        <v xml:space="preserve">Avenida Pedro de Valdivia Nº 0335, comuna de Villarrica, Novena Región.
</v>
      </c>
      <c r="O19" s="5" t="str">
        <f>VLOOKUP(C19,'AUD OCT'!B:W,13,0)</f>
        <v>IX</v>
      </c>
      <c r="P19" s="5" t="str">
        <f>VLOOKUP(C19,'AUD OCT'!B:W,14,0)</f>
        <v>Villarrica</v>
      </c>
      <c r="Q19" s="5" t="str">
        <f>VLOOKUP(C19,'AUD OCT'!B:W,15,0)</f>
        <v xml:space="preserve">452598188
Celular:
Ingrid Prambs: 994302213
Priscila Toledo Albornoz 995655179
María Angélica Espinoza Gatica: 998723587
Mauricio Gaete: 985760334
Marixia Ortega Retamal: 962270453
</v>
      </c>
      <c r="R19" s="5" t="str">
        <f>VLOOKUP(C19,'AUD OCT'!B:W,16,0)</f>
        <v xml:space="preserve">ciemvillarrica@gmail.com  
iprambs@gmail.com 
Priscilla.t.albornoz@gmail.com 
Mageca1o@gmail.com
gaeteparraguez@gmail.com 
marixaa.ortega@gmail.com 
</v>
      </c>
      <c r="S19" s="5">
        <f>VLOOKUP(C19,'AUD OCT'!B:W,17,0)</f>
        <v>0</v>
      </c>
      <c r="T19" s="5" t="str">
        <f>VLOOKUP(C19,'AUD OCT'!B:W,18,0)</f>
        <v>93401: Institución de Asistencia Social</v>
      </c>
      <c r="U19" s="5" t="str">
        <f>VLOOKUP(C19,'AUD OCT'!B:W,19,0)</f>
        <v>Certificado de antecedentes financieros del año 2024,  aprobados por el Subdepartamento de Supervisión Financiera Nacional.</v>
      </c>
      <c r="V19" s="6">
        <f>VLOOKUP(C19,'AUD OCT'!B:W,20,0)</f>
        <v>2024</v>
      </c>
      <c r="W19" s="7">
        <f>VLOOKUP(C19,'AUD OCT'!B:W,21,0)</f>
        <v>37970</v>
      </c>
      <c r="X19" s="8">
        <v>0</v>
      </c>
      <c r="Y19" s="8">
        <v>1525541</v>
      </c>
      <c r="Z19" s="6">
        <v>45960</v>
      </c>
      <c r="AA19" s="5" t="s">
        <v>31</v>
      </c>
      <c r="AB19" s="5" t="s">
        <v>32</v>
      </c>
      <c r="AC19" s="5" t="s">
        <v>39</v>
      </c>
    </row>
    <row r="20" spans="2:29" x14ac:dyDescent="0.2">
      <c r="B20" s="26" t="s">
        <v>38</v>
      </c>
      <c r="C20" s="26">
        <v>735534009</v>
      </c>
      <c r="D20" s="5">
        <v>1090668</v>
      </c>
      <c r="E20" s="26">
        <v>9</v>
      </c>
      <c r="F20" s="5" t="str">
        <f>VLOOKUP(C20,'AUD OCT'!B:W,2,0)</f>
        <v>Corporación de Derecho Privado.</v>
      </c>
      <c r="G20" s="5" t="str">
        <f>VLOOKUP(C20,'AUD OCT'!B:W,4,0)</f>
        <v>Otorgada por Decreto Supremo Nº 586, de fecha 05 de junio  de 1996, del Ministerio de Justicia.</v>
      </c>
      <c r="H20" s="5" t="str">
        <f>VLOOKUP(C20,'AUD OCT'!B:W,5,0)</f>
        <v xml:space="preserve">Certificado de Vigencia de Persona Jurídica Sin Fines de Lucro, Folio N° 500575423115, de 08 de julio de 2024, del Servicio de Registro Civil e Identificación. 
</v>
      </c>
      <c r="I20" s="5" t="str">
        <f>VLOOKUP(C20,'AUD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0" s="5" t="str">
        <f>VLOOKUP(C20,'AUD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0" s="5" t="str">
        <f>VLOOKUP(C20,'AUD OCT'!B:W,9,0)</f>
        <v>Se elegirá cada tres años.</v>
      </c>
      <c r="L20" s="5" t="str">
        <f>VLOOKUP(C20,'AUD OCT'!B:W,10,0)</f>
        <v>Desde el 19 de mayo de 2025 hasta el 19 de mayo de 2028.</v>
      </c>
      <c r="M20" s="5" t="str">
        <f>VLOOKUP(C20,'AUD OCT'!B:W,11,0)</f>
        <v xml:space="preserve">Presidente: 
Ingrid Eliana Prambs Klocker, RUT Nº 5.503.894-5
</v>
      </c>
      <c r="N20" s="5" t="str">
        <f>VLOOKUP(C20,'AUD OCT'!B:W,12,0)</f>
        <v xml:space="preserve">Avenida Pedro de Valdivia Nº 0335, comuna de Villarrica, Novena Región.
</v>
      </c>
      <c r="O20" s="5" t="str">
        <f>VLOOKUP(C20,'AUD OCT'!B:W,13,0)</f>
        <v>IX</v>
      </c>
      <c r="P20" s="5" t="str">
        <f>VLOOKUP(C20,'AUD OCT'!B:W,14,0)</f>
        <v>Villarrica</v>
      </c>
      <c r="Q20" s="5" t="str">
        <f>VLOOKUP(C20,'AUD OCT'!B:W,15,0)</f>
        <v xml:space="preserve">452598188
Celular:
Ingrid Prambs: 994302213
Priscila Toledo Albornoz 995655179
María Angélica Espinoza Gatica: 998723587
Mauricio Gaete: 985760334
Marixia Ortega Retamal: 962270453
</v>
      </c>
      <c r="R20" s="5" t="str">
        <f>VLOOKUP(C20,'AUD OCT'!B:W,16,0)</f>
        <v xml:space="preserve">ciemvillarrica@gmail.com  
iprambs@gmail.com 
Priscilla.t.albornoz@gmail.com 
Mageca1o@gmail.com
gaeteparraguez@gmail.com 
marixaa.ortega@gmail.com 
</v>
      </c>
      <c r="S20" s="5">
        <f>VLOOKUP(C20,'AUD OCT'!B:W,17,0)</f>
        <v>0</v>
      </c>
      <c r="T20" s="5" t="str">
        <f>VLOOKUP(C20,'AUD OCT'!B:W,18,0)</f>
        <v>93401: Institución de Asistencia Social</v>
      </c>
      <c r="U20" s="5" t="str">
        <f>VLOOKUP(C20,'AUD OCT'!B:W,19,0)</f>
        <v>Certificado de antecedentes financieros del año 2024,  aprobados por el Subdepartamento de Supervisión Financiera Nacional.</v>
      </c>
      <c r="V20" s="6">
        <f>VLOOKUP(C20,'AUD OCT'!B:W,20,0)</f>
        <v>2024</v>
      </c>
      <c r="W20" s="7">
        <f>VLOOKUP(C20,'AUD OCT'!B:W,21,0)</f>
        <v>37970</v>
      </c>
      <c r="X20" s="8">
        <v>0</v>
      </c>
      <c r="Y20" s="8">
        <v>2701536</v>
      </c>
      <c r="Z20" s="6">
        <v>45960</v>
      </c>
      <c r="AA20" s="5" t="s">
        <v>31</v>
      </c>
      <c r="AB20" s="5" t="s">
        <v>32</v>
      </c>
      <c r="AC20" s="5" t="s">
        <v>39</v>
      </c>
    </row>
    <row r="21" spans="2:29" x14ac:dyDescent="0.2">
      <c r="B21" s="26" t="s">
        <v>38</v>
      </c>
      <c r="C21" s="26">
        <v>735534009</v>
      </c>
      <c r="D21" s="5">
        <v>1090676</v>
      </c>
      <c r="E21" s="26">
        <v>9</v>
      </c>
      <c r="F21" s="5" t="str">
        <f>VLOOKUP(C21,'AUD OCT'!B:W,2,0)</f>
        <v>Corporación de Derecho Privado.</v>
      </c>
      <c r="G21" s="5" t="str">
        <f>VLOOKUP(C21,'AUD OCT'!B:W,4,0)</f>
        <v>Otorgada por Decreto Supremo Nº 586, de fecha 05 de junio  de 1996, del Ministerio de Justicia.</v>
      </c>
      <c r="H21" s="5" t="str">
        <f>VLOOKUP(C21,'AUD OCT'!B:W,5,0)</f>
        <v xml:space="preserve">Certificado de Vigencia de Persona Jurídica Sin Fines de Lucro, Folio N° 500575423115, de 08 de julio de 2024, del Servicio de Registro Civil e Identificación. 
</v>
      </c>
      <c r="I21" s="5" t="str">
        <f>VLOOKUP(C21,'AUD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1" s="5" t="str">
        <f>VLOOKUP(C21,'AUD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1" s="5" t="str">
        <f>VLOOKUP(C21,'AUD OCT'!B:W,9,0)</f>
        <v>Se elegirá cada tres años.</v>
      </c>
      <c r="L21" s="5" t="str">
        <f>VLOOKUP(C21,'AUD OCT'!B:W,10,0)</f>
        <v>Desde el 19 de mayo de 2025 hasta el 19 de mayo de 2028.</v>
      </c>
      <c r="M21" s="5" t="str">
        <f>VLOOKUP(C21,'AUD OCT'!B:W,11,0)</f>
        <v xml:space="preserve">Presidente: 
Ingrid Eliana Prambs Klocker, RUT Nº 5.503.894-5
</v>
      </c>
      <c r="N21" s="5" t="str">
        <f>VLOOKUP(C21,'AUD OCT'!B:W,12,0)</f>
        <v xml:space="preserve">Avenida Pedro de Valdivia Nº 0335, comuna de Villarrica, Novena Región.
</v>
      </c>
      <c r="O21" s="5" t="str">
        <f>VLOOKUP(C21,'AUD OCT'!B:W,13,0)</f>
        <v>IX</v>
      </c>
      <c r="P21" s="5" t="str">
        <f>VLOOKUP(C21,'AUD OCT'!B:W,14,0)</f>
        <v>Villarrica</v>
      </c>
      <c r="Q21" s="5" t="str">
        <f>VLOOKUP(C21,'AUD OCT'!B:W,15,0)</f>
        <v xml:space="preserve">452598188
Celular:
Ingrid Prambs: 994302213
Priscila Toledo Albornoz 995655179
María Angélica Espinoza Gatica: 998723587
Mauricio Gaete: 985760334
Marixia Ortega Retamal: 962270453
</v>
      </c>
      <c r="R21" s="5" t="str">
        <f>VLOOKUP(C21,'AUD OCT'!B:W,16,0)</f>
        <v xml:space="preserve">ciemvillarrica@gmail.com  
iprambs@gmail.com 
Priscilla.t.albornoz@gmail.com 
Mageca1o@gmail.com
gaeteparraguez@gmail.com 
marixaa.ortega@gmail.com 
</v>
      </c>
      <c r="S21" s="5">
        <f>VLOOKUP(C21,'AUD OCT'!B:W,17,0)</f>
        <v>0</v>
      </c>
      <c r="T21" s="5" t="str">
        <f>VLOOKUP(C21,'AUD OCT'!B:W,18,0)</f>
        <v>93401: Institución de Asistencia Social</v>
      </c>
      <c r="U21" s="5" t="str">
        <f>VLOOKUP(C21,'AUD OCT'!B:W,19,0)</f>
        <v>Certificado de antecedentes financieros del año 2024,  aprobados por el Subdepartamento de Supervisión Financiera Nacional.</v>
      </c>
      <c r="V21" s="6">
        <f>VLOOKUP(C21,'AUD OCT'!B:W,20,0)</f>
        <v>2024</v>
      </c>
      <c r="W21" s="7">
        <f>VLOOKUP(C21,'AUD OCT'!B:W,21,0)</f>
        <v>37970</v>
      </c>
      <c r="X21" s="8">
        <v>0</v>
      </c>
      <c r="Y21" s="8">
        <v>1013524</v>
      </c>
      <c r="Z21" s="6">
        <v>45960</v>
      </c>
      <c r="AA21" s="5" t="s">
        <v>31</v>
      </c>
      <c r="AB21" s="5" t="s">
        <v>32</v>
      </c>
      <c r="AC21" s="5" t="s">
        <v>40</v>
      </c>
    </row>
    <row r="22" spans="2:29" x14ac:dyDescent="0.2">
      <c r="B22" s="26" t="s">
        <v>38</v>
      </c>
      <c r="C22" s="26">
        <v>735534009</v>
      </c>
      <c r="D22" s="5">
        <v>1090677</v>
      </c>
      <c r="E22" s="26">
        <v>9</v>
      </c>
      <c r="F22" s="5" t="str">
        <f>VLOOKUP(C22,'AUD OCT'!B:W,2,0)</f>
        <v>Corporación de Derecho Privado.</v>
      </c>
      <c r="G22" s="5" t="str">
        <f>VLOOKUP(C22,'AUD OCT'!B:W,4,0)</f>
        <v>Otorgada por Decreto Supremo Nº 586, de fecha 05 de junio  de 1996, del Ministerio de Justicia.</v>
      </c>
      <c r="H22" s="5" t="str">
        <f>VLOOKUP(C22,'AUD OCT'!B:W,5,0)</f>
        <v xml:space="preserve">Certificado de Vigencia de Persona Jurídica Sin Fines de Lucro, Folio N° 500575423115, de 08 de julio de 2024, del Servicio de Registro Civil e Identificación. 
</v>
      </c>
      <c r="I22" s="5" t="str">
        <f>VLOOKUP(C22,'AUD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2" s="5" t="str">
        <f>VLOOKUP(C22,'AUD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2" s="5" t="str">
        <f>VLOOKUP(C22,'AUD OCT'!B:W,9,0)</f>
        <v>Se elegirá cada tres años.</v>
      </c>
      <c r="L22" s="5" t="str">
        <f>VLOOKUP(C22,'AUD OCT'!B:W,10,0)</f>
        <v>Desde el 19 de mayo de 2025 hasta el 19 de mayo de 2028.</v>
      </c>
      <c r="M22" s="5" t="str">
        <f>VLOOKUP(C22,'AUD OCT'!B:W,11,0)</f>
        <v xml:space="preserve">Presidente: 
Ingrid Eliana Prambs Klocker, RUT Nº 5.503.894-5
</v>
      </c>
      <c r="N22" s="5" t="str">
        <f>VLOOKUP(C22,'AUD OCT'!B:W,12,0)</f>
        <v xml:space="preserve">Avenida Pedro de Valdivia Nº 0335, comuna de Villarrica, Novena Región.
</v>
      </c>
      <c r="O22" s="5" t="str">
        <f>VLOOKUP(C22,'AUD OCT'!B:W,13,0)</f>
        <v>IX</v>
      </c>
      <c r="P22" s="5" t="str">
        <f>VLOOKUP(C22,'AUD OCT'!B:W,14,0)</f>
        <v>Villarrica</v>
      </c>
      <c r="Q22" s="5" t="str">
        <f>VLOOKUP(C22,'AUD OCT'!B:W,15,0)</f>
        <v xml:space="preserve">452598188
Celular:
Ingrid Prambs: 994302213
Priscila Toledo Albornoz 995655179
María Angélica Espinoza Gatica: 998723587
Mauricio Gaete: 985760334
Marixia Ortega Retamal: 962270453
</v>
      </c>
      <c r="R22" s="5" t="str">
        <f>VLOOKUP(C22,'AUD OCT'!B:W,16,0)</f>
        <v xml:space="preserve">ciemvillarrica@gmail.com  
iprambs@gmail.com 
Priscilla.t.albornoz@gmail.com 
Mageca1o@gmail.com
gaeteparraguez@gmail.com 
marixaa.ortega@gmail.com 
</v>
      </c>
      <c r="S22" s="5">
        <f>VLOOKUP(C22,'AUD OCT'!B:W,17,0)</f>
        <v>0</v>
      </c>
      <c r="T22" s="5" t="str">
        <f>VLOOKUP(C22,'AUD OCT'!B:W,18,0)</f>
        <v>93401: Institución de Asistencia Social</v>
      </c>
      <c r="U22" s="5" t="str">
        <f>VLOOKUP(C22,'AUD OCT'!B:W,19,0)</f>
        <v>Certificado de antecedentes financieros del año 2024,  aprobados por el Subdepartamento de Supervisión Financiera Nacional.</v>
      </c>
      <c r="V22" s="6">
        <f>VLOOKUP(C22,'AUD OCT'!B:W,20,0)</f>
        <v>2024</v>
      </c>
      <c r="W22" s="7">
        <f>VLOOKUP(C22,'AUD OCT'!B:W,21,0)</f>
        <v>37970</v>
      </c>
      <c r="X22" s="8">
        <v>0</v>
      </c>
      <c r="Y22" s="8">
        <v>1286813</v>
      </c>
      <c r="Z22" s="6">
        <v>45960</v>
      </c>
      <c r="AA22" s="5" t="s">
        <v>31</v>
      </c>
      <c r="AB22" s="5" t="s">
        <v>32</v>
      </c>
      <c r="AC22" s="5" t="s">
        <v>40</v>
      </c>
    </row>
    <row r="23" spans="2:29" x14ac:dyDescent="0.2">
      <c r="B23" s="26" t="s">
        <v>38</v>
      </c>
      <c r="C23" s="26">
        <v>735534009</v>
      </c>
      <c r="D23" s="5">
        <v>1090684</v>
      </c>
      <c r="E23" s="26">
        <v>9</v>
      </c>
      <c r="F23" s="5" t="str">
        <f>VLOOKUP(C23,'AUD OCT'!B:W,2,0)</f>
        <v>Corporación de Derecho Privado.</v>
      </c>
      <c r="G23" s="5" t="str">
        <f>VLOOKUP(C23,'AUD OCT'!B:W,4,0)</f>
        <v>Otorgada por Decreto Supremo Nº 586, de fecha 05 de junio  de 1996, del Ministerio de Justicia.</v>
      </c>
      <c r="H23" s="5" t="str">
        <f>VLOOKUP(C23,'AUD OCT'!B:W,5,0)</f>
        <v xml:space="preserve">Certificado de Vigencia de Persona Jurídica Sin Fines de Lucro, Folio N° 500575423115, de 08 de julio de 2024, del Servicio de Registro Civil e Identificación. 
</v>
      </c>
      <c r="I23" s="5" t="str">
        <f>VLOOKUP(C23,'AUD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3" s="5" t="str">
        <f>VLOOKUP(C23,'AUD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3" s="5" t="str">
        <f>VLOOKUP(C23,'AUD OCT'!B:W,9,0)</f>
        <v>Se elegirá cada tres años.</v>
      </c>
      <c r="L23" s="5" t="str">
        <f>VLOOKUP(C23,'AUD OCT'!B:W,10,0)</f>
        <v>Desde el 19 de mayo de 2025 hasta el 19 de mayo de 2028.</v>
      </c>
      <c r="M23" s="5" t="str">
        <f>VLOOKUP(C23,'AUD OCT'!B:W,11,0)</f>
        <v xml:space="preserve">Presidente: 
Ingrid Eliana Prambs Klocker, RUT Nº 5.503.894-5
</v>
      </c>
      <c r="N23" s="5" t="str">
        <f>VLOOKUP(C23,'AUD OCT'!B:W,12,0)</f>
        <v xml:space="preserve">Avenida Pedro de Valdivia Nº 0335, comuna de Villarrica, Novena Región.
</v>
      </c>
      <c r="O23" s="5" t="str">
        <f>VLOOKUP(C23,'AUD OCT'!B:W,13,0)</f>
        <v>IX</v>
      </c>
      <c r="P23" s="5" t="str">
        <f>VLOOKUP(C23,'AUD OCT'!B:W,14,0)</f>
        <v>Villarrica</v>
      </c>
      <c r="Q23" s="5" t="str">
        <f>VLOOKUP(C23,'AUD OCT'!B:W,15,0)</f>
        <v xml:space="preserve">452598188
Celular:
Ingrid Prambs: 994302213
Priscila Toledo Albornoz 995655179
María Angélica Espinoza Gatica: 998723587
Mauricio Gaete: 985760334
Marixia Ortega Retamal: 962270453
</v>
      </c>
      <c r="R23" s="5" t="str">
        <f>VLOOKUP(C23,'AUD OCT'!B:W,16,0)</f>
        <v xml:space="preserve">ciemvillarrica@gmail.com  
iprambs@gmail.com 
Priscilla.t.albornoz@gmail.com 
Mageca1o@gmail.com
gaeteparraguez@gmail.com 
marixaa.ortega@gmail.com 
</v>
      </c>
      <c r="S23" s="5">
        <f>VLOOKUP(C23,'AUD OCT'!B:W,17,0)</f>
        <v>0</v>
      </c>
      <c r="T23" s="5" t="str">
        <f>VLOOKUP(C23,'AUD OCT'!B:W,18,0)</f>
        <v>93401: Institución de Asistencia Social</v>
      </c>
      <c r="U23" s="5" t="str">
        <f>VLOOKUP(C23,'AUD OCT'!B:W,19,0)</f>
        <v>Certificado de antecedentes financieros del año 2024,  aprobados por el Subdepartamento de Supervisión Financiera Nacional.</v>
      </c>
      <c r="V23" s="6">
        <f>VLOOKUP(C23,'AUD OCT'!B:W,20,0)</f>
        <v>2024</v>
      </c>
      <c r="W23" s="7">
        <f>VLOOKUP(C23,'AUD OCT'!B:W,21,0)</f>
        <v>37970</v>
      </c>
      <c r="X23" s="8">
        <v>0</v>
      </c>
      <c r="Y23" s="8">
        <v>25886560</v>
      </c>
      <c r="Z23" s="6">
        <v>45960</v>
      </c>
      <c r="AA23" s="5" t="s">
        <v>31</v>
      </c>
      <c r="AB23" s="5" t="s">
        <v>32</v>
      </c>
      <c r="AC23" s="5" t="s">
        <v>40</v>
      </c>
    </row>
    <row r="24" spans="2:29" x14ac:dyDescent="0.2">
      <c r="B24" s="26" t="s">
        <v>38</v>
      </c>
      <c r="C24" s="26">
        <v>735534009</v>
      </c>
      <c r="D24" s="5">
        <v>1090686</v>
      </c>
      <c r="E24" s="26">
        <v>9</v>
      </c>
      <c r="F24" s="5" t="str">
        <f>VLOOKUP(C24,'AUD OCT'!B:W,2,0)</f>
        <v>Corporación de Derecho Privado.</v>
      </c>
      <c r="G24" s="5" t="str">
        <f>VLOOKUP(C24,'AUD OCT'!B:W,4,0)</f>
        <v>Otorgada por Decreto Supremo Nº 586, de fecha 05 de junio  de 1996, del Ministerio de Justicia.</v>
      </c>
      <c r="H24" s="5" t="str">
        <f>VLOOKUP(C24,'AUD OCT'!B:W,5,0)</f>
        <v xml:space="preserve">Certificado de Vigencia de Persona Jurídica Sin Fines de Lucro, Folio N° 500575423115, de 08 de julio de 2024, del Servicio de Registro Civil e Identificación. 
</v>
      </c>
      <c r="I24" s="5" t="str">
        <f>VLOOKUP(C24,'AUD OCT'!B:W,7,0)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4" s="5" t="str">
        <f>VLOOKUP(C24,'AUD OCT'!B:W,8,0)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4" s="5" t="str">
        <f>VLOOKUP(C24,'AUD OCT'!B:W,9,0)</f>
        <v>Se elegirá cada tres años.</v>
      </c>
      <c r="L24" s="5" t="str">
        <f>VLOOKUP(C24,'AUD OCT'!B:W,10,0)</f>
        <v>Desde el 19 de mayo de 2025 hasta el 19 de mayo de 2028.</v>
      </c>
      <c r="M24" s="5" t="str">
        <f>VLOOKUP(C24,'AUD OCT'!B:W,11,0)</f>
        <v xml:space="preserve">Presidente: 
Ingrid Eliana Prambs Klocker, RUT Nº 5.503.894-5
</v>
      </c>
      <c r="N24" s="5" t="str">
        <f>VLOOKUP(C24,'AUD OCT'!B:W,12,0)</f>
        <v xml:space="preserve">Avenida Pedro de Valdivia Nº 0335, comuna de Villarrica, Novena Región.
</v>
      </c>
      <c r="O24" s="5" t="str">
        <f>VLOOKUP(C24,'AUD OCT'!B:W,13,0)</f>
        <v>IX</v>
      </c>
      <c r="P24" s="5" t="str">
        <f>VLOOKUP(C24,'AUD OCT'!B:W,14,0)</f>
        <v>Villarrica</v>
      </c>
      <c r="Q24" s="5" t="str">
        <f>VLOOKUP(C24,'AUD OCT'!B:W,15,0)</f>
        <v xml:space="preserve">452598188
Celular:
Ingrid Prambs: 994302213
Priscila Toledo Albornoz 995655179
María Angélica Espinoza Gatica: 998723587
Mauricio Gaete: 985760334
Marixia Ortega Retamal: 962270453
</v>
      </c>
      <c r="R24" s="5" t="str">
        <f>VLOOKUP(C24,'AUD OCT'!B:W,16,0)</f>
        <v xml:space="preserve">ciemvillarrica@gmail.com  
iprambs@gmail.com 
Priscilla.t.albornoz@gmail.com 
Mageca1o@gmail.com
gaeteparraguez@gmail.com 
marixaa.ortega@gmail.com 
</v>
      </c>
      <c r="S24" s="5">
        <f>VLOOKUP(C24,'AUD OCT'!B:W,17,0)</f>
        <v>0</v>
      </c>
      <c r="T24" s="5" t="str">
        <f>VLOOKUP(C24,'AUD OCT'!B:W,18,0)</f>
        <v>93401: Institución de Asistencia Social</v>
      </c>
      <c r="U24" s="5" t="str">
        <f>VLOOKUP(C24,'AUD OCT'!B:W,19,0)</f>
        <v>Certificado de antecedentes financieros del año 2024,  aprobados por el Subdepartamento de Supervisión Financiera Nacional.</v>
      </c>
      <c r="V24" s="6">
        <f>VLOOKUP(C24,'AUD OCT'!B:W,20,0)</f>
        <v>2024</v>
      </c>
      <c r="W24" s="7">
        <f>VLOOKUP(C24,'AUD OCT'!B:W,21,0)</f>
        <v>37970</v>
      </c>
      <c r="X24" s="8">
        <v>0</v>
      </c>
      <c r="Y24" s="8">
        <v>9186403</v>
      </c>
      <c r="Z24" s="6">
        <v>45960</v>
      </c>
      <c r="AA24" s="5" t="s">
        <v>31</v>
      </c>
      <c r="AB24" s="5" t="s">
        <v>32</v>
      </c>
      <c r="AC24" s="5" t="s">
        <v>39</v>
      </c>
    </row>
    <row r="25" spans="2:29" x14ac:dyDescent="0.2">
      <c r="B25" s="26" t="s">
        <v>41</v>
      </c>
      <c r="C25" s="26">
        <v>719400000</v>
      </c>
      <c r="D25" s="5">
        <v>1060432</v>
      </c>
      <c r="E25" s="26">
        <v>6</v>
      </c>
      <c r="F25" s="5" t="str">
        <f>VLOOKUP(C25,'AUD OCT'!B:W,2,0)</f>
        <v>Corporación de Derecho Privado.</v>
      </c>
      <c r="G25" s="5" t="str">
        <f>VLOOKUP(C25,'AUD OCT'!B:W,4,0)</f>
        <v>Otorgada por Decreto Supremo Nº 528, de fecha 16 de mayo de 1991, del Ministerio de Justicia, publicado en el Diario Oficial el día 19 de noviembre de 1991.</v>
      </c>
      <c r="H25" s="5" t="str">
        <f>VLOOKUP(C25,'AUD OCT'!B:W,5,0)</f>
        <v>Certificado de Vigencia de Persona Jurídica Sin Fines de Lucro Folio N° 500629368005, emitido con fecha 13 de mayo de 2025, por el Servicio de Registro Civil e Identificación.</v>
      </c>
      <c r="I25" s="5" t="str">
        <f>VLOOKUP(C25,'AUD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5" s="5" t="str">
        <f>VLOOKUP(C25,'AUD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5" s="5" t="str">
        <f>VLOOKUP(C25,'AUD OCT'!B:W,9,0)</f>
        <v>Tres años.</v>
      </c>
      <c r="L25" s="5" t="str">
        <f>VLOOKUP(C25,'AUD OCT'!B:W,10,0)</f>
        <v xml:space="preserve">De 21-09-2022 al 21-09-2025. 
</v>
      </c>
      <c r="M25" s="5" t="str">
        <f>VLOOKUP(C25,'AUD OCT'!B:W,11,0)</f>
        <v xml:space="preserve">
JAIME ENRIQUE VILCHES GONZÁLEZ: 5.641.609-9
</v>
      </c>
      <c r="N25" s="5" t="str">
        <f>VLOOKUP(C25,'AUD OCT'!B:W,12,0)</f>
        <v xml:space="preserve">Santa Isabel Nº 345, Santiago, Región Metropolitana. 
</v>
      </c>
      <c r="O25" s="5" t="str">
        <f>VLOOKUP(C25,'AUD OCT'!B:W,13,0)</f>
        <v>XIII</v>
      </c>
      <c r="P25" s="5" t="str">
        <f>VLOOKUP(C25,'AUD OCT'!B:W,14,0)</f>
        <v>Santiago</v>
      </c>
      <c r="Q25" s="5" t="str">
        <f>VLOOKUP(C25,'AUD OCT'!B:W,15,0)</f>
        <v>2228893- 2225181     Jaime Enrique Vilches González: 992386370- oficina: 226346252</v>
      </c>
      <c r="R25" s="5" t="str">
        <f>VLOOKUP(C25,'AUD OCT'!B:W,16,0)</f>
        <v xml:space="preserve">corporacion.central@gmail.com
vilches.jaime@gmail.com
</v>
      </c>
      <c r="S25" s="5">
        <f>VLOOKUP(C25,'AUD OCT'!B:W,17,0)</f>
        <v>0</v>
      </c>
      <c r="T25" s="5" t="str">
        <f>VLOOKUP(C25,'AUD OCT'!B:W,18,0)</f>
        <v>93401: Institución de Asistencia Social</v>
      </c>
      <c r="U25" s="5" t="str">
        <f>VLOOKUP(C25,'AUD OCT'!B:W,19,0)</f>
        <v xml:space="preserve">Se acompaña certificado de antecedentes financieros, correspondiente al año 2024, aprobados por el Sub Departamento de Supervisión Financiera Nacional. </v>
      </c>
      <c r="V25" s="6">
        <f>VLOOKUP(C25,'AUD OCT'!B:W,20,0)</f>
        <v>2024</v>
      </c>
      <c r="W25" s="7">
        <f>VLOOKUP(C25,'AUD OCT'!B:W,21,0)</f>
        <v>37970</v>
      </c>
      <c r="X25" s="8">
        <v>19758816</v>
      </c>
      <c r="Y25" s="8">
        <v>179026848</v>
      </c>
      <c r="Z25" s="6">
        <v>45960</v>
      </c>
      <c r="AA25" s="5" t="s">
        <v>31</v>
      </c>
      <c r="AB25" s="5" t="s">
        <v>32</v>
      </c>
      <c r="AC25" s="5" t="s">
        <v>42</v>
      </c>
    </row>
    <row r="26" spans="2:29" x14ac:dyDescent="0.2">
      <c r="B26" s="26" t="s">
        <v>41</v>
      </c>
      <c r="C26" s="26">
        <v>719400000</v>
      </c>
      <c r="D26" s="5">
        <v>1132626</v>
      </c>
      <c r="E26" s="26">
        <v>13</v>
      </c>
      <c r="F26" s="5" t="str">
        <f>VLOOKUP(C26,'AUD OCT'!B:W,2,0)</f>
        <v>Corporación de Derecho Privado.</v>
      </c>
      <c r="G26" s="5" t="str">
        <f>VLOOKUP(C26,'AUD OCT'!B:W,4,0)</f>
        <v>Otorgada por Decreto Supremo Nº 528, de fecha 16 de mayo de 1991, del Ministerio de Justicia, publicado en el Diario Oficial el día 19 de noviembre de 1991.</v>
      </c>
      <c r="H26" s="5" t="str">
        <f>VLOOKUP(C26,'AUD OCT'!B:W,5,0)</f>
        <v>Certificado de Vigencia de Persona Jurídica Sin Fines de Lucro Folio N° 500629368005, emitido con fecha 13 de mayo de 2025, por el Servicio de Registro Civil e Identificación.</v>
      </c>
      <c r="I26" s="5" t="str">
        <f>VLOOKUP(C26,'AUD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6" s="5" t="str">
        <f>VLOOKUP(C26,'AUD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6" s="5" t="str">
        <f>VLOOKUP(C26,'AUD OCT'!B:W,9,0)</f>
        <v>Tres años.</v>
      </c>
      <c r="L26" s="5" t="str">
        <f>VLOOKUP(C26,'AUD OCT'!B:W,10,0)</f>
        <v xml:space="preserve">De 21-09-2022 al 21-09-2025. 
</v>
      </c>
      <c r="M26" s="5" t="str">
        <f>VLOOKUP(C26,'AUD OCT'!B:W,11,0)</f>
        <v xml:space="preserve">
JAIME ENRIQUE VILCHES GONZÁLEZ: 5.641.609-9
</v>
      </c>
      <c r="N26" s="5" t="str">
        <f>VLOOKUP(C26,'AUD OCT'!B:W,12,0)</f>
        <v xml:space="preserve">Santa Isabel Nº 345, Santiago, Región Metropolitana. 
</v>
      </c>
      <c r="O26" s="5" t="str">
        <f>VLOOKUP(C26,'AUD OCT'!B:W,13,0)</f>
        <v>XIII</v>
      </c>
      <c r="P26" s="5" t="str">
        <f>VLOOKUP(C26,'AUD OCT'!B:W,14,0)</f>
        <v>Santiago</v>
      </c>
      <c r="Q26" s="5" t="str">
        <f>VLOOKUP(C26,'AUD OCT'!B:W,15,0)</f>
        <v>2228893- 2225181     Jaime Enrique Vilches González: 992386370- oficina: 226346252</v>
      </c>
      <c r="R26" s="5" t="str">
        <f>VLOOKUP(C26,'AUD OCT'!B:W,16,0)</f>
        <v xml:space="preserve">corporacion.central@gmail.com
vilches.jaime@gmail.com
</v>
      </c>
      <c r="S26" s="5">
        <f>VLOOKUP(C26,'AUD OCT'!B:W,17,0)</f>
        <v>0</v>
      </c>
      <c r="T26" s="5" t="str">
        <f>VLOOKUP(C26,'AUD OCT'!B:W,18,0)</f>
        <v>93401: Institución de Asistencia Social</v>
      </c>
      <c r="U26" s="5" t="str">
        <f>VLOOKUP(C26,'AUD OCT'!B:W,19,0)</f>
        <v xml:space="preserve">Se acompaña certificado de antecedentes financieros, correspondiente al año 2024, aprobados por el Sub Departamento de Supervisión Financiera Nacional. </v>
      </c>
      <c r="V26" s="6">
        <f>VLOOKUP(C26,'AUD OCT'!B:W,20,0)</f>
        <v>2024</v>
      </c>
      <c r="W26" s="7">
        <f>VLOOKUP(C26,'AUD OCT'!B:W,21,0)</f>
        <v>37970</v>
      </c>
      <c r="X26" s="8">
        <v>18361728</v>
      </c>
      <c r="Y26" s="8">
        <v>179625600</v>
      </c>
      <c r="Z26" s="6">
        <v>45960</v>
      </c>
      <c r="AA26" s="5" t="s">
        <v>31</v>
      </c>
      <c r="AB26" s="5" t="s">
        <v>32</v>
      </c>
      <c r="AC26" s="5" t="s">
        <v>43</v>
      </c>
    </row>
    <row r="27" spans="2:29" x14ac:dyDescent="0.2">
      <c r="B27" s="26" t="s">
        <v>41</v>
      </c>
      <c r="C27" s="26">
        <v>719400000</v>
      </c>
      <c r="D27" s="5">
        <v>1132634</v>
      </c>
      <c r="E27" s="26">
        <v>13</v>
      </c>
      <c r="F27" s="5" t="str">
        <f>VLOOKUP(C27,'AUD OCT'!B:W,2,0)</f>
        <v>Corporación de Derecho Privado.</v>
      </c>
      <c r="G27" s="5" t="str">
        <f>VLOOKUP(C27,'AUD OCT'!B:W,4,0)</f>
        <v>Otorgada por Decreto Supremo Nº 528, de fecha 16 de mayo de 1991, del Ministerio de Justicia, publicado en el Diario Oficial el día 19 de noviembre de 1991.</v>
      </c>
      <c r="H27" s="5" t="str">
        <f>VLOOKUP(C27,'AUD OCT'!B:W,5,0)</f>
        <v>Certificado de Vigencia de Persona Jurídica Sin Fines de Lucro Folio N° 500629368005, emitido con fecha 13 de mayo de 2025, por el Servicio de Registro Civil e Identificación.</v>
      </c>
      <c r="I27" s="5" t="str">
        <f>VLOOKUP(C27,'AUD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7" s="5" t="str">
        <f>VLOOKUP(C27,'AUD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7" s="5" t="str">
        <f>VLOOKUP(C27,'AUD OCT'!B:W,9,0)</f>
        <v>Tres años.</v>
      </c>
      <c r="L27" s="5" t="str">
        <f>VLOOKUP(C27,'AUD OCT'!B:W,10,0)</f>
        <v xml:space="preserve">De 21-09-2022 al 21-09-2025. 
</v>
      </c>
      <c r="M27" s="5" t="str">
        <f>VLOOKUP(C27,'AUD OCT'!B:W,11,0)</f>
        <v xml:space="preserve">
JAIME ENRIQUE VILCHES GONZÁLEZ: 5.641.609-9
</v>
      </c>
      <c r="N27" s="5" t="str">
        <f>VLOOKUP(C27,'AUD OCT'!B:W,12,0)</f>
        <v xml:space="preserve">Santa Isabel Nº 345, Santiago, Región Metropolitana. 
</v>
      </c>
      <c r="O27" s="5" t="str">
        <f>VLOOKUP(C27,'AUD OCT'!B:W,13,0)</f>
        <v>XIII</v>
      </c>
      <c r="P27" s="5" t="str">
        <f>VLOOKUP(C27,'AUD OCT'!B:W,14,0)</f>
        <v>Santiago</v>
      </c>
      <c r="Q27" s="5" t="str">
        <f>VLOOKUP(C27,'AUD OCT'!B:W,15,0)</f>
        <v>2228893- 2225181     Jaime Enrique Vilches González: 992386370- oficina: 226346252</v>
      </c>
      <c r="R27" s="5" t="str">
        <f>VLOOKUP(C27,'AUD OCT'!B:W,16,0)</f>
        <v xml:space="preserve">corporacion.central@gmail.com
vilches.jaime@gmail.com
</v>
      </c>
      <c r="S27" s="5">
        <f>VLOOKUP(C27,'AUD OCT'!B:W,17,0)</f>
        <v>0</v>
      </c>
      <c r="T27" s="5" t="str">
        <f>VLOOKUP(C27,'AUD OCT'!B:W,18,0)</f>
        <v>93401: Institución de Asistencia Social</v>
      </c>
      <c r="U27" s="5" t="str">
        <f>VLOOKUP(C27,'AUD OCT'!B:W,19,0)</f>
        <v xml:space="preserve">Se acompaña certificado de antecedentes financieros, correspondiente al año 2024, aprobados por el Sub Departamento de Supervisión Financiera Nacional. </v>
      </c>
      <c r="V27" s="6">
        <f>VLOOKUP(C27,'AUD OCT'!B:W,20,0)</f>
        <v>2024</v>
      </c>
      <c r="W27" s="7">
        <f>VLOOKUP(C27,'AUD OCT'!B:W,21,0)</f>
        <v>37970</v>
      </c>
      <c r="X27" s="8">
        <v>35126784</v>
      </c>
      <c r="Y27" s="8">
        <v>272032992</v>
      </c>
      <c r="Z27" s="6">
        <v>45960</v>
      </c>
      <c r="AA27" s="5" t="s">
        <v>31</v>
      </c>
      <c r="AB27" s="5" t="s">
        <v>32</v>
      </c>
      <c r="AC27" s="5" t="s">
        <v>44</v>
      </c>
    </row>
    <row r="28" spans="2:29" x14ac:dyDescent="0.2">
      <c r="B28" s="26" t="s">
        <v>41</v>
      </c>
      <c r="C28" s="26">
        <v>719400000</v>
      </c>
      <c r="D28" s="5">
        <v>1132646</v>
      </c>
      <c r="E28" s="26">
        <v>13</v>
      </c>
      <c r="F28" s="5" t="str">
        <f>VLOOKUP(C28,'AUD OCT'!B:W,2,0)</f>
        <v>Corporación de Derecho Privado.</v>
      </c>
      <c r="G28" s="5" t="str">
        <f>VLOOKUP(C28,'AUD OCT'!B:W,4,0)</f>
        <v>Otorgada por Decreto Supremo Nº 528, de fecha 16 de mayo de 1991, del Ministerio de Justicia, publicado en el Diario Oficial el día 19 de noviembre de 1991.</v>
      </c>
      <c r="H28" s="5" t="str">
        <f>VLOOKUP(C28,'AUD OCT'!B:W,5,0)</f>
        <v>Certificado de Vigencia de Persona Jurídica Sin Fines de Lucro Folio N° 500629368005, emitido con fecha 13 de mayo de 2025, por el Servicio de Registro Civil e Identificación.</v>
      </c>
      <c r="I28" s="5" t="str">
        <f>VLOOKUP(C28,'AUD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8" s="5" t="str">
        <f>VLOOKUP(C28,'AUD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8" s="5" t="str">
        <f>VLOOKUP(C28,'AUD OCT'!B:W,9,0)</f>
        <v>Tres años.</v>
      </c>
      <c r="L28" s="5" t="str">
        <f>VLOOKUP(C28,'AUD OCT'!B:W,10,0)</f>
        <v xml:space="preserve">De 21-09-2022 al 21-09-2025. 
</v>
      </c>
      <c r="M28" s="5" t="str">
        <f>VLOOKUP(C28,'AUD OCT'!B:W,11,0)</f>
        <v xml:space="preserve">
JAIME ENRIQUE VILCHES GONZÁLEZ: 5.641.609-9
</v>
      </c>
      <c r="N28" s="5" t="str">
        <f>VLOOKUP(C28,'AUD OCT'!B:W,12,0)</f>
        <v xml:space="preserve">Santa Isabel Nº 345, Santiago, Región Metropolitana. 
</v>
      </c>
      <c r="O28" s="5" t="str">
        <f>VLOOKUP(C28,'AUD OCT'!B:W,13,0)</f>
        <v>XIII</v>
      </c>
      <c r="P28" s="5" t="str">
        <f>VLOOKUP(C28,'AUD OCT'!B:W,14,0)</f>
        <v>Santiago</v>
      </c>
      <c r="Q28" s="5" t="str">
        <f>VLOOKUP(C28,'AUD OCT'!B:W,15,0)</f>
        <v>2228893- 2225181     Jaime Enrique Vilches González: 992386370- oficina: 226346252</v>
      </c>
      <c r="R28" s="5" t="str">
        <f>VLOOKUP(C28,'AUD OCT'!B:W,16,0)</f>
        <v xml:space="preserve">corporacion.central@gmail.com
vilches.jaime@gmail.com
</v>
      </c>
      <c r="S28" s="5">
        <f>VLOOKUP(C28,'AUD OCT'!B:W,17,0)</f>
        <v>0</v>
      </c>
      <c r="T28" s="5" t="str">
        <f>VLOOKUP(C28,'AUD OCT'!B:W,18,0)</f>
        <v>93401: Institución de Asistencia Social</v>
      </c>
      <c r="U28" s="5" t="str">
        <f>VLOOKUP(C28,'AUD OCT'!B:W,19,0)</f>
        <v xml:space="preserve">Se acompaña certificado de antecedentes financieros, correspondiente al año 2024, aprobados por el Sub Departamento de Supervisión Financiera Nacional. </v>
      </c>
      <c r="V28" s="6">
        <f>VLOOKUP(C28,'AUD OCT'!B:W,20,0)</f>
        <v>2024</v>
      </c>
      <c r="W28" s="7">
        <f>VLOOKUP(C28,'AUD OCT'!B:W,21,0)</f>
        <v>37970</v>
      </c>
      <c r="X28" s="8">
        <v>13970880</v>
      </c>
      <c r="Y28" s="8">
        <v>122544576</v>
      </c>
      <c r="Z28" s="6">
        <v>45960</v>
      </c>
      <c r="AA28" s="5" t="s">
        <v>31</v>
      </c>
      <c r="AB28" s="5" t="s">
        <v>32</v>
      </c>
      <c r="AC28" s="5" t="s">
        <v>45</v>
      </c>
    </row>
    <row r="29" spans="2:29" x14ac:dyDescent="0.2">
      <c r="B29" s="26" t="s">
        <v>41</v>
      </c>
      <c r="C29" s="26">
        <v>719400000</v>
      </c>
      <c r="D29" s="5">
        <v>1132684</v>
      </c>
      <c r="E29" s="26">
        <v>13</v>
      </c>
      <c r="F29" s="5" t="str">
        <f>VLOOKUP(C29,'AUD OCT'!B:W,2,0)</f>
        <v>Corporación de Derecho Privado.</v>
      </c>
      <c r="G29" s="5" t="str">
        <f>VLOOKUP(C29,'AUD OCT'!B:W,4,0)</f>
        <v>Otorgada por Decreto Supremo Nº 528, de fecha 16 de mayo de 1991, del Ministerio de Justicia, publicado en el Diario Oficial el día 19 de noviembre de 1991.</v>
      </c>
      <c r="H29" s="5" t="str">
        <f>VLOOKUP(C29,'AUD OCT'!B:W,5,0)</f>
        <v>Certificado de Vigencia de Persona Jurídica Sin Fines de Lucro Folio N° 500629368005, emitido con fecha 13 de mayo de 2025, por el Servicio de Registro Civil e Identificación.</v>
      </c>
      <c r="I29" s="5" t="str">
        <f>VLOOKUP(C29,'AUD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9" s="5" t="str">
        <f>VLOOKUP(C29,'AUD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9" s="5" t="str">
        <f>VLOOKUP(C29,'AUD OCT'!B:W,9,0)</f>
        <v>Tres años.</v>
      </c>
      <c r="L29" s="5" t="str">
        <f>VLOOKUP(C29,'AUD OCT'!B:W,10,0)</f>
        <v xml:space="preserve">De 21-09-2022 al 21-09-2025. 
</v>
      </c>
      <c r="M29" s="5" t="str">
        <f>VLOOKUP(C29,'AUD OCT'!B:W,11,0)</f>
        <v xml:space="preserve">
JAIME ENRIQUE VILCHES GONZÁLEZ: 5.641.609-9
</v>
      </c>
      <c r="N29" s="5" t="str">
        <f>VLOOKUP(C29,'AUD OCT'!B:W,12,0)</f>
        <v xml:space="preserve">Santa Isabel Nº 345, Santiago, Región Metropolitana. 
</v>
      </c>
      <c r="O29" s="5" t="str">
        <f>VLOOKUP(C29,'AUD OCT'!B:W,13,0)</f>
        <v>XIII</v>
      </c>
      <c r="P29" s="5" t="str">
        <f>VLOOKUP(C29,'AUD OCT'!B:W,14,0)</f>
        <v>Santiago</v>
      </c>
      <c r="Q29" s="5" t="str">
        <f>VLOOKUP(C29,'AUD OCT'!B:W,15,0)</f>
        <v>2228893- 2225181     Jaime Enrique Vilches González: 992386370- oficina: 226346252</v>
      </c>
      <c r="R29" s="5" t="str">
        <f>VLOOKUP(C29,'AUD OCT'!B:W,16,0)</f>
        <v xml:space="preserve">corporacion.central@gmail.com
vilches.jaime@gmail.com
</v>
      </c>
      <c r="S29" s="5">
        <f>VLOOKUP(C29,'AUD OCT'!B:W,17,0)</f>
        <v>0</v>
      </c>
      <c r="T29" s="5" t="str">
        <f>VLOOKUP(C29,'AUD OCT'!B:W,18,0)</f>
        <v>93401: Institución de Asistencia Social</v>
      </c>
      <c r="U29" s="5" t="str">
        <f>VLOOKUP(C29,'AUD OCT'!B:W,19,0)</f>
        <v xml:space="preserve">Se acompaña certificado de antecedentes financieros, correspondiente al año 2024, aprobados por el Sub Departamento de Supervisión Financiera Nacional. </v>
      </c>
      <c r="V29" s="6">
        <f>VLOOKUP(C29,'AUD OCT'!B:W,20,0)</f>
        <v>2024</v>
      </c>
      <c r="W29" s="7">
        <f>VLOOKUP(C29,'AUD OCT'!B:W,21,0)</f>
        <v>37970</v>
      </c>
      <c r="X29" s="8">
        <v>15168384</v>
      </c>
      <c r="Y29" s="8">
        <v>173039328</v>
      </c>
      <c r="Z29" s="6">
        <v>45960</v>
      </c>
      <c r="AA29" s="5" t="s">
        <v>31</v>
      </c>
      <c r="AB29" s="5" t="s">
        <v>32</v>
      </c>
      <c r="AC29" s="5" t="s">
        <v>46</v>
      </c>
    </row>
    <row r="30" spans="2:29" x14ac:dyDescent="0.2">
      <c r="B30" s="26" t="s">
        <v>41</v>
      </c>
      <c r="C30" s="26">
        <v>719400000</v>
      </c>
      <c r="D30" s="5">
        <v>1132691</v>
      </c>
      <c r="E30" s="26">
        <v>13</v>
      </c>
      <c r="F30" s="5" t="str">
        <f>VLOOKUP(C30,'AUD OCT'!B:W,2,0)</f>
        <v>Corporación de Derecho Privado.</v>
      </c>
      <c r="G30" s="5" t="str">
        <f>VLOOKUP(C30,'AUD OCT'!B:W,4,0)</f>
        <v>Otorgada por Decreto Supremo Nº 528, de fecha 16 de mayo de 1991, del Ministerio de Justicia, publicado en el Diario Oficial el día 19 de noviembre de 1991.</v>
      </c>
      <c r="H30" s="5" t="str">
        <f>VLOOKUP(C30,'AUD OCT'!B:W,5,0)</f>
        <v>Certificado de Vigencia de Persona Jurídica Sin Fines de Lucro Folio N° 500629368005, emitido con fecha 13 de mayo de 2025, por el Servicio de Registro Civil e Identificación.</v>
      </c>
      <c r="I30" s="5" t="str">
        <f>VLOOKUP(C30,'AUD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0" s="5" t="str">
        <f>VLOOKUP(C30,'AUD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0" s="5" t="str">
        <f>VLOOKUP(C30,'AUD OCT'!B:W,9,0)</f>
        <v>Tres años.</v>
      </c>
      <c r="L30" s="5" t="str">
        <f>VLOOKUP(C30,'AUD OCT'!B:W,10,0)</f>
        <v xml:space="preserve">De 21-09-2022 al 21-09-2025. 
</v>
      </c>
      <c r="M30" s="5" t="str">
        <f>VLOOKUP(C30,'AUD OCT'!B:W,11,0)</f>
        <v xml:space="preserve">
JAIME ENRIQUE VILCHES GONZÁLEZ: 5.641.609-9
</v>
      </c>
      <c r="N30" s="5" t="str">
        <f>VLOOKUP(C30,'AUD OCT'!B:W,12,0)</f>
        <v xml:space="preserve">Santa Isabel Nº 345, Santiago, Región Metropolitana. 
</v>
      </c>
      <c r="O30" s="5" t="str">
        <f>VLOOKUP(C30,'AUD OCT'!B:W,13,0)</f>
        <v>XIII</v>
      </c>
      <c r="P30" s="5" t="str">
        <f>VLOOKUP(C30,'AUD OCT'!B:W,14,0)</f>
        <v>Santiago</v>
      </c>
      <c r="Q30" s="5" t="str">
        <f>VLOOKUP(C30,'AUD OCT'!B:W,15,0)</f>
        <v>2228893- 2225181     Jaime Enrique Vilches González: 992386370- oficina: 226346252</v>
      </c>
      <c r="R30" s="5" t="str">
        <f>VLOOKUP(C30,'AUD OCT'!B:W,16,0)</f>
        <v xml:space="preserve">corporacion.central@gmail.com
vilches.jaime@gmail.com
</v>
      </c>
      <c r="S30" s="5">
        <f>VLOOKUP(C30,'AUD OCT'!B:W,17,0)</f>
        <v>0</v>
      </c>
      <c r="T30" s="5" t="str">
        <f>VLOOKUP(C30,'AUD OCT'!B:W,18,0)</f>
        <v>93401: Institución de Asistencia Social</v>
      </c>
      <c r="U30" s="5" t="str">
        <f>VLOOKUP(C30,'AUD OCT'!B:W,19,0)</f>
        <v xml:space="preserve">Se acompaña certificado de antecedentes financieros, correspondiente al año 2024, aprobados por el Sub Departamento de Supervisión Financiera Nacional. </v>
      </c>
      <c r="V30" s="6">
        <f>VLOOKUP(C30,'AUD OCT'!B:W,20,0)</f>
        <v>2024</v>
      </c>
      <c r="W30" s="7">
        <f>VLOOKUP(C30,'AUD OCT'!B:W,21,0)</f>
        <v>37970</v>
      </c>
      <c r="X30" s="8">
        <v>26957448</v>
      </c>
      <c r="Y30" s="8">
        <v>233117741</v>
      </c>
      <c r="Z30" s="6">
        <v>45960</v>
      </c>
      <c r="AA30" s="5" t="s">
        <v>31</v>
      </c>
      <c r="AB30" s="5" t="s">
        <v>32</v>
      </c>
      <c r="AC30" s="5" t="s">
        <v>44</v>
      </c>
    </row>
    <row r="31" spans="2:29" x14ac:dyDescent="0.2">
      <c r="B31" s="26" t="s">
        <v>41</v>
      </c>
      <c r="C31" s="26">
        <v>719400000</v>
      </c>
      <c r="D31" s="5">
        <v>1132699</v>
      </c>
      <c r="E31" s="26">
        <v>13</v>
      </c>
      <c r="F31" s="5" t="str">
        <f>VLOOKUP(C31,'AUD OCT'!B:W,2,0)</f>
        <v>Corporación de Derecho Privado.</v>
      </c>
      <c r="G31" s="5" t="str">
        <f>VLOOKUP(C31,'AUD OCT'!B:W,4,0)</f>
        <v>Otorgada por Decreto Supremo Nº 528, de fecha 16 de mayo de 1991, del Ministerio de Justicia, publicado en el Diario Oficial el día 19 de noviembre de 1991.</v>
      </c>
      <c r="H31" s="5" t="str">
        <f>VLOOKUP(C31,'AUD OCT'!B:W,5,0)</f>
        <v>Certificado de Vigencia de Persona Jurídica Sin Fines de Lucro Folio N° 500629368005, emitido con fecha 13 de mayo de 2025, por el Servicio de Registro Civil e Identificación.</v>
      </c>
      <c r="I31" s="5" t="str">
        <f>VLOOKUP(C31,'AUD OCT'!B:W,7,0)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1" s="5" t="str">
        <f>VLOOKUP(C31,'AUD OCT'!B:W,8,0)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1" s="5" t="str">
        <f>VLOOKUP(C31,'AUD OCT'!B:W,9,0)</f>
        <v>Tres años.</v>
      </c>
      <c r="L31" s="5" t="str">
        <f>VLOOKUP(C31,'AUD OCT'!B:W,10,0)</f>
        <v xml:space="preserve">De 21-09-2022 al 21-09-2025. 
</v>
      </c>
      <c r="M31" s="5" t="str">
        <f>VLOOKUP(C31,'AUD OCT'!B:W,11,0)</f>
        <v xml:space="preserve">
JAIME ENRIQUE VILCHES GONZÁLEZ: 5.641.609-9
</v>
      </c>
      <c r="N31" s="5" t="str">
        <f>VLOOKUP(C31,'AUD OCT'!B:W,12,0)</f>
        <v xml:space="preserve">Santa Isabel Nº 345, Santiago, Región Metropolitana. 
</v>
      </c>
      <c r="O31" s="5" t="str">
        <f>VLOOKUP(C31,'AUD OCT'!B:W,13,0)</f>
        <v>XIII</v>
      </c>
      <c r="P31" s="5" t="str">
        <f>VLOOKUP(C31,'AUD OCT'!B:W,14,0)</f>
        <v>Santiago</v>
      </c>
      <c r="Q31" s="5" t="str">
        <f>VLOOKUP(C31,'AUD OCT'!B:W,15,0)</f>
        <v>2228893- 2225181     Jaime Enrique Vilches González: 992386370- oficina: 226346252</v>
      </c>
      <c r="R31" s="5" t="str">
        <f>VLOOKUP(C31,'AUD OCT'!B:W,16,0)</f>
        <v xml:space="preserve">corporacion.central@gmail.com
vilches.jaime@gmail.com
</v>
      </c>
      <c r="S31" s="5">
        <f>VLOOKUP(C31,'AUD OCT'!B:W,17,0)</f>
        <v>0</v>
      </c>
      <c r="T31" s="5" t="str">
        <f>VLOOKUP(C31,'AUD OCT'!B:W,18,0)</f>
        <v>93401: Institución de Asistencia Social</v>
      </c>
      <c r="U31" s="5" t="str">
        <f>VLOOKUP(C31,'AUD OCT'!B:W,19,0)</f>
        <v xml:space="preserve">Se acompaña certificado de antecedentes financieros, correspondiente al año 2024, aprobados por el Sub Departamento de Supervisión Financiera Nacional. </v>
      </c>
      <c r="V31" s="6">
        <f>VLOOKUP(C31,'AUD OCT'!B:W,20,0)</f>
        <v>2024</v>
      </c>
      <c r="W31" s="7">
        <f>VLOOKUP(C31,'AUD OCT'!B:W,21,0)</f>
        <v>37970</v>
      </c>
      <c r="X31" s="8">
        <v>34916314</v>
      </c>
      <c r="Y31" s="8">
        <v>345568814</v>
      </c>
      <c r="Z31" s="6">
        <v>45960</v>
      </c>
      <c r="AA31" s="5" t="s">
        <v>31</v>
      </c>
      <c r="AB31" s="5" t="s">
        <v>32</v>
      </c>
      <c r="AC31" s="5" t="s">
        <v>47</v>
      </c>
    </row>
    <row r="32" spans="2:29" x14ac:dyDescent="0.2">
      <c r="B32" s="26" t="s">
        <v>48</v>
      </c>
      <c r="C32" s="26">
        <v>731013004</v>
      </c>
      <c r="D32" s="5">
        <v>1132590</v>
      </c>
      <c r="E32" s="26">
        <v>13</v>
      </c>
      <c r="F32" s="5" t="str">
        <f>VLOOKUP(C32,'AUD OCT'!B:W,2,0)</f>
        <v>Corporación de Derecho Privado.</v>
      </c>
      <c r="G32" s="5" t="str">
        <f>VLOOKUP(C32,'AUD OCT'!B:W,4,0)</f>
        <v>Otorgada por Decreto Supremo Nº 1187, de fecha 19 de agosto de 1994, del Ministerio de Justicia, publicado en el Diario Oficial el día 13 de septiembre de 1994.</v>
      </c>
      <c r="H32" s="5" t="str">
        <f>VLOOKUP(C32,'AUD OCT'!B:W,5,0)</f>
        <v xml:space="preserve">Certificado de vigencia de Persona Jurídica sin fines de lucro, Folio N° 500634956267, de 2 de junio de 2025, del Servicio de Registro Civil e Identificación.    </v>
      </c>
      <c r="I32" s="5" t="str">
        <f>VLOOKUP(C32,'AUD OCT'!B:W,7,0)</f>
        <v xml:space="preserve">Desarrollar actividades por el reconocimiento y respeto de los derechos humanos de los niños, niñas y jóvenes, de la mujer y de las minorías étnicas, promoviendo los valores de un desarrollo democrático en un medio ambiente protegido.  </v>
      </c>
      <c r="J32" s="5" t="str">
        <f>VLOOKUP(C32,'AUD OCT'!B:W,8,0)</f>
        <v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v>
      </c>
      <c r="K32" s="5" t="str">
        <f>VLOOKUP(C32,'AUD OCT'!B:W,9,0)</f>
        <v>Durarán 02 años en sus cargos</v>
      </c>
      <c r="L32" s="5" t="str">
        <f>VLOOKUP(C32,'AUD OCT'!B:W,10,0)</f>
        <v>01 de octubre de 2024 a 01 de octubre de 2026</v>
      </c>
      <c r="M32" s="5" t="str">
        <f>VLOOKUP(C32,'AUD OCT'!B:W,11,0)</f>
        <v>Presidente: DANIELA FRANCES DOMINGUEZ VALVERDE 14.144.470-0 y, 
Representante legal: Francis Valverde Mosquera, RUT N° 7.745.517-</v>
      </c>
      <c r="N32" s="5" t="str">
        <f>VLOOKUP(C32,'AUD OCT'!B:W,12,0)</f>
        <v xml:space="preserve">Providencia 835, oficina 17, comuna de Providencia.
</v>
      </c>
      <c r="O32" s="5" t="str">
        <f>VLOOKUP(C32,'AUD OCT'!B:W,13,0)</f>
        <v>XIII</v>
      </c>
      <c r="P32" s="5" t="str">
        <f>VLOOKUP(C32,'AUD OCT'!B:W,14,0)</f>
        <v>Providencia</v>
      </c>
      <c r="Q32" s="5">
        <f>VLOOKUP(C32,'AUD OCT'!B:W,15,0)</f>
        <v>223414941</v>
      </c>
      <c r="R32" s="5" t="str">
        <f>VLOOKUP(C32,'AUD OCT'!B:W,16,0)</f>
        <v>achnu@achnu.cl 
franscisvalverde@achnu.cl</v>
      </c>
      <c r="S32" s="5">
        <f>VLOOKUP(C32,'AUD OCT'!B:W,17,0)</f>
        <v>0</v>
      </c>
      <c r="T32" s="5" t="str">
        <f>VLOOKUP(C32,'AUD OCT'!B:W,18,0)</f>
        <v>fonos (02)- 2743150</v>
      </c>
      <c r="U32" s="5" t="str">
        <f>VLOOKUP(C32,'AUD OCT'!B:W,19,0)</f>
        <v xml:space="preserve">Se acompaña certificado financiero, correspondiente al año 2024,  aprobado por el Subdepartamento de Supervisión Financiera Nacional. </v>
      </c>
      <c r="V32" s="6">
        <f>VLOOKUP(C32,'AUD OCT'!B:W,20,0)</f>
        <v>2024</v>
      </c>
      <c r="W32" s="7">
        <f>VLOOKUP(C32,'AUD OCT'!B:W,21,0)</f>
        <v>37970</v>
      </c>
      <c r="X32" s="8">
        <v>13590990</v>
      </c>
      <c r="Y32" s="8">
        <v>135909900</v>
      </c>
      <c r="Z32" s="6">
        <v>45960</v>
      </c>
      <c r="AA32" s="5" t="s">
        <v>31</v>
      </c>
      <c r="AB32" s="5" t="s">
        <v>32</v>
      </c>
      <c r="AC32" s="5" t="s">
        <v>44</v>
      </c>
    </row>
    <row r="33" spans="2:29" x14ac:dyDescent="0.2">
      <c r="B33" s="26" t="s">
        <v>49</v>
      </c>
      <c r="C33" s="26">
        <v>719926002</v>
      </c>
      <c r="D33" s="5">
        <v>1070737</v>
      </c>
      <c r="E33" s="26">
        <v>7</v>
      </c>
      <c r="F33" s="5" t="str">
        <f>VLOOKUP(C33,'AUD OCT'!B:W,2,0)</f>
        <v>Corporación de Derecho Privado</v>
      </c>
      <c r="G33" s="5" t="str">
        <f>VLOOKUP(C33,'AUD OCT'!B:W,4,0)</f>
        <v>Otorgada por Decreto Supremo Nº 1429, de fecha 27 de noviembre  de 1991, del Ministerio de Justicia, publicado en el Diario Oficial el día 16 de enero de 1992.</v>
      </c>
      <c r="H33" s="5" t="str">
        <f>VLOOKUP(C33,'AUD OCT'!B:W,5,0)</f>
        <v>Certificado de Vigencia de Persona Jurídica sin Fines de Lucro Folio N° 500574088701, de 27 de junio de 2024, emitido por el Servicio de Registro Civil e Identificación</v>
      </c>
      <c r="I33" s="5" t="str">
        <f>VLOOKUP(C33,'AUD OCT'!B:W,7,0)</f>
        <v>Atender a los jóvenes en citación de riesgo social, proponiendo dar atención integral, con miras a prevenir conductas desadaptativas que los lleven a involucrase posteriormente en actos delictivos.</v>
      </c>
      <c r="J33" s="5" t="str">
        <f>VLOOKUP(C33,'AUD OCT'!B:W,8,0)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3" s="5" t="str">
        <f>VLOOKUP(C33,'AUD OCT'!B:W,9,0)</f>
        <v>Se elegirán cada dos años.</v>
      </c>
      <c r="L33" s="5" t="str">
        <f>VLOOKUP(C33,'AUD OCT'!B:W,10,0)</f>
        <v xml:space="preserve">Desde el 29 de junio de 2023 al 29 de junio del 2025.  
</v>
      </c>
      <c r="M33" s="5" t="str">
        <f>VLOOKUP(C33,'AUD OCT'!B:W,11,0)</f>
        <v xml:space="preserve">Presidente: Luis Antonio Ruíz Sumaret, 
Directora Ejecutiva: Yerka Aguilera Olivares, 
</v>
      </c>
      <c r="N33" s="5" t="str">
        <f>VLOOKUP(C33,'AUD OCT'!B:W,12,0)</f>
        <v xml:space="preserve">Avenida O´Higgins N° 1271, Chillan. 
</v>
      </c>
      <c r="O33" s="5" t="str">
        <f>VLOOKUP(C33,'AUD OCT'!B:W,13,0)</f>
        <v>XVI</v>
      </c>
      <c r="P33" s="5" t="str">
        <f>VLOOKUP(C33,'AUD OCT'!B:W,14,0)</f>
        <v>Chillán</v>
      </c>
      <c r="Q33" s="5" t="str">
        <f>VLOOKUP(C33,'AUD OCT'!B:W,15,0)</f>
        <v xml:space="preserve"> 42-2426627 y 42-2426628-    Celular: 978072945</v>
      </c>
      <c r="R33" s="5" t="str">
        <f>VLOOKUP(C33,'AUD OCT'!B:W,16,0)</f>
        <v xml:space="preserve"> Correo electrónico: directorio@corporacionllequen.cl llequencentral4@gmail.com             yerkaguileracorporacionllequen@gmail.com</v>
      </c>
      <c r="S33" s="5">
        <f>VLOOKUP(C33,'AUD OCT'!B:W,17,0)</f>
        <v>0</v>
      </c>
      <c r="T33" s="5" t="str">
        <f>VLOOKUP(C33,'AUD OCT'!B:W,18,0)</f>
        <v>93401: Institución de Asistencia Social</v>
      </c>
      <c r="U33" s="5" t="str">
        <f>VLOOKUP(C33,'AUD OCT'!B:W,19,0)</f>
        <v xml:space="preserve">Se acompañan antecedentes financieros correspondientes al año 2023, aprobado por el Subdepartamento de Supervisión Financiera Nacional. </v>
      </c>
      <c r="V33" s="6">
        <f>VLOOKUP(C33,'AUD OCT'!B:W,20,0)</f>
        <v>2023</v>
      </c>
      <c r="W33" s="7">
        <f>VLOOKUP(C33,'AUD OCT'!B:W,21,0)</f>
        <v>37970</v>
      </c>
      <c r="X33" s="8">
        <v>0</v>
      </c>
      <c r="Y33" s="8">
        <v>13146791</v>
      </c>
      <c r="Z33" s="6">
        <v>45960</v>
      </c>
      <c r="AA33" s="5" t="s">
        <v>31</v>
      </c>
      <c r="AB33" s="5" t="s">
        <v>32</v>
      </c>
      <c r="AC33" s="5" t="s">
        <v>50</v>
      </c>
    </row>
    <row r="34" spans="2:29" x14ac:dyDescent="0.2">
      <c r="B34" s="26" t="s">
        <v>49</v>
      </c>
      <c r="C34" s="26">
        <v>719926002</v>
      </c>
      <c r="D34" s="5">
        <v>1160042</v>
      </c>
      <c r="E34" s="26">
        <v>16</v>
      </c>
      <c r="F34" s="5" t="str">
        <f>VLOOKUP(C34,'AUD OCT'!B:W,2,0)</f>
        <v>Corporación de Derecho Privado</v>
      </c>
      <c r="G34" s="5" t="str">
        <f>VLOOKUP(C34,'AUD OCT'!B:W,4,0)</f>
        <v>Otorgada por Decreto Supremo Nº 1429, de fecha 27 de noviembre  de 1991, del Ministerio de Justicia, publicado en el Diario Oficial el día 16 de enero de 1992.</v>
      </c>
      <c r="H34" s="5" t="str">
        <f>VLOOKUP(C34,'AUD OCT'!B:W,5,0)</f>
        <v>Certificado de Vigencia de Persona Jurídica sin Fines de Lucro Folio N° 500574088701, de 27 de junio de 2024, emitido por el Servicio de Registro Civil e Identificación</v>
      </c>
      <c r="I34" s="5" t="str">
        <f>VLOOKUP(C34,'AUD OCT'!B:W,7,0)</f>
        <v>Atender a los jóvenes en citación de riesgo social, proponiendo dar atención integral, con miras a prevenir conductas desadaptativas que los lleven a involucrase posteriormente en actos delictivos.</v>
      </c>
      <c r="J34" s="5" t="str">
        <f>VLOOKUP(C34,'AUD OCT'!B:W,8,0)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4" s="5" t="str">
        <f>VLOOKUP(C34,'AUD OCT'!B:W,9,0)</f>
        <v>Se elegirán cada dos años.</v>
      </c>
      <c r="L34" s="5" t="str">
        <f>VLOOKUP(C34,'AUD OCT'!B:W,10,0)</f>
        <v xml:space="preserve">Desde el 29 de junio de 2023 al 29 de junio del 2025.  
</v>
      </c>
      <c r="M34" s="5" t="str">
        <f>VLOOKUP(C34,'AUD OCT'!B:W,11,0)</f>
        <v xml:space="preserve">Presidente: Luis Antonio Ruíz Sumaret, 
Directora Ejecutiva: Yerka Aguilera Olivares, 
</v>
      </c>
      <c r="N34" s="5" t="str">
        <f>VLOOKUP(C34,'AUD OCT'!B:W,12,0)</f>
        <v xml:space="preserve">Avenida O´Higgins N° 1271, Chillan. 
</v>
      </c>
      <c r="O34" s="5" t="str">
        <f>VLOOKUP(C34,'AUD OCT'!B:W,13,0)</f>
        <v>XVI</v>
      </c>
      <c r="P34" s="5" t="str">
        <f>VLOOKUP(C34,'AUD OCT'!B:W,14,0)</f>
        <v>Chillán</v>
      </c>
      <c r="Q34" s="5" t="str">
        <f>VLOOKUP(C34,'AUD OCT'!B:W,15,0)</f>
        <v xml:space="preserve"> 42-2426627 y 42-2426628-    Celular: 978072945</v>
      </c>
      <c r="R34" s="5" t="str">
        <f>VLOOKUP(C34,'AUD OCT'!B:W,16,0)</f>
        <v xml:space="preserve"> Correo electrónico: directorio@corporacionllequen.cl llequencentral4@gmail.com             yerkaguileracorporacionllequen@gmail.com</v>
      </c>
      <c r="S34" s="5">
        <f>VLOOKUP(C34,'AUD OCT'!B:W,17,0)</f>
        <v>0</v>
      </c>
      <c r="T34" s="5" t="str">
        <f>VLOOKUP(C34,'AUD OCT'!B:W,18,0)</f>
        <v>93401: Institución de Asistencia Social</v>
      </c>
      <c r="U34" s="5" t="str">
        <f>VLOOKUP(C34,'AUD OCT'!B:W,19,0)</f>
        <v xml:space="preserve">Se acompañan antecedentes financieros correspondientes al año 2023, aprobado por el Subdepartamento de Supervisión Financiera Nacional. </v>
      </c>
      <c r="V34" s="6">
        <f>VLOOKUP(C34,'AUD OCT'!B:W,20,0)</f>
        <v>2023</v>
      </c>
      <c r="W34" s="7">
        <f>VLOOKUP(C34,'AUD OCT'!B:W,21,0)</f>
        <v>37970</v>
      </c>
      <c r="X34" s="8">
        <v>0</v>
      </c>
      <c r="Y34" s="8">
        <v>1447891</v>
      </c>
      <c r="Z34" s="6">
        <v>45960</v>
      </c>
      <c r="AA34" s="5" t="s">
        <v>31</v>
      </c>
      <c r="AB34" s="5" t="s">
        <v>32</v>
      </c>
      <c r="AC34" s="5" t="s">
        <v>51</v>
      </c>
    </row>
    <row r="35" spans="2:29" x14ac:dyDescent="0.2">
      <c r="B35" s="26" t="s">
        <v>49</v>
      </c>
      <c r="C35" s="26">
        <v>719926002</v>
      </c>
      <c r="D35" s="5">
        <v>1160043</v>
      </c>
      <c r="E35" s="26">
        <v>16</v>
      </c>
      <c r="F35" s="5" t="str">
        <f>VLOOKUP(C35,'AUD OCT'!B:W,2,0)</f>
        <v>Corporación de Derecho Privado</v>
      </c>
      <c r="G35" s="5" t="str">
        <f>VLOOKUP(C35,'AUD OCT'!B:W,4,0)</f>
        <v>Otorgada por Decreto Supremo Nº 1429, de fecha 27 de noviembre  de 1991, del Ministerio de Justicia, publicado en el Diario Oficial el día 16 de enero de 1992.</v>
      </c>
      <c r="H35" s="5" t="str">
        <f>VLOOKUP(C35,'AUD OCT'!B:W,5,0)</f>
        <v>Certificado de Vigencia de Persona Jurídica sin Fines de Lucro Folio N° 500574088701, de 27 de junio de 2024, emitido por el Servicio de Registro Civil e Identificación</v>
      </c>
      <c r="I35" s="5" t="str">
        <f>VLOOKUP(C35,'AUD OCT'!B:W,7,0)</f>
        <v>Atender a los jóvenes en citación de riesgo social, proponiendo dar atención integral, con miras a prevenir conductas desadaptativas que los lleven a involucrase posteriormente en actos delictivos.</v>
      </c>
      <c r="J35" s="5" t="str">
        <f>VLOOKUP(C35,'AUD OCT'!B:W,8,0)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5" s="5" t="str">
        <f>VLOOKUP(C35,'AUD OCT'!B:W,9,0)</f>
        <v>Se elegirán cada dos años.</v>
      </c>
      <c r="L35" s="5" t="str">
        <f>VLOOKUP(C35,'AUD OCT'!B:W,10,0)</f>
        <v xml:space="preserve">Desde el 29 de junio de 2023 al 29 de junio del 2025.  
</v>
      </c>
      <c r="M35" s="5" t="str">
        <f>VLOOKUP(C35,'AUD OCT'!B:W,11,0)</f>
        <v xml:space="preserve">Presidente: Luis Antonio Ruíz Sumaret, 
Directora Ejecutiva: Yerka Aguilera Olivares, 
</v>
      </c>
      <c r="N35" s="5" t="str">
        <f>VLOOKUP(C35,'AUD OCT'!B:W,12,0)</f>
        <v xml:space="preserve">Avenida O´Higgins N° 1271, Chillan. 
</v>
      </c>
      <c r="O35" s="5" t="str">
        <f>VLOOKUP(C35,'AUD OCT'!B:W,13,0)</f>
        <v>XVI</v>
      </c>
      <c r="P35" s="5" t="str">
        <f>VLOOKUP(C35,'AUD OCT'!B:W,14,0)</f>
        <v>Chillán</v>
      </c>
      <c r="Q35" s="5" t="str">
        <f>VLOOKUP(C35,'AUD OCT'!B:W,15,0)</f>
        <v xml:space="preserve"> 42-2426627 y 42-2426628-    Celular: 978072945</v>
      </c>
      <c r="R35" s="5" t="str">
        <f>VLOOKUP(C35,'AUD OCT'!B:W,16,0)</f>
        <v xml:space="preserve"> Correo electrónico: directorio@corporacionllequen.cl llequencentral4@gmail.com             yerkaguileracorporacionllequen@gmail.com</v>
      </c>
      <c r="S35" s="5">
        <f>VLOOKUP(C35,'AUD OCT'!B:W,17,0)</f>
        <v>0</v>
      </c>
      <c r="T35" s="5" t="str">
        <f>VLOOKUP(C35,'AUD OCT'!B:W,18,0)</f>
        <v>93401: Institución de Asistencia Social</v>
      </c>
      <c r="U35" s="5" t="str">
        <f>VLOOKUP(C35,'AUD OCT'!B:W,19,0)</f>
        <v xml:space="preserve">Se acompañan antecedentes financieros correspondientes al año 2023, aprobado por el Subdepartamento de Supervisión Financiera Nacional. </v>
      </c>
      <c r="V35" s="6">
        <f>VLOOKUP(C35,'AUD OCT'!B:W,20,0)</f>
        <v>2023</v>
      </c>
      <c r="W35" s="7">
        <f>VLOOKUP(C35,'AUD OCT'!B:W,21,0)</f>
        <v>37970</v>
      </c>
      <c r="X35" s="8">
        <v>0</v>
      </c>
      <c r="Y35" s="8">
        <v>1654474</v>
      </c>
      <c r="Z35" s="6">
        <v>45960</v>
      </c>
      <c r="AA35" s="5" t="s">
        <v>31</v>
      </c>
      <c r="AB35" s="5" t="s">
        <v>32</v>
      </c>
      <c r="AC35" s="5" t="s">
        <v>51</v>
      </c>
    </row>
    <row r="36" spans="2:29" x14ac:dyDescent="0.2">
      <c r="B36" s="26" t="s">
        <v>49</v>
      </c>
      <c r="C36" s="26">
        <v>719926002</v>
      </c>
      <c r="D36" s="5">
        <v>1160075</v>
      </c>
      <c r="E36" s="26">
        <v>16</v>
      </c>
      <c r="F36" s="5" t="str">
        <f>VLOOKUP(C36,'AUD OCT'!B:W,2,0)</f>
        <v>Corporación de Derecho Privado</v>
      </c>
      <c r="G36" s="5" t="str">
        <f>VLOOKUP(C36,'AUD OCT'!B:W,4,0)</f>
        <v>Otorgada por Decreto Supremo Nº 1429, de fecha 27 de noviembre  de 1991, del Ministerio de Justicia, publicado en el Diario Oficial el día 16 de enero de 1992.</v>
      </c>
      <c r="H36" s="5" t="str">
        <f>VLOOKUP(C36,'AUD OCT'!B:W,5,0)</f>
        <v>Certificado de Vigencia de Persona Jurídica sin Fines de Lucro Folio N° 500574088701, de 27 de junio de 2024, emitido por el Servicio de Registro Civil e Identificación</v>
      </c>
      <c r="I36" s="5" t="str">
        <f>VLOOKUP(C36,'AUD OCT'!B:W,7,0)</f>
        <v>Atender a los jóvenes en citación de riesgo social, proponiendo dar atención integral, con miras a prevenir conductas desadaptativas que los lleven a involucrase posteriormente en actos delictivos.</v>
      </c>
      <c r="J36" s="5" t="str">
        <f>VLOOKUP(C36,'AUD OCT'!B:W,8,0)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6" s="5" t="str">
        <f>VLOOKUP(C36,'AUD OCT'!B:W,9,0)</f>
        <v>Se elegirán cada dos años.</v>
      </c>
      <c r="L36" s="5" t="str">
        <f>VLOOKUP(C36,'AUD OCT'!B:W,10,0)</f>
        <v xml:space="preserve">Desde el 29 de junio de 2023 al 29 de junio del 2025.  
</v>
      </c>
      <c r="M36" s="5" t="str">
        <f>VLOOKUP(C36,'AUD OCT'!B:W,11,0)</f>
        <v xml:space="preserve">Presidente: Luis Antonio Ruíz Sumaret, 
Directora Ejecutiva: Yerka Aguilera Olivares, 
</v>
      </c>
      <c r="N36" s="5" t="str">
        <f>VLOOKUP(C36,'AUD OCT'!B:W,12,0)</f>
        <v xml:space="preserve">Avenida O´Higgins N° 1271, Chillan. 
</v>
      </c>
      <c r="O36" s="5" t="str">
        <f>VLOOKUP(C36,'AUD OCT'!B:W,13,0)</f>
        <v>XVI</v>
      </c>
      <c r="P36" s="5" t="str">
        <f>VLOOKUP(C36,'AUD OCT'!B:W,14,0)</f>
        <v>Chillán</v>
      </c>
      <c r="Q36" s="5" t="str">
        <f>VLOOKUP(C36,'AUD OCT'!B:W,15,0)</f>
        <v xml:space="preserve"> 42-2426627 y 42-2426628-    Celular: 978072945</v>
      </c>
      <c r="R36" s="5" t="str">
        <f>VLOOKUP(C36,'AUD OCT'!B:W,16,0)</f>
        <v xml:space="preserve"> Correo electrónico: directorio@corporacionllequen.cl llequencentral4@gmail.com             yerkaguileracorporacionllequen@gmail.com</v>
      </c>
      <c r="S36" s="5">
        <f>VLOOKUP(C36,'AUD OCT'!B:W,17,0)</f>
        <v>0</v>
      </c>
      <c r="T36" s="5" t="str">
        <f>VLOOKUP(C36,'AUD OCT'!B:W,18,0)</f>
        <v>93401: Institución de Asistencia Social</v>
      </c>
      <c r="U36" s="5" t="str">
        <f>VLOOKUP(C36,'AUD OCT'!B:W,19,0)</f>
        <v xml:space="preserve">Se acompañan antecedentes financieros correspondientes al año 2023, aprobado por el Subdepartamento de Supervisión Financiera Nacional. </v>
      </c>
      <c r="V36" s="6">
        <f>VLOOKUP(C36,'AUD OCT'!B:W,20,0)</f>
        <v>2023</v>
      </c>
      <c r="W36" s="7">
        <f>VLOOKUP(C36,'AUD OCT'!B:W,21,0)</f>
        <v>37970</v>
      </c>
      <c r="X36" s="8">
        <v>0</v>
      </c>
      <c r="Y36" s="8">
        <v>7230407</v>
      </c>
      <c r="Z36" s="6">
        <v>45960</v>
      </c>
      <c r="AA36" s="5" t="s">
        <v>31</v>
      </c>
      <c r="AB36" s="5" t="s">
        <v>32</v>
      </c>
      <c r="AC36" s="5" t="s">
        <v>51</v>
      </c>
    </row>
    <row r="37" spans="2:29" x14ac:dyDescent="0.2">
      <c r="B37" s="26" t="s">
        <v>49</v>
      </c>
      <c r="C37" s="26">
        <v>719926002</v>
      </c>
      <c r="D37" s="5">
        <v>1160076</v>
      </c>
      <c r="E37" s="26">
        <v>16</v>
      </c>
      <c r="F37" s="5" t="str">
        <f>VLOOKUP(C37,'AUD OCT'!B:W,2,0)</f>
        <v>Corporación de Derecho Privado</v>
      </c>
      <c r="G37" s="5" t="str">
        <f>VLOOKUP(C37,'AUD OCT'!B:W,4,0)</f>
        <v>Otorgada por Decreto Supremo Nº 1429, de fecha 27 de noviembre  de 1991, del Ministerio de Justicia, publicado en el Diario Oficial el día 16 de enero de 1992.</v>
      </c>
      <c r="H37" s="5" t="str">
        <f>VLOOKUP(C37,'AUD OCT'!B:W,5,0)</f>
        <v>Certificado de Vigencia de Persona Jurídica sin Fines de Lucro Folio N° 500574088701, de 27 de junio de 2024, emitido por el Servicio de Registro Civil e Identificación</v>
      </c>
      <c r="I37" s="5" t="str">
        <f>VLOOKUP(C37,'AUD OCT'!B:W,7,0)</f>
        <v>Atender a los jóvenes en citación de riesgo social, proponiendo dar atención integral, con miras a prevenir conductas desadaptativas que los lleven a involucrase posteriormente en actos delictivos.</v>
      </c>
      <c r="J37" s="5" t="str">
        <f>VLOOKUP(C37,'AUD OCT'!B:W,8,0)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7" s="5" t="str">
        <f>VLOOKUP(C37,'AUD OCT'!B:W,9,0)</f>
        <v>Se elegirán cada dos años.</v>
      </c>
      <c r="L37" s="5" t="str">
        <f>VLOOKUP(C37,'AUD OCT'!B:W,10,0)</f>
        <v xml:space="preserve">Desde el 29 de junio de 2023 al 29 de junio del 2025.  
</v>
      </c>
      <c r="M37" s="5" t="str">
        <f>VLOOKUP(C37,'AUD OCT'!B:W,11,0)</f>
        <v xml:space="preserve">Presidente: Luis Antonio Ruíz Sumaret, 
Directora Ejecutiva: Yerka Aguilera Olivares, 
</v>
      </c>
      <c r="N37" s="5" t="str">
        <f>VLOOKUP(C37,'AUD OCT'!B:W,12,0)</f>
        <v xml:space="preserve">Avenida O´Higgins N° 1271, Chillan. 
</v>
      </c>
      <c r="O37" s="5" t="str">
        <f>VLOOKUP(C37,'AUD OCT'!B:W,13,0)</f>
        <v>XVI</v>
      </c>
      <c r="P37" s="5" t="str">
        <f>VLOOKUP(C37,'AUD OCT'!B:W,14,0)</f>
        <v>Chillán</v>
      </c>
      <c r="Q37" s="5" t="str">
        <f>VLOOKUP(C37,'AUD OCT'!B:W,15,0)</f>
        <v xml:space="preserve"> 42-2426627 y 42-2426628-    Celular: 978072945</v>
      </c>
      <c r="R37" s="5" t="str">
        <f>VLOOKUP(C37,'AUD OCT'!B:W,16,0)</f>
        <v xml:space="preserve"> Correo electrónico: directorio@corporacionllequen.cl llequencentral4@gmail.com             yerkaguileracorporacionllequen@gmail.com</v>
      </c>
      <c r="S37" s="5">
        <f>VLOOKUP(C37,'AUD OCT'!B:W,17,0)</f>
        <v>0</v>
      </c>
      <c r="T37" s="5" t="str">
        <f>VLOOKUP(C37,'AUD OCT'!B:W,18,0)</f>
        <v>93401: Institución de Asistencia Social</v>
      </c>
      <c r="U37" s="5" t="str">
        <f>VLOOKUP(C37,'AUD OCT'!B:W,19,0)</f>
        <v xml:space="preserve">Se acompañan antecedentes financieros correspondientes al año 2023, aprobado por el Subdepartamento de Supervisión Financiera Nacional. </v>
      </c>
      <c r="V37" s="6">
        <f>VLOOKUP(C37,'AUD OCT'!B:W,20,0)</f>
        <v>2023</v>
      </c>
      <c r="W37" s="7">
        <f>VLOOKUP(C37,'AUD OCT'!B:W,21,0)</f>
        <v>37970</v>
      </c>
      <c r="X37" s="8">
        <v>0</v>
      </c>
      <c r="Y37" s="8">
        <v>44308807</v>
      </c>
      <c r="Z37" s="6">
        <v>45960</v>
      </c>
      <c r="AA37" s="5" t="s">
        <v>31</v>
      </c>
      <c r="AB37" s="5" t="s">
        <v>32</v>
      </c>
      <c r="AC37" s="5" t="s">
        <v>51</v>
      </c>
    </row>
    <row r="38" spans="2:29" x14ac:dyDescent="0.2">
      <c r="B38" s="26" t="s">
        <v>52</v>
      </c>
      <c r="C38" s="26">
        <v>717150007</v>
      </c>
      <c r="D38" s="5">
        <v>1060427</v>
      </c>
      <c r="E38" s="26">
        <v>6</v>
      </c>
      <c r="F38" s="5" t="str">
        <f>VLOOKUP(C38,'AUD OCT'!B:W,2,0)</f>
        <v>Corporación de Derecho Privado.</v>
      </c>
      <c r="G38" s="5" t="str">
        <f>VLOOKUP(C38,'AUD OCT'!B:W,4,0)</f>
        <v xml:space="preserve">Otorgada por Decreto Supremo Nº 972, de fecha 25 de julio de  1990, del Ministerio de Justicia, publicado en el Diario Oficial el día 13 de agosto de 1990. </v>
      </c>
      <c r="H38" s="5" t="str">
        <f>VLOOKUP(C38,'AUD OCT'!B:W,5,0)</f>
        <v>Certificado de vigencia, folio Nº 500627449668, de fecha 5 de mayo de 2025, del Servicio de Registro Civil e Identificación</v>
      </c>
      <c r="I38" s="5" t="str">
        <f>VLOOKUP(C38,'AUD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8" s="5" t="str">
        <f>VLOOKUP(C38,'AUD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8" s="5" t="str">
        <f>VLOOKUP(C38,'AUD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8" s="5" t="str">
        <f>VLOOKUP(C38,'AUD OCT'!B:W,10,0)</f>
        <v>25 de marzo de 2025 a 25 de marzo de 2028</v>
      </c>
      <c r="M38" s="5" t="str">
        <f>VLOOKUP(C38,'AUD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38" s="5" t="str">
        <f>VLOOKUP(C38,'AUD OCT'!B:W,12,0)</f>
        <v xml:space="preserve">Carlos Justiniano Nº 1123, comuna de Providencia, Región Metropolitana.
</v>
      </c>
      <c r="O38" s="5" t="str">
        <f>VLOOKUP(C38,'AUD OCT'!B:W,13,0)</f>
        <v>XIII</v>
      </c>
      <c r="P38" s="5" t="str">
        <f>VLOOKUP(C38,'AUD OCT'!B:W,14,0)</f>
        <v>Providencia</v>
      </c>
      <c r="Q38" s="5" t="str">
        <f>VLOOKUP(C38,'AUD OCT'!B:W,15,0)</f>
        <v>Fono 223393900- 223393901</v>
      </c>
      <c r="R38" s="5" t="str">
        <f>VLOOKUP(C38,'AUD OCT'!B:W,16,0)</f>
        <v>corporacion@opcion.cl</v>
      </c>
      <c r="S38" s="5">
        <f>VLOOKUP(C38,'AUD OCT'!B:W,17,0)</f>
        <v>0</v>
      </c>
      <c r="T38" s="5" t="str">
        <f>VLOOKUP(C38,'AUD OCT'!B:W,18,0)</f>
        <v>93401: Institución de Asistencia Social</v>
      </c>
      <c r="U38" s="5" t="str">
        <f>VLOOKUP(C38,'AUD OCT'!B:W,19,0)</f>
        <v>Se acompaña certificado financiero de la Institución correspondientes al año 2024, aprobado por el Sub Departamento de Supervisión Financiera Nacional</v>
      </c>
      <c r="V38" s="6">
        <f>VLOOKUP(C38,'AUD OCT'!B:W,20,0)</f>
        <v>2024</v>
      </c>
      <c r="W38" s="7">
        <f>VLOOKUP(C38,'AUD OCT'!B:W,21,0)</f>
        <v>37970</v>
      </c>
      <c r="X38" s="8">
        <v>7067315</v>
      </c>
      <c r="Y38" s="8">
        <v>66324031</v>
      </c>
      <c r="Z38" s="6">
        <v>45960</v>
      </c>
      <c r="AA38" s="5" t="s">
        <v>31</v>
      </c>
      <c r="AB38" s="5" t="s">
        <v>32</v>
      </c>
      <c r="AC38" s="5" t="s">
        <v>53</v>
      </c>
    </row>
    <row r="39" spans="2:29" x14ac:dyDescent="0.2">
      <c r="B39" s="26" t="s">
        <v>52</v>
      </c>
      <c r="C39" s="26">
        <v>717150007</v>
      </c>
      <c r="D39" s="5">
        <v>1132588</v>
      </c>
      <c r="E39" s="26">
        <v>13</v>
      </c>
      <c r="F39" s="5" t="str">
        <f>VLOOKUP(C39,'AUD OCT'!B:W,2,0)</f>
        <v>Corporación de Derecho Privado.</v>
      </c>
      <c r="G39" s="5" t="str">
        <f>VLOOKUP(C39,'AUD OCT'!B:W,4,0)</f>
        <v xml:space="preserve">Otorgada por Decreto Supremo Nº 972, de fecha 25 de julio de  1990, del Ministerio de Justicia, publicado en el Diario Oficial el día 13 de agosto de 1990. </v>
      </c>
      <c r="H39" s="5" t="str">
        <f>VLOOKUP(C39,'AUD OCT'!B:W,5,0)</f>
        <v>Certificado de vigencia, folio Nº 500627449668, de fecha 5 de mayo de 2025, del Servicio de Registro Civil e Identificación</v>
      </c>
      <c r="I39" s="5" t="str">
        <f>VLOOKUP(C39,'AUD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9" s="5" t="str">
        <f>VLOOKUP(C39,'AUD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9" s="5" t="str">
        <f>VLOOKUP(C39,'AUD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9" s="5" t="str">
        <f>VLOOKUP(C39,'AUD OCT'!B:W,10,0)</f>
        <v>25 de marzo de 2025 a 25 de marzo de 2028</v>
      </c>
      <c r="M39" s="5" t="str">
        <f>VLOOKUP(C39,'AUD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39" s="5" t="str">
        <f>VLOOKUP(C39,'AUD OCT'!B:W,12,0)</f>
        <v xml:space="preserve">Carlos Justiniano Nº 1123, comuna de Providencia, Región Metropolitana.
</v>
      </c>
      <c r="O39" s="5" t="str">
        <f>VLOOKUP(C39,'AUD OCT'!B:W,13,0)</f>
        <v>XIII</v>
      </c>
      <c r="P39" s="5" t="str">
        <f>VLOOKUP(C39,'AUD OCT'!B:W,14,0)</f>
        <v>Providencia</v>
      </c>
      <c r="Q39" s="5" t="str">
        <f>VLOOKUP(C39,'AUD OCT'!B:W,15,0)</f>
        <v>Fono 223393900- 223393901</v>
      </c>
      <c r="R39" s="5" t="str">
        <f>VLOOKUP(C39,'AUD OCT'!B:W,16,0)</f>
        <v>corporacion@opcion.cl</v>
      </c>
      <c r="S39" s="5">
        <f>VLOOKUP(C39,'AUD OCT'!B:W,17,0)</f>
        <v>0</v>
      </c>
      <c r="T39" s="5" t="str">
        <f>VLOOKUP(C39,'AUD OCT'!B:W,18,0)</f>
        <v>93401: Institución de Asistencia Social</v>
      </c>
      <c r="U39" s="5" t="str">
        <f>VLOOKUP(C39,'AUD OCT'!B:W,19,0)</f>
        <v>Se acompaña certificado financiero de la Institución correspondientes al año 2024, aprobado por el Sub Departamento de Supervisión Financiera Nacional</v>
      </c>
      <c r="V39" s="6">
        <f>VLOOKUP(C39,'AUD OCT'!B:W,20,0)</f>
        <v>2024</v>
      </c>
      <c r="W39" s="7">
        <f>VLOOKUP(C39,'AUD OCT'!B:W,21,0)</f>
        <v>37970</v>
      </c>
      <c r="X39" s="8">
        <v>7792168</v>
      </c>
      <c r="Y39" s="8">
        <v>65236752</v>
      </c>
      <c r="Z39" s="6">
        <v>45960</v>
      </c>
      <c r="AA39" s="5" t="s">
        <v>31</v>
      </c>
      <c r="AB39" s="5" t="s">
        <v>32</v>
      </c>
      <c r="AC39" s="5" t="s">
        <v>54</v>
      </c>
    </row>
    <row r="40" spans="2:29" x14ac:dyDescent="0.2">
      <c r="B40" s="26" t="s">
        <v>55</v>
      </c>
      <c r="C40" s="26">
        <v>717150007</v>
      </c>
      <c r="D40" s="5">
        <v>1060430</v>
      </c>
      <c r="E40" s="26">
        <v>6</v>
      </c>
      <c r="F40" s="5" t="str">
        <f>VLOOKUP(C40,'AUD OCT'!B:W,2,0)</f>
        <v>Corporación de Derecho Privado.</v>
      </c>
      <c r="G40" s="5" t="str">
        <f>VLOOKUP(C40,'AUD OCT'!B:W,4,0)</f>
        <v xml:space="preserve">Otorgada por Decreto Supremo Nº 972, de fecha 25 de julio de  1990, del Ministerio de Justicia, publicado en el Diario Oficial el día 13 de agosto de 1990. </v>
      </c>
      <c r="H40" s="5" t="str">
        <f>VLOOKUP(C40,'AUD OCT'!B:W,5,0)</f>
        <v>Certificado de vigencia, folio Nº 500627449668, de fecha 5 de mayo de 2025, del Servicio de Registro Civil e Identificación</v>
      </c>
      <c r="I40" s="5" t="str">
        <f>VLOOKUP(C40,'AUD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0" s="5" t="str">
        <f>VLOOKUP(C40,'AUD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0" s="5" t="str">
        <f>VLOOKUP(C40,'AUD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0" s="5" t="str">
        <f>VLOOKUP(C40,'AUD OCT'!B:W,10,0)</f>
        <v>25 de marzo de 2025 a 25 de marzo de 2028</v>
      </c>
      <c r="M40" s="5" t="str">
        <f>VLOOKUP(C40,'AUD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0" s="5" t="str">
        <f>VLOOKUP(C40,'AUD OCT'!B:W,12,0)</f>
        <v xml:space="preserve">Carlos Justiniano Nº 1123, comuna de Providencia, Región Metropolitana.
</v>
      </c>
      <c r="O40" s="5" t="str">
        <f>VLOOKUP(C40,'AUD OCT'!B:W,13,0)</f>
        <v>XIII</v>
      </c>
      <c r="P40" s="5" t="str">
        <f>VLOOKUP(C40,'AUD OCT'!B:W,14,0)</f>
        <v>Providencia</v>
      </c>
      <c r="Q40" s="5" t="str">
        <f>VLOOKUP(C40,'AUD OCT'!B:W,15,0)</f>
        <v>Fono 223393900- 223393901</v>
      </c>
      <c r="R40" s="5" t="str">
        <f>VLOOKUP(C40,'AUD OCT'!B:W,16,0)</f>
        <v>corporacion@opcion.cl</v>
      </c>
      <c r="S40" s="5">
        <f>VLOOKUP(C40,'AUD OCT'!B:W,17,0)</f>
        <v>0</v>
      </c>
      <c r="T40" s="5" t="str">
        <f>VLOOKUP(C40,'AUD OCT'!B:W,18,0)</f>
        <v>93401: Institución de Asistencia Social</v>
      </c>
      <c r="U40" s="5" t="str">
        <f>VLOOKUP(C40,'AUD OCT'!B:W,19,0)</f>
        <v>Se acompaña certificado financiero de la Institución correspondientes al año 2024, aprobado por el Sub Departamento de Supervisión Financiera Nacional</v>
      </c>
      <c r="V40" s="6">
        <f>VLOOKUP(C40,'AUD OCT'!B:W,20,0)</f>
        <v>2024</v>
      </c>
      <c r="W40" s="7">
        <f>VLOOKUP(C40,'AUD OCT'!B:W,21,0)</f>
        <v>37970</v>
      </c>
      <c r="X40" s="8">
        <v>1975428</v>
      </c>
      <c r="Y40" s="8">
        <v>20149364</v>
      </c>
      <c r="Z40" s="6">
        <v>45960</v>
      </c>
      <c r="AA40" s="5" t="s">
        <v>31</v>
      </c>
      <c r="AB40" s="5" t="s">
        <v>32</v>
      </c>
      <c r="AC40" s="5" t="s">
        <v>53</v>
      </c>
    </row>
    <row r="41" spans="2:29" x14ac:dyDescent="0.2">
      <c r="B41" s="26" t="s">
        <v>55</v>
      </c>
      <c r="C41" s="26">
        <v>717150007</v>
      </c>
      <c r="D41" s="5">
        <v>1060431</v>
      </c>
      <c r="E41" s="26">
        <v>6</v>
      </c>
      <c r="F41" s="5" t="str">
        <f>VLOOKUP(C41,'AUD OCT'!B:W,2,0)</f>
        <v>Corporación de Derecho Privado.</v>
      </c>
      <c r="G41" s="5" t="str">
        <f>VLOOKUP(C41,'AUD OCT'!B:W,4,0)</f>
        <v xml:space="preserve">Otorgada por Decreto Supremo Nº 972, de fecha 25 de julio de  1990, del Ministerio de Justicia, publicado en el Diario Oficial el día 13 de agosto de 1990. </v>
      </c>
      <c r="H41" s="5" t="str">
        <f>VLOOKUP(C41,'AUD OCT'!B:W,5,0)</f>
        <v>Certificado de vigencia, folio Nº 500627449668, de fecha 5 de mayo de 2025, del Servicio de Registro Civil e Identificación</v>
      </c>
      <c r="I41" s="5" t="str">
        <f>VLOOKUP(C41,'AUD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1" s="5" t="str">
        <f>VLOOKUP(C41,'AUD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1" s="5" t="str">
        <f>VLOOKUP(C41,'AUD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1" s="5" t="str">
        <f>VLOOKUP(C41,'AUD OCT'!B:W,10,0)</f>
        <v>25 de marzo de 2025 a 25 de marzo de 2028</v>
      </c>
      <c r="M41" s="5" t="str">
        <f>VLOOKUP(C41,'AUD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1" s="5" t="str">
        <f>VLOOKUP(C41,'AUD OCT'!B:W,12,0)</f>
        <v xml:space="preserve">Carlos Justiniano Nº 1123, comuna de Providencia, Región Metropolitana.
</v>
      </c>
      <c r="O41" s="5" t="str">
        <f>VLOOKUP(C41,'AUD OCT'!B:W,13,0)</f>
        <v>XIII</v>
      </c>
      <c r="P41" s="5" t="str">
        <f>VLOOKUP(C41,'AUD OCT'!B:W,14,0)</f>
        <v>Providencia</v>
      </c>
      <c r="Q41" s="5" t="str">
        <f>VLOOKUP(C41,'AUD OCT'!B:W,15,0)</f>
        <v>Fono 223393900- 223393901</v>
      </c>
      <c r="R41" s="5" t="str">
        <f>VLOOKUP(C41,'AUD OCT'!B:W,16,0)</f>
        <v>corporacion@opcion.cl</v>
      </c>
      <c r="S41" s="5">
        <f>VLOOKUP(C41,'AUD OCT'!B:W,17,0)</f>
        <v>0</v>
      </c>
      <c r="T41" s="5" t="str">
        <f>VLOOKUP(C41,'AUD OCT'!B:W,18,0)</f>
        <v>93401: Institución de Asistencia Social</v>
      </c>
      <c r="U41" s="5" t="str">
        <f>VLOOKUP(C41,'AUD OCT'!B:W,19,0)</f>
        <v>Se acompaña certificado financiero de la Institución correspondientes al año 2024, aprobado por el Sub Departamento de Supervisión Financiera Nacional</v>
      </c>
      <c r="V41" s="6">
        <f>VLOOKUP(C41,'AUD OCT'!B:W,20,0)</f>
        <v>2024</v>
      </c>
      <c r="W41" s="7">
        <f>VLOOKUP(C41,'AUD OCT'!B:W,21,0)</f>
        <v>37970</v>
      </c>
      <c r="X41" s="8">
        <v>4014360</v>
      </c>
      <c r="Y41" s="8">
        <v>47503260</v>
      </c>
      <c r="Z41" s="6">
        <v>45960</v>
      </c>
      <c r="AA41" s="5" t="s">
        <v>31</v>
      </c>
      <c r="AB41" s="5" t="s">
        <v>32</v>
      </c>
      <c r="AC41" s="5" t="s">
        <v>53</v>
      </c>
    </row>
    <row r="42" spans="2:29" x14ac:dyDescent="0.2">
      <c r="B42" s="26" t="s">
        <v>55</v>
      </c>
      <c r="C42" s="26">
        <v>717150007</v>
      </c>
      <c r="D42" s="5">
        <v>1060438</v>
      </c>
      <c r="E42" s="26">
        <v>6</v>
      </c>
      <c r="F42" s="5" t="str">
        <f>VLOOKUP(C42,'AUD OCT'!B:W,2,0)</f>
        <v>Corporación de Derecho Privado.</v>
      </c>
      <c r="G42" s="5" t="str">
        <f>VLOOKUP(C42,'AUD OCT'!B:W,4,0)</f>
        <v xml:space="preserve">Otorgada por Decreto Supremo Nº 972, de fecha 25 de julio de  1990, del Ministerio de Justicia, publicado en el Diario Oficial el día 13 de agosto de 1990. </v>
      </c>
      <c r="H42" s="5" t="str">
        <f>VLOOKUP(C42,'AUD OCT'!B:W,5,0)</f>
        <v>Certificado de vigencia, folio Nº 500627449668, de fecha 5 de mayo de 2025, del Servicio de Registro Civil e Identificación</v>
      </c>
      <c r="I42" s="5" t="str">
        <f>VLOOKUP(C42,'AUD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2" s="5" t="str">
        <f>VLOOKUP(C42,'AUD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2" s="5" t="str">
        <f>VLOOKUP(C42,'AUD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2" s="5" t="str">
        <f>VLOOKUP(C42,'AUD OCT'!B:W,10,0)</f>
        <v>25 de marzo de 2025 a 25 de marzo de 2028</v>
      </c>
      <c r="M42" s="5" t="str">
        <f>VLOOKUP(C42,'AUD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2" s="5" t="str">
        <f>VLOOKUP(C42,'AUD OCT'!B:W,12,0)</f>
        <v xml:space="preserve">Carlos Justiniano Nº 1123, comuna de Providencia, Región Metropolitana.
</v>
      </c>
      <c r="O42" s="5" t="str">
        <f>VLOOKUP(C42,'AUD OCT'!B:W,13,0)</f>
        <v>XIII</v>
      </c>
      <c r="P42" s="5" t="str">
        <f>VLOOKUP(C42,'AUD OCT'!B:W,14,0)</f>
        <v>Providencia</v>
      </c>
      <c r="Q42" s="5" t="str">
        <f>VLOOKUP(C42,'AUD OCT'!B:W,15,0)</f>
        <v>Fono 223393900- 223393901</v>
      </c>
      <c r="R42" s="5" t="str">
        <f>VLOOKUP(C42,'AUD OCT'!B:W,16,0)</f>
        <v>corporacion@opcion.cl</v>
      </c>
      <c r="S42" s="5">
        <f>VLOOKUP(C42,'AUD OCT'!B:W,17,0)</f>
        <v>0</v>
      </c>
      <c r="T42" s="5" t="str">
        <f>VLOOKUP(C42,'AUD OCT'!B:W,18,0)</f>
        <v>93401: Institución de Asistencia Social</v>
      </c>
      <c r="U42" s="5" t="str">
        <f>VLOOKUP(C42,'AUD OCT'!B:W,19,0)</f>
        <v>Se acompaña certificado financiero de la Institución correspondientes al año 2024, aprobado por el Sub Departamento de Supervisión Financiera Nacional</v>
      </c>
      <c r="V42" s="6">
        <f>VLOOKUP(C42,'AUD OCT'!B:W,20,0)</f>
        <v>2024</v>
      </c>
      <c r="W42" s="7">
        <f>VLOOKUP(C42,'AUD OCT'!B:W,21,0)</f>
        <v>37970</v>
      </c>
      <c r="X42" s="8">
        <v>16687944</v>
      </c>
      <c r="Y42" s="8">
        <v>202309228</v>
      </c>
      <c r="Z42" s="6">
        <v>45960</v>
      </c>
      <c r="AA42" s="5" t="s">
        <v>31</v>
      </c>
      <c r="AB42" s="5" t="s">
        <v>32</v>
      </c>
      <c r="AC42" s="5" t="s">
        <v>53</v>
      </c>
    </row>
    <row r="43" spans="2:29" x14ac:dyDescent="0.2">
      <c r="B43" s="26" t="s">
        <v>55</v>
      </c>
      <c r="C43" s="26">
        <v>717150007</v>
      </c>
      <c r="D43" s="5">
        <v>1060439</v>
      </c>
      <c r="E43" s="26">
        <v>6</v>
      </c>
      <c r="F43" s="5" t="str">
        <f>VLOOKUP(C43,'AUD OCT'!B:W,2,0)</f>
        <v>Corporación de Derecho Privado.</v>
      </c>
      <c r="G43" s="5" t="str">
        <f>VLOOKUP(C43,'AUD OCT'!B:W,4,0)</f>
        <v xml:space="preserve">Otorgada por Decreto Supremo Nº 972, de fecha 25 de julio de  1990, del Ministerio de Justicia, publicado en el Diario Oficial el día 13 de agosto de 1990. </v>
      </c>
      <c r="H43" s="5" t="str">
        <f>VLOOKUP(C43,'AUD OCT'!B:W,5,0)</f>
        <v>Certificado de vigencia, folio Nº 500627449668, de fecha 5 de mayo de 2025, del Servicio de Registro Civil e Identificación</v>
      </c>
      <c r="I43" s="5" t="str">
        <f>VLOOKUP(C43,'AUD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3" s="5" t="str">
        <f>VLOOKUP(C43,'AUD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3" s="5" t="str">
        <f>VLOOKUP(C43,'AUD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3" s="5" t="str">
        <f>VLOOKUP(C43,'AUD OCT'!B:W,10,0)</f>
        <v>25 de marzo de 2025 a 25 de marzo de 2028</v>
      </c>
      <c r="M43" s="5" t="str">
        <f>VLOOKUP(C43,'AUD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3" s="5" t="str">
        <f>VLOOKUP(C43,'AUD OCT'!B:W,12,0)</f>
        <v xml:space="preserve">Carlos Justiniano Nº 1123, comuna de Providencia, Región Metropolitana.
</v>
      </c>
      <c r="O43" s="5" t="str">
        <f>VLOOKUP(C43,'AUD OCT'!B:W,13,0)</f>
        <v>XIII</v>
      </c>
      <c r="P43" s="5" t="str">
        <f>VLOOKUP(C43,'AUD OCT'!B:W,14,0)</f>
        <v>Providencia</v>
      </c>
      <c r="Q43" s="5" t="str">
        <f>VLOOKUP(C43,'AUD OCT'!B:W,15,0)</f>
        <v>Fono 223393900- 223393901</v>
      </c>
      <c r="R43" s="5" t="str">
        <f>VLOOKUP(C43,'AUD OCT'!B:W,16,0)</f>
        <v>corporacion@opcion.cl</v>
      </c>
      <c r="S43" s="5">
        <f>VLOOKUP(C43,'AUD OCT'!B:W,17,0)</f>
        <v>0</v>
      </c>
      <c r="T43" s="5" t="str">
        <f>VLOOKUP(C43,'AUD OCT'!B:W,18,0)</f>
        <v>93401: Institución de Asistencia Social</v>
      </c>
      <c r="U43" s="5" t="str">
        <f>VLOOKUP(C43,'AUD OCT'!B:W,19,0)</f>
        <v>Se acompaña certificado financiero de la Institución correspondientes al año 2024, aprobado por el Sub Departamento de Supervisión Financiera Nacional</v>
      </c>
      <c r="V43" s="6">
        <f>VLOOKUP(C43,'AUD OCT'!B:W,20,0)</f>
        <v>2024</v>
      </c>
      <c r="W43" s="7">
        <f>VLOOKUP(C43,'AUD OCT'!B:W,21,0)</f>
        <v>37970</v>
      </c>
      <c r="X43" s="8">
        <v>7274837</v>
      </c>
      <c r="Y43" s="8">
        <v>82717589</v>
      </c>
      <c r="Z43" s="6">
        <v>45960</v>
      </c>
      <c r="AA43" s="5" t="s">
        <v>31</v>
      </c>
      <c r="AB43" s="5" t="s">
        <v>32</v>
      </c>
      <c r="AC43" s="5" t="s">
        <v>53</v>
      </c>
    </row>
    <row r="44" spans="2:29" x14ac:dyDescent="0.2">
      <c r="B44" s="26" t="s">
        <v>55</v>
      </c>
      <c r="C44" s="26">
        <v>717150007</v>
      </c>
      <c r="D44" s="5">
        <v>1060447</v>
      </c>
      <c r="E44" s="26">
        <v>6</v>
      </c>
      <c r="F44" s="5" t="str">
        <f>VLOOKUP(C44,'AUD OCT'!B:W,2,0)</f>
        <v>Corporación de Derecho Privado.</v>
      </c>
      <c r="G44" s="5" t="str">
        <f>VLOOKUP(C44,'AUD OCT'!B:W,4,0)</f>
        <v xml:space="preserve">Otorgada por Decreto Supremo Nº 972, de fecha 25 de julio de  1990, del Ministerio de Justicia, publicado en el Diario Oficial el día 13 de agosto de 1990. </v>
      </c>
      <c r="H44" s="5" t="str">
        <f>VLOOKUP(C44,'AUD OCT'!B:W,5,0)</f>
        <v>Certificado de vigencia, folio Nº 500627449668, de fecha 5 de mayo de 2025, del Servicio de Registro Civil e Identificación</v>
      </c>
      <c r="I44" s="5" t="str">
        <f>VLOOKUP(C44,'AUD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4" s="5" t="str">
        <f>VLOOKUP(C44,'AUD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4" s="5" t="str">
        <f>VLOOKUP(C44,'AUD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4" s="5" t="str">
        <f>VLOOKUP(C44,'AUD OCT'!B:W,10,0)</f>
        <v>25 de marzo de 2025 a 25 de marzo de 2028</v>
      </c>
      <c r="M44" s="5" t="str">
        <f>VLOOKUP(C44,'AUD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4" s="5" t="str">
        <f>VLOOKUP(C44,'AUD OCT'!B:W,12,0)</f>
        <v xml:space="preserve">Carlos Justiniano Nº 1123, comuna de Providencia, Región Metropolitana.
</v>
      </c>
      <c r="O44" s="5" t="str">
        <f>VLOOKUP(C44,'AUD OCT'!B:W,13,0)</f>
        <v>XIII</v>
      </c>
      <c r="P44" s="5" t="str">
        <f>VLOOKUP(C44,'AUD OCT'!B:W,14,0)</f>
        <v>Providencia</v>
      </c>
      <c r="Q44" s="5" t="str">
        <f>VLOOKUP(C44,'AUD OCT'!B:W,15,0)</f>
        <v>Fono 223393900- 223393901</v>
      </c>
      <c r="R44" s="5" t="str">
        <f>VLOOKUP(C44,'AUD OCT'!B:W,16,0)</f>
        <v>corporacion@opcion.cl</v>
      </c>
      <c r="S44" s="5">
        <f>VLOOKUP(C44,'AUD OCT'!B:W,17,0)</f>
        <v>0</v>
      </c>
      <c r="T44" s="5" t="str">
        <f>VLOOKUP(C44,'AUD OCT'!B:W,18,0)</f>
        <v>93401: Institución de Asistencia Social</v>
      </c>
      <c r="U44" s="5" t="str">
        <f>VLOOKUP(C44,'AUD OCT'!B:W,19,0)</f>
        <v>Se acompaña certificado financiero de la Institución correspondientes al año 2024, aprobado por el Sub Departamento de Supervisión Financiera Nacional</v>
      </c>
      <c r="V44" s="6">
        <f>VLOOKUP(C44,'AUD OCT'!B:W,20,0)</f>
        <v>2024</v>
      </c>
      <c r="W44" s="7">
        <f>VLOOKUP(C44,'AUD OCT'!B:W,21,0)</f>
        <v>37970</v>
      </c>
      <c r="X44" s="8">
        <v>1451293</v>
      </c>
      <c r="Y44" s="8">
        <v>17415518</v>
      </c>
      <c r="Z44" s="6">
        <v>45960</v>
      </c>
      <c r="AA44" s="5" t="s">
        <v>31</v>
      </c>
      <c r="AB44" s="5" t="s">
        <v>32</v>
      </c>
      <c r="AC44" s="5" t="s">
        <v>53</v>
      </c>
    </row>
    <row r="45" spans="2:29" x14ac:dyDescent="0.2">
      <c r="B45" s="26" t="s">
        <v>55</v>
      </c>
      <c r="C45" s="26">
        <v>717150007</v>
      </c>
      <c r="D45" s="5">
        <v>1060448</v>
      </c>
      <c r="E45" s="26">
        <v>6</v>
      </c>
      <c r="F45" s="5" t="str">
        <f>VLOOKUP(C45,'AUD OCT'!B:W,2,0)</f>
        <v>Corporación de Derecho Privado.</v>
      </c>
      <c r="G45" s="5" t="str">
        <f>VLOOKUP(C45,'AUD OCT'!B:W,4,0)</f>
        <v xml:space="preserve">Otorgada por Decreto Supremo Nº 972, de fecha 25 de julio de  1990, del Ministerio de Justicia, publicado en el Diario Oficial el día 13 de agosto de 1990. </v>
      </c>
      <c r="H45" s="5" t="str">
        <f>VLOOKUP(C45,'AUD OCT'!B:W,5,0)</f>
        <v>Certificado de vigencia, folio Nº 500627449668, de fecha 5 de mayo de 2025, del Servicio de Registro Civil e Identificación</v>
      </c>
      <c r="I45" s="5" t="str">
        <f>VLOOKUP(C45,'AUD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5" s="5" t="str">
        <f>VLOOKUP(C45,'AUD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5" s="5" t="str">
        <f>VLOOKUP(C45,'AUD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5" s="5" t="str">
        <f>VLOOKUP(C45,'AUD OCT'!B:W,10,0)</f>
        <v>25 de marzo de 2025 a 25 de marzo de 2028</v>
      </c>
      <c r="M45" s="5" t="str">
        <f>VLOOKUP(C45,'AUD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5" s="5" t="str">
        <f>VLOOKUP(C45,'AUD OCT'!B:W,12,0)</f>
        <v xml:space="preserve">Carlos Justiniano Nº 1123, comuna de Providencia, Región Metropolitana.
</v>
      </c>
      <c r="O45" s="5" t="str">
        <f>VLOOKUP(C45,'AUD OCT'!B:W,13,0)</f>
        <v>XIII</v>
      </c>
      <c r="P45" s="5" t="str">
        <f>VLOOKUP(C45,'AUD OCT'!B:W,14,0)</f>
        <v>Providencia</v>
      </c>
      <c r="Q45" s="5" t="str">
        <f>VLOOKUP(C45,'AUD OCT'!B:W,15,0)</f>
        <v>Fono 223393900- 223393901</v>
      </c>
      <c r="R45" s="5" t="str">
        <f>VLOOKUP(C45,'AUD OCT'!B:W,16,0)</f>
        <v>corporacion@opcion.cl</v>
      </c>
      <c r="S45" s="5">
        <f>VLOOKUP(C45,'AUD OCT'!B:W,17,0)</f>
        <v>0</v>
      </c>
      <c r="T45" s="5" t="str">
        <f>VLOOKUP(C45,'AUD OCT'!B:W,18,0)</f>
        <v>93401: Institución de Asistencia Social</v>
      </c>
      <c r="U45" s="5" t="str">
        <f>VLOOKUP(C45,'AUD OCT'!B:W,19,0)</f>
        <v>Se acompaña certificado financiero de la Institución correspondientes al año 2024, aprobado por el Sub Departamento de Supervisión Financiera Nacional</v>
      </c>
      <c r="V45" s="6">
        <f>VLOOKUP(C45,'AUD OCT'!B:W,20,0)</f>
        <v>2024</v>
      </c>
      <c r="W45" s="7">
        <f>VLOOKUP(C45,'AUD OCT'!B:W,21,0)</f>
        <v>37970</v>
      </c>
      <c r="X45" s="8">
        <v>2450025</v>
      </c>
      <c r="Y45" s="8">
        <v>16257024</v>
      </c>
      <c r="Z45" s="6">
        <v>45960</v>
      </c>
      <c r="AA45" s="5" t="s">
        <v>31</v>
      </c>
      <c r="AB45" s="5" t="s">
        <v>32</v>
      </c>
      <c r="AC45" s="5" t="s">
        <v>53</v>
      </c>
    </row>
    <row r="46" spans="2:29" x14ac:dyDescent="0.2">
      <c r="B46" s="26" t="s">
        <v>55</v>
      </c>
      <c r="C46" s="26">
        <v>717150007</v>
      </c>
      <c r="D46" s="5">
        <v>1070724</v>
      </c>
      <c r="E46" s="26">
        <v>7</v>
      </c>
      <c r="F46" s="5" t="str">
        <f>VLOOKUP(C46,'AUD OCT'!B:W,2,0)</f>
        <v>Corporación de Derecho Privado.</v>
      </c>
      <c r="G46" s="5" t="str">
        <f>VLOOKUP(C46,'AUD OCT'!B:W,4,0)</f>
        <v xml:space="preserve">Otorgada por Decreto Supremo Nº 972, de fecha 25 de julio de  1990, del Ministerio de Justicia, publicado en el Diario Oficial el día 13 de agosto de 1990. </v>
      </c>
      <c r="H46" s="5" t="str">
        <f>VLOOKUP(C46,'AUD OCT'!B:W,5,0)</f>
        <v>Certificado de vigencia, folio Nº 500627449668, de fecha 5 de mayo de 2025, del Servicio de Registro Civil e Identificación</v>
      </c>
      <c r="I46" s="5" t="str">
        <f>VLOOKUP(C46,'AUD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6" s="5" t="str">
        <f>VLOOKUP(C46,'AUD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6" s="5" t="str">
        <f>VLOOKUP(C46,'AUD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6" s="5" t="str">
        <f>VLOOKUP(C46,'AUD OCT'!B:W,10,0)</f>
        <v>25 de marzo de 2025 a 25 de marzo de 2028</v>
      </c>
      <c r="M46" s="5" t="str">
        <f>VLOOKUP(C46,'AUD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6" s="5" t="str">
        <f>VLOOKUP(C46,'AUD OCT'!B:W,12,0)</f>
        <v xml:space="preserve">Carlos Justiniano Nº 1123, comuna de Providencia, Región Metropolitana.
</v>
      </c>
      <c r="O46" s="5" t="str">
        <f>VLOOKUP(C46,'AUD OCT'!B:W,13,0)</f>
        <v>XIII</v>
      </c>
      <c r="P46" s="5" t="str">
        <f>VLOOKUP(C46,'AUD OCT'!B:W,14,0)</f>
        <v>Providencia</v>
      </c>
      <c r="Q46" s="5" t="str">
        <f>VLOOKUP(C46,'AUD OCT'!B:W,15,0)</f>
        <v>Fono 223393900- 223393901</v>
      </c>
      <c r="R46" s="5" t="str">
        <f>VLOOKUP(C46,'AUD OCT'!B:W,16,0)</f>
        <v>corporacion@opcion.cl</v>
      </c>
      <c r="S46" s="5">
        <f>VLOOKUP(C46,'AUD OCT'!B:W,17,0)</f>
        <v>0</v>
      </c>
      <c r="T46" s="5" t="str">
        <f>VLOOKUP(C46,'AUD OCT'!B:W,18,0)</f>
        <v>93401: Institución de Asistencia Social</v>
      </c>
      <c r="U46" s="5" t="str">
        <f>VLOOKUP(C46,'AUD OCT'!B:W,19,0)</f>
        <v>Se acompaña certificado financiero de la Institución correspondientes al año 2024, aprobado por el Sub Departamento de Supervisión Financiera Nacional</v>
      </c>
      <c r="V46" s="6">
        <f>VLOOKUP(C46,'AUD OCT'!B:W,20,0)</f>
        <v>2024</v>
      </c>
      <c r="W46" s="7">
        <f>VLOOKUP(C46,'AUD OCT'!B:W,21,0)</f>
        <v>37970</v>
      </c>
      <c r="X46" s="8">
        <v>0</v>
      </c>
      <c r="Y46" s="8">
        <v>3805477</v>
      </c>
      <c r="Z46" s="6">
        <v>45960</v>
      </c>
      <c r="AA46" s="5" t="s">
        <v>31</v>
      </c>
      <c r="AB46" s="5" t="s">
        <v>32</v>
      </c>
      <c r="AC46" s="5" t="s">
        <v>56</v>
      </c>
    </row>
    <row r="47" spans="2:29" x14ac:dyDescent="0.2">
      <c r="B47" s="26" t="s">
        <v>55</v>
      </c>
      <c r="C47" s="26">
        <v>717150007</v>
      </c>
      <c r="D47" s="5">
        <v>1070725</v>
      </c>
      <c r="E47" s="26">
        <v>7</v>
      </c>
      <c r="F47" s="5" t="str">
        <f>VLOOKUP(C47,'AUD OCT'!B:W,2,0)</f>
        <v>Corporación de Derecho Privado.</v>
      </c>
      <c r="G47" s="5" t="str">
        <f>VLOOKUP(C47,'AUD OCT'!B:W,4,0)</f>
        <v xml:space="preserve">Otorgada por Decreto Supremo Nº 972, de fecha 25 de julio de  1990, del Ministerio de Justicia, publicado en el Diario Oficial el día 13 de agosto de 1990. </v>
      </c>
      <c r="H47" s="5" t="str">
        <f>VLOOKUP(C47,'AUD OCT'!B:W,5,0)</f>
        <v>Certificado de vigencia, folio Nº 500627449668, de fecha 5 de mayo de 2025, del Servicio de Registro Civil e Identificación</v>
      </c>
      <c r="I47" s="5" t="str">
        <f>VLOOKUP(C47,'AUD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7" s="5" t="str">
        <f>VLOOKUP(C47,'AUD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7" s="5" t="str">
        <f>VLOOKUP(C47,'AUD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7" s="5" t="str">
        <f>VLOOKUP(C47,'AUD OCT'!B:W,10,0)</f>
        <v>25 de marzo de 2025 a 25 de marzo de 2028</v>
      </c>
      <c r="M47" s="5" t="str">
        <f>VLOOKUP(C47,'AUD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7" s="5" t="str">
        <f>VLOOKUP(C47,'AUD OCT'!B:W,12,0)</f>
        <v xml:space="preserve">Carlos Justiniano Nº 1123, comuna de Providencia, Región Metropolitana.
</v>
      </c>
      <c r="O47" s="5" t="str">
        <f>VLOOKUP(C47,'AUD OCT'!B:W,13,0)</f>
        <v>XIII</v>
      </c>
      <c r="P47" s="5" t="str">
        <f>VLOOKUP(C47,'AUD OCT'!B:W,14,0)</f>
        <v>Providencia</v>
      </c>
      <c r="Q47" s="5" t="str">
        <f>VLOOKUP(C47,'AUD OCT'!B:W,15,0)</f>
        <v>Fono 223393900- 223393901</v>
      </c>
      <c r="R47" s="5" t="str">
        <f>VLOOKUP(C47,'AUD OCT'!B:W,16,0)</f>
        <v>corporacion@opcion.cl</v>
      </c>
      <c r="S47" s="5">
        <f>VLOOKUP(C47,'AUD OCT'!B:W,17,0)</f>
        <v>0</v>
      </c>
      <c r="T47" s="5" t="str">
        <f>VLOOKUP(C47,'AUD OCT'!B:W,18,0)</f>
        <v>93401: Institución de Asistencia Social</v>
      </c>
      <c r="U47" s="5" t="str">
        <f>VLOOKUP(C47,'AUD OCT'!B:W,19,0)</f>
        <v>Se acompaña certificado financiero de la Institución correspondientes al año 2024, aprobado por el Sub Departamento de Supervisión Financiera Nacional</v>
      </c>
      <c r="V47" s="6">
        <f>VLOOKUP(C47,'AUD OCT'!B:W,20,0)</f>
        <v>2024</v>
      </c>
      <c r="W47" s="7">
        <f>VLOOKUP(C47,'AUD OCT'!B:W,21,0)</f>
        <v>37970</v>
      </c>
      <c r="X47" s="8">
        <v>0</v>
      </c>
      <c r="Y47" s="8">
        <v>6884231</v>
      </c>
      <c r="Z47" s="6">
        <v>45960</v>
      </c>
      <c r="AA47" s="5" t="s">
        <v>31</v>
      </c>
      <c r="AB47" s="5" t="s">
        <v>32</v>
      </c>
      <c r="AC47" s="5" t="s">
        <v>57</v>
      </c>
    </row>
    <row r="48" spans="2:29" x14ac:dyDescent="0.2">
      <c r="B48" s="26" t="s">
        <v>55</v>
      </c>
      <c r="C48" s="26">
        <v>717150007</v>
      </c>
      <c r="D48" s="5">
        <v>1070731</v>
      </c>
      <c r="E48" s="26">
        <v>7</v>
      </c>
      <c r="F48" s="5" t="str">
        <f>VLOOKUP(C48,'AUD OCT'!B:W,2,0)</f>
        <v>Corporación de Derecho Privado.</v>
      </c>
      <c r="G48" s="5" t="str">
        <f>VLOOKUP(C48,'AUD OCT'!B:W,4,0)</f>
        <v xml:space="preserve">Otorgada por Decreto Supremo Nº 972, de fecha 25 de julio de  1990, del Ministerio de Justicia, publicado en el Diario Oficial el día 13 de agosto de 1990. </v>
      </c>
      <c r="H48" s="5" t="str">
        <f>VLOOKUP(C48,'AUD OCT'!B:W,5,0)</f>
        <v>Certificado de vigencia, folio Nº 500627449668, de fecha 5 de mayo de 2025, del Servicio de Registro Civil e Identificación</v>
      </c>
      <c r="I48" s="5" t="str">
        <f>VLOOKUP(C48,'AUD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8" s="5" t="str">
        <f>VLOOKUP(C48,'AUD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8" s="5" t="str">
        <f>VLOOKUP(C48,'AUD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8" s="5" t="str">
        <f>VLOOKUP(C48,'AUD OCT'!B:W,10,0)</f>
        <v>25 de marzo de 2025 a 25 de marzo de 2028</v>
      </c>
      <c r="M48" s="5" t="str">
        <f>VLOOKUP(C48,'AUD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8" s="5" t="str">
        <f>VLOOKUP(C48,'AUD OCT'!B:W,12,0)</f>
        <v xml:space="preserve">Carlos Justiniano Nº 1123, comuna de Providencia, Región Metropolitana.
</v>
      </c>
      <c r="O48" s="5" t="str">
        <f>VLOOKUP(C48,'AUD OCT'!B:W,13,0)</f>
        <v>XIII</v>
      </c>
      <c r="P48" s="5" t="str">
        <f>VLOOKUP(C48,'AUD OCT'!B:W,14,0)</f>
        <v>Providencia</v>
      </c>
      <c r="Q48" s="5" t="str">
        <f>VLOOKUP(C48,'AUD OCT'!B:W,15,0)</f>
        <v>Fono 223393900- 223393901</v>
      </c>
      <c r="R48" s="5" t="str">
        <f>VLOOKUP(C48,'AUD OCT'!B:W,16,0)</f>
        <v>corporacion@opcion.cl</v>
      </c>
      <c r="S48" s="5">
        <f>VLOOKUP(C48,'AUD OCT'!B:W,17,0)</f>
        <v>0</v>
      </c>
      <c r="T48" s="5" t="str">
        <f>VLOOKUP(C48,'AUD OCT'!B:W,18,0)</f>
        <v>93401: Institución de Asistencia Social</v>
      </c>
      <c r="U48" s="5" t="str">
        <f>VLOOKUP(C48,'AUD OCT'!B:W,19,0)</f>
        <v>Se acompaña certificado financiero de la Institución correspondientes al año 2024, aprobado por el Sub Departamento de Supervisión Financiera Nacional</v>
      </c>
      <c r="V48" s="6">
        <f>VLOOKUP(C48,'AUD OCT'!B:W,20,0)</f>
        <v>2024</v>
      </c>
      <c r="W48" s="7">
        <f>VLOOKUP(C48,'AUD OCT'!B:W,21,0)</f>
        <v>37970</v>
      </c>
      <c r="X48" s="8">
        <v>0</v>
      </c>
      <c r="Y48" s="8">
        <v>20776051</v>
      </c>
      <c r="Z48" s="6">
        <v>45960</v>
      </c>
      <c r="AA48" s="5" t="s">
        <v>31</v>
      </c>
      <c r="AB48" s="5" t="s">
        <v>32</v>
      </c>
      <c r="AC48" s="5" t="s">
        <v>56</v>
      </c>
    </row>
    <row r="49" spans="2:29" x14ac:dyDescent="0.2">
      <c r="B49" s="26" t="s">
        <v>55</v>
      </c>
      <c r="C49" s="26">
        <v>717150007</v>
      </c>
      <c r="D49" s="5">
        <v>1110191</v>
      </c>
      <c r="E49" s="26">
        <v>11</v>
      </c>
      <c r="F49" s="5" t="str">
        <f>VLOOKUP(C49,'AUD OCT'!B:W,2,0)</f>
        <v>Corporación de Derecho Privado.</v>
      </c>
      <c r="G49" s="5" t="str">
        <f>VLOOKUP(C49,'AUD OCT'!B:W,4,0)</f>
        <v xml:space="preserve">Otorgada por Decreto Supremo Nº 972, de fecha 25 de julio de  1990, del Ministerio de Justicia, publicado en el Diario Oficial el día 13 de agosto de 1990. </v>
      </c>
      <c r="H49" s="5" t="str">
        <f>VLOOKUP(C49,'AUD OCT'!B:W,5,0)</f>
        <v>Certificado de vigencia, folio Nº 500627449668, de fecha 5 de mayo de 2025, del Servicio de Registro Civil e Identificación</v>
      </c>
      <c r="I49" s="5" t="str">
        <f>VLOOKUP(C49,'AUD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9" s="5" t="str">
        <f>VLOOKUP(C49,'AUD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9" s="5" t="str">
        <f>VLOOKUP(C49,'AUD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9" s="5" t="str">
        <f>VLOOKUP(C49,'AUD OCT'!B:W,10,0)</f>
        <v>25 de marzo de 2025 a 25 de marzo de 2028</v>
      </c>
      <c r="M49" s="5" t="str">
        <f>VLOOKUP(C49,'AUD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49" s="5" t="str">
        <f>VLOOKUP(C49,'AUD OCT'!B:W,12,0)</f>
        <v xml:space="preserve">Carlos Justiniano Nº 1123, comuna de Providencia, Región Metropolitana.
</v>
      </c>
      <c r="O49" s="5" t="str">
        <f>VLOOKUP(C49,'AUD OCT'!B:W,13,0)</f>
        <v>XIII</v>
      </c>
      <c r="P49" s="5" t="str">
        <f>VLOOKUP(C49,'AUD OCT'!B:W,14,0)</f>
        <v>Providencia</v>
      </c>
      <c r="Q49" s="5" t="str">
        <f>VLOOKUP(C49,'AUD OCT'!B:W,15,0)</f>
        <v>Fono 223393900- 223393901</v>
      </c>
      <c r="R49" s="5" t="str">
        <f>VLOOKUP(C49,'AUD OCT'!B:W,16,0)</f>
        <v>corporacion@opcion.cl</v>
      </c>
      <c r="S49" s="5">
        <f>VLOOKUP(C49,'AUD OCT'!B:W,17,0)</f>
        <v>0</v>
      </c>
      <c r="T49" s="5" t="str">
        <f>VLOOKUP(C49,'AUD OCT'!B:W,18,0)</f>
        <v>93401: Institución de Asistencia Social</v>
      </c>
      <c r="U49" s="5" t="str">
        <f>VLOOKUP(C49,'AUD OCT'!B:W,19,0)</f>
        <v>Se acompaña certificado financiero de la Institución correspondientes al año 2024, aprobado por el Sub Departamento de Supervisión Financiera Nacional</v>
      </c>
      <c r="V49" s="6">
        <f>VLOOKUP(C49,'AUD OCT'!B:W,20,0)</f>
        <v>2024</v>
      </c>
      <c r="W49" s="7">
        <f>VLOOKUP(C49,'AUD OCT'!B:W,21,0)</f>
        <v>37970</v>
      </c>
      <c r="X49" s="8">
        <v>0</v>
      </c>
      <c r="Y49" s="8">
        <v>53403013</v>
      </c>
      <c r="Z49" s="6">
        <v>45960</v>
      </c>
      <c r="AA49" s="5" t="s">
        <v>31</v>
      </c>
      <c r="AB49" s="5" t="s">
        <v>32</v>
      </c>
      <c r="AC49" s="5" t="s">
        <v>58</v>
      </c>
    </row>
    <row r="50" spans="2:29" x14ac:dyDescent="0.2">
      <c r="B50" s="26" t="s">
        <v>55</v>
      </c>
      <c r="C50" s="26">
        <v>717150007</v>
      </c>
      <c r="D50" s="5">
        <v>1110200</v>
      </c>
      <c r="E50" s="26">
        <v>11</v>
      </c>
      <c r="F50" s="5" t="str">
        <f>VLOOKUP(C50,'AUD OCT'!B:W,2,0)</f>
        <v>Corporación de Derecho Privado.</v>
      </c>
      <c r="G50" s="5" t="str">
        <f>VLOOKUP(C50,'AUD OCT'!B:W,4,0)</f>
        <v xml:space="preserve">Otorgada por Decreto Supremo Nº 972, de fecha 25 de julio de  1990, del Ministerio de Justicia, publicado en el Diario Oficial el día 13 de agosto de 1990. </v>
      </c>
      <c r="H50" s="5" t="str">
        <f>VLOOKUP(C50,'AUD OCT'!B:W,5,0)</f>
        <v>Certificado de vigencia, folio Nº 500627449668, de fecha 5 de mayo de 2025, del Servicio de Registro Civil e Identificación</v>
      </c>
      <c r="I50" s="5" t="str">
        <f>VLOOKUP(C50,'AUD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0" s="5" t="str">
        <f>VLOOKUP(C50,'AUD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0" s="5" t="str">
        <f>VLOOKUP(C50,'AUD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0" s="5" t="str">
        <f>VLOOKUP(C50,'AUD OCT'!B:W,10,0)</f>
        <v>25 de marzo de 2025 a 25 de marzo de 2028</v>
      </c>
      <c r="M50" s="5" t="str">
        <f>VLOOKUP(C50,'AUD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0" s="5" t="str">
        <f>VLOOKUP(C50,'AUD OCT'!B:W,12,0)</f>
        <v xml:space="preserve">Carlos Justiniano Nº 1123, comuna de Providencia, Región Metropolitana.
</v>
      </c>
      <c r="O50" s="5" t="str">
        <f>VLOOKUP(C50,'AUD OCT'!B:W,13,0)</f>
        <v>XIII</v>
      </c>
      <c r="P50" s="5" t="str">
        <f>VLOOKUP(C50,'AUD OCT'!B:W,14,0)</f>
        <v>Providencia</v>
      </c>
      <c r="Q50" s="5" t="str">
        <f>VLOOKUP(C50,'AUD OCT'!B:W,15,0)</f>
        <v>Fono 223393900- 223393901</v>
      </c>
      <c r="R50" s="5" t="str">
        <f>VLOOKUP(C50,'AUD OCT'!B:W,16,0)</f>
        <v>corporacion@opcion.cl</v>
      </c>
      <c r="S50" s="5">
        <f>VLOOKUP(C50,'AUD OCT'!B:W,17,0)</f>
        <v>0</v>
      </c>
      <c r="T50" s="5" t="str">
        <f>VLOOKUP(C50,'AUD OCT'!B:W,18,0)</f>
        <v>93401: Institución de Asistencia Social</v>
      </c>
      <c r="U50" s="5" t="str">
        <f>VLOOKUP(C50,'AUD OCT'!B:W,19,0)</f>
        <v>Se acompaña certificado financiero de la Institución correspondientes al año 2024, aprobado por el Sub Departamento de Supervisión Financiera Nacional</v>
      </c>
      <c r="V50" s="6">
        <f>VLOOKUP(C50,'AUD OCT'!B:W,20,0)</f>
        <v>2024</v>
      </c>
      <c r="W50" s="7">
        <f>VLOOKUP(C50,'AUD OCT'!B:W,21,0)</f>
        <v>37970</v>
      </c>
      <c r="X50" s="8">
        <v>0</v>
      </c>
      <c r="Y50" s="8">
        <v>4440199</v>
      </c>
      <c r="Z50" s="6">
        <v>45960</v>
      </c>
      <c r="AA50" s="5" t="s">
        <v>31</v>
      </c>
      <c r="AB50" s="5" t="s">
        <v>32</v>
      </c>
      <c r="AC50" s="5" t="s">
        <v>58</v>
      </c>
    </row>
    <row r="51" spans="2:29" x14ac:dyDescent="0.2">
      <c r="B51" s="26" t="s">
        <v>55</v>
      </c>
      <c r="C51" s="26">
        <v>717150007</v>
      </c>
      <c r="D51" s="5">
        <v>1110201</v>
      </c>
      <c r="E51" s="26">
        <v>11</v>
      </c>
      <c r="F51" s="5" t="str">
        <f>VLOOKUP(C51,'AUD OCT'!B:W,2,0)</f>
        <v>Corporación de Derecho Privado.</v>
      </c>
      <c r="G51" s="5" t="str">
        <f>VLOOKUP(C51,'AUD OCT'!B:W,4,0)</f>
        <v xml:space="preserve">Otorgada por Decreto Supremo Nº 972, de fecha 25 de julio de  1990, del Ministerio de Justicia, publicado en el Diario Oficial el día 13 de agosto de 1990. </v>
      </c>
      <c r="H51" s="5" t="str">
        <f>VLOOKUP(C51,'AUD OCT'!B:W,5,0)</f>
        <v>Certificado de vigencia, folio Nº 500627449668, de fecha 5 de mayo de 2025, del Servicio de Registro Civil e Identificación</v>
      </c>
      <c r="I51" s="5" t="str">
        <f>VLOOKUP(C51,'AUD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1" s="5" t="str">
        <f>VLOOKUP(C51,'AUD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1" s="5" t="str">
        <f>VLOOKUP(C51,'AUD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1" s="5" t="str">
        <f>VLOOKUP(C51,'AUD OCT'!B:W,10,0)</f>
        <v>25 de marzo de 2025 a 25 de marzo de 2028</v>
      </c>
      <c r="M51" s="5" t="str">
        <f>VLOOKUP(C51,'AUD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1" s="5" t="str">
        <f>VLOOKUP(C51,'AUD OCT'!B:W,12,0)</f>
        <v xml:space="preserve">Carlos Justiniano Nº 1123, comuna de Providencia, Región Metropolitana.
</v>
      </c>
      <c r="O51" s="5" t="str">
        <f>VLOOKUP(C51,'AUD OCT'!B:W,13,0)</f>
        <v>XIII</v>
      </c>
      <c r="P51" s="5" t="str">
        <f>VLOOKUP(C51,'AUD OCT'!B:W,14,0)</f>
        <v>Providencia</v>
      </c>
      <c r="Q51" s="5" t="str">
        <f>VLOOKUP(C51,'AUD OCT'!B:W,15,0)</f>
        <v>Fono 223393900- 223393901</v>
      </c>
      <c r="R51" s="5" t="str">
        <f>VLOOKUP(C51,'AUD OCT'!B:W,16,0)</f>
        <v>corporacion@opcion.cl</v>
      </c>
      <c r="S51" s="5">
        <f>VLOOKUP(C51,'AUD OCT'!B:W,17,0)</f>
        <v>0</v>
      </c>
      <c r="T51" s="5" t="str">
        <f>VLOOKUP(C51,'AUD OCT'!B:W,18,0)</f>
        <v>93401: Institución de Asistencia Social</v>
      </c>
      <c r="U51" s="5" t="str">
        <f>VLOOKUP(C51,'AUD OCT'!B:W,19,0)</f>
        <v>Se acompaña certificado financiero de la Institución correspondientes al año 2024, aprobado por el Sub Departamento de Supervisión Financiera Nacional</v>
      </c>
      <c r="V51" s="6">
        <f>VLOOKUP(C51,'AUD OCT'!B:W,20,0)</f>
        <v>2024</v>
      </c>
      <c r="W51" s="7">
        <f>VLOOKUP(C51,'AUD OCT'!B:W,21,0)</f>
        <v>37970</v>
      </c>
      <c r="X51" s="8">
        <v>0</v>
      </c>
      <c r="Y51" s="8">
        <v>5340759</v>
      </c>
      <c r="Z51" s="6">
        <v>45960</v>
      </c>
      <c r="AA51" s="5" t="s">
        <v>31</v>
      </c>
      <c r="AB51" s="5" t="s">
        <v>32</v>
      </c>
      <c r="AC51" s="5" t="s">
        <v>58</v>
      </c>
    </row>
    <row r="52" spans="2:29" x14ac:dyDescent="0.2">
      <c r="B52" s="26" t="s">
        <v>55</v>
      </c>
      <c r="C52" s="26">
        <v>717150007</v>
      </c>
      <c r="D52" s="5">
        <v>1120209</v>
      </c>
      <c r="E52" s="26">
        <v>12</v>
      </c>
      <c r="F52" s="5" t="str">
        <f>VLOOKUP(C52,'AUD OCT'!B:W,2,0)</f>
        <v>Corporación de Derecho Privado.</v>
      </c>
      <c r="G52" s="5" t="str">
        <f>VLOOKUP(C52,'AUD OCT'!B:W,4,0)</f>
        <v xml:space="preserve">Otorgada por Decreto Supremo Nº 972, de fecha 25 de julio de  1990, del Ministerio de Justicia, publicado en el Diario Oficial el día 13 de agosto de 1990. </v>
      </c>
      <c r="H52" s="5" t="str">
        <f>VLOOKUP(C52,'AUD OCT'!B:W,5,0)</f>
        <v>Certificado de vigencia, folio Nº 500627449668, de fecha 5 de mayo de 2025, del Servicio de Registro Civil e Identificación</v>
      </c>
      <c r="I52" s="5" t="str">
        <f>VLOOKUP(C52,'AUD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2" s="5" t="str">
        <f>VLOOKUP(C52,'AUD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2" s="5" t="str">
        <f>VLOOKUP(C52,'AUD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2" s="5" t="str">
        <f>VLOOKUP(C52,'AUD OCT'!B:W,10,0)</f>
        <v>25 de marzo de 2025 a 25 de marzo de 2028</v>
      </c>
      <c r="M52" s="5" t="str">
        <f>VLOOKUP(C52,'AUD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2" s="5" t="str">
        <f>VLOOKUP(C52,'AUD OCT'!B:W,12,0)</f>
        <v xml:space="preserve">Carlos Justiniano Nº 1123, comuna de Providencia, Región Metropolitana.
</v>
      </c>
      <c r="O52" s="5" t="str">
        <f>VLOOKUP(C52,'AUD OCT'!B:W,13,0)</f>
        <v>XIII</v>
      </c>
      <c r="P52" s="5" t="str">
        <f>VLOOKUP(C52,'AUD OCT'!B:W,14,0)</f>
        <v>Providencia</v>
      </c>
      <c r="Q52" s="5" t="str">
        <f>VLOOKUP(C52,'AUD OCT'!B:W,15,0)</f>
        <v>Fono 223393900- 223393901</v>
      </c>
      <c r="R52" s="5" t="str">
        <f>VLOOKUP(C52,'AUD OCT'!B:W,16,0)</f>
        <v>corporacion@opcion.cl</v>
      </c>
      <c r="S52" s="5">
        <f>VLOOKUP(C52,'AUD OCT'!B:W,17,0)</f>
        <v>0</v>
      </c>
      <c r="T52" s="5" t="str">
        <f>VLOOKUP(C52,'AUD OCT'!B:W,18,0)</f>
        <v>93401: Institución de Asistencia Social</v>
      </c>
      <c r="U52" s="5" t="str">
        <f>VLOOKUP(C52,'AUD OCT'!B:W,19,0)</f>
        <v>Se acompaña certificado financiero de la Institución correspondientes al año 2024, aprobado por el Sub Departamento de Supervisión Financiera Nacional</v>
      </c>
      <c r="V52" s="6">
        <f>VLOOKUP(C52,'AUD OCT'!B:W,20,0)</f>
        <v>2024</v>
      </c>
      <c r="W52" s="7">
        <f>VLOOKUP(C52,'AUD OCT'!B:W,21,0)</f>
        <v>37970</v>
      </c>
      <c r="X52" s="8">
        <v>0</v>
      </c>
      <c r="Y52" s="8">
        <v>17830577</v>
      </c>
      <c r="Z52" s="6">
        <v>45960</v>
      </c>
      <c r="AA52" s="5" t="s">
        <v>31</v>
      </c>
      <c r="AB52" s="5" t="s">
        <v>32</v>
      </c>
      <c r="AC52" s="5" t="s">
        <v>59</v>
      </c>
    </row>
    <row r="53" spans="2:29" x14ac:dyDescent="0.2">
      <c r="B53" s="26" t="s">
        <v>55</v>
      </c>
      <c r="C53" s="26">
        <v>717150007</v>
      </c>
      <c r="D53" s="5">
        <v>1120215</v>
      </c>
      <c r="E53" s="26">
        <v>12</v>
      </c>
      <c r="F53" s="5" t="str">
        <f>VLOOKUP(C53,'AUD OCT'!B:W,2,0)</f>
        <v>Corporación de Derecho Privado.</v>
      </c>
      <c r="G53" s="5" t="str">
        <f>VLOOKUP(C53,'AUD OCT'!B:W,4,0)</f>
        <v xml:space="preserve">Otorgada por Decreto Supremo Nº 972, de fecha 25 de julio de  1990, del Ministerio de Justicia, publicado en el Diario Oficial el día 13 de agosto de 1990. </v>
      </c>
      <c r="H53" s="5" t="str">
        <f>VLOOKUP(C53,'AUD OCT'!B:W,5,0)</f>
        <v>Certificado de vigencia, folio Nº 500627449668, de fecha 5 de mayo de 2025, del Servicio de Registro Civil e Identificación</v>
      </c>
      <c r="I53" s="5" t="str">
        <f>VLOOKUP(C53,'AUD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3" s="5" t="str">
        <f>VLOOKUP(C53,'AUD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3" s="5" t="str">
        <f>VLOOKUP(C53,'AUD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3" s="5" t="str">
        <f>VLOOKUP(C53,'AUD OCT'!B:W,10,0)</f>
        <v>25 de marzo de 2025 a 25 de marzo de 2028</v>
      </c>
      <c r="M53" s="5" t="str">
        <f>VLOOKUP(C53,'AUD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3" s="5" t="str">
        <f>VLOOKUP(C53,'AUD OCT'!B:W,12,0)</f>
        <v xml:space="preserve">Carlos Justiniano Nº 1123, comuna de Providencia, Región Metropolitana.
</v>
      </c>
      <c r="O53" s="5" t="str">
        <f>VLOOKUP(C53,'AUD OCT'!B:W,13,0)</f>
        <v>XIII</v>
      </c>
      <c r="P53" s="5" t="str">
        <f>VLOOKUP(C53,'AUD OCT'!B:W,14,0)</f>
        <v>Providencia</v>
      </c>
      <c r="Q53" s="5" t="str">
        <f>VLOOKUP(C53,'AUD OCT'!B:W,15,0)</f>
        <v>Fono 223393900- 223393901</v>
      </c>
      <c r="R53" s="5" t="str">
        <f>VLOOKUP(C53,'AUD OCT'!B:W,16,0)</f>
        <v>corporacion@opcion.cl</v>
      </c>
      <c r="S53" s="5">
        <f>VLOOKUP(C53,'AUD OCT'!B:W,17,0)</f>
        <v>0</v>
      </c>
      <c r="T53" s="5" t="str">
        <f>VLOOKUP(C53,'AUD OCT'!B:W,18,0)</f>
        <v>93401: Institución de Asistencia Social</v>
      </c>
      <c r="U53" s="5" t="str">
        <f>VLOOKUP(C53,'AUD OCT'!B:W,19,0)</f>
        <v>Se acompaña certificado financiero de la Institución correspondientes al año 2024, aprobado por el Sub Departamento de Supervisión Financiera Nacional</v>
      </c>
      <c r="V53" s="6">
        <f>VLOOKUP(C53,'AUD OCT'!B:W,20,0)</f>
        <v>2024</v>
      </c>
      <c r="W53" s="7">
        <f>VLOOKUP(C53,'AUD OCT'!B:W,21,0)</f>
        <v>37970</v>
      </c>
      <c r="X53" s="8">
        <v>0</v>
      </c>
      <c r="Y53" s="8">
        <v>792530</v>
      </c>
      <c r="Z53" s="6">
        <v>45960</v>
      </c>
      <c r="AA53" s="5" t="s">
        <v>31</v>
      </c>
      <c r="AB53" s="5" t="s">
        <v>32</v>
      </c>
      <c r="AC53" s="5" t="s">
        <v>59</v>
      </c>
    </row>
    <row r="54" spans="2:29" x14ac:dyDescent="0.2">
      <c r="B54" s="26" t="s">
        <v>55</v>
      </c>
      <c r="C54" s="26">
        <v>717150007</v>
      </c>
      <c r="D54" s="5">
        <v>1120216</v>
      </c>
      <c r="E54" s="26">
        <v>12</v>
      </c>
      <c r="F54" s="5" t="str">
        <f>VLOOKUP(C54,'AUD OCT'!B:W,2,0)</f>
        <v>Corporación de Derecho Privado.</v>
      </c>
      <c r="G54" s="5" t="str">
        <f>VLOOKUP(C54,'AUD OCT'!B:W,4,0)</f>
        <v xml:space="preserve">Otorgada por Decreto Supremo Nº 972, de fecha 25 de julio de  1990, del Ministerio de Justicia, publicado en el Diario Oficial el día 13 de agosto de 1990. </v>
      </c>
      <c r="H54" s="5" t="str">
        <f>VLOOKUP(C54,'AUD OCT'!B:W,5,0)</f>
        <v>Certificado de vigencia, folio Nº 500627449668, de fecha 5 de mayo de 2025, del Servicio de Registro Civil e Identificación</v>
      </c>
      <c r="I54" s="5" t="str">
        <f>VLOOKUP(C54,'AUD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4" s="5" t="str">
        <f>VLOOKUP(C54,'AUD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4" s="5" t="str">
        <f>VLOOKUP(C54,'AUD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4" s="5" t="str">
        <f>VLOOKUP(C54,'AUD OCT'!B:W,10,0)</f>
        <v>25 de marzo de 2025 a 25 de marzo de 2028</v>
      </c>
      <c r="M54" s="5" t="str">
        <f>VLOOKUP(C54,'AUD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4" s="5" t="str">
        <f>VLOOKUP(C54,'AUD OCT'!B:W,12,0)</f>
        <v xml:space="preserve">Carlos Justiniano Nº 1123, comuna de Providencia, Región Metropolitana.
</v>
      </c>
      <c r="O54" s="5" t="str">
        <f>VLOOKUP(C54,'AUD OCT'!B:W,13,0)</f>
        <v>XIII</v>
      </c>
      <c r="P54" s="5" t="str">
        <f>VLOOKUP(C54,'AUD OCT'!B:W,14,0)</f>
        <v>Providencia</v>
      </c>
      <c r="Q54" s="5" t="str">
        <f>VLOOKUP(C54,'AUD OCT'!B:W,15,0)</f>
        <v>Fono 223393900- 223393901</v>
      </c>
      <c r="R54" s="5" t="str">
        <f>VLOOKUP(C54,'AUD OCT'!B:W,16,0)</f>
        <v>corporacion@opcion.cl</v>
      </c>
      <c r="S54" s="5">
        <f>VLOOKUP(C54,'AUD OCT'!B:W,17,0)</f>
        <v>0</v>
      </c>
      <c r="T54" s="5" t="str">
        <f>VLOOKUP(C54,'AUD OCT'!B:W,18,0)</f>
        <v>93401: Institución de Asistencia Social</v>
      </c>
      <c r="U54" s="5" t="str">
        <f>VLOOKUP(C54,'AUD OCT'!B:W,19,0)</f>
        <v>Se acompaña certificado financiero de la Institución correspondientes al año 2024, aprobado por el Sub Departamento de Supervisión Financiera Nacional</v>
      </c>
      <c r="V54" s="6">
        <f>VLOOKUP(C54,'AUD OCT'!B:W,20,0)</f>
        <v>2024</v>
      </c>
      <c r="W54" s="7">
        <f>VLOOKUP(C54,'AUD OCT'!B:W,21,0)</f>
        <v>37970</v>
      </c>
      <c r="X54" s="8">
        <v>0</v>
      </c>
      <c r="Y54" s="8">
        <v>1006230</v>
      </c>
      <c r="Z54" s="6">
        <v>45960</v>
      </c>
      <c r="AA54" s="5" t="s">
        <v>31</v>
      </c>
      <c r="AB54" s="5" t="s">
        <v>32</v>
      </c>
      <c r="AC54" s="5" t="s">
        <v>59</v>
      </c>
    </row>
    <row r="55" spans="2:29" x14ac:dyDescent="0.2">
      <c r="B55" s="26" t="s">
        <v>55</v>
      </c>
      <c r="C55" s="26">
        <v>717150007</v>
      </c>
      <c r="D55" s="5">
        <v>1132593</v>
      </c>
      <c r="E55" s="26">
        <v>13</v>
      </c>
      <c r="F55" s="5" t="str">
        <f>VLOOKUP(C55,'AUD OCT'!B:W,2,0)</f>
        <v>Corporación de Derecho Privado.</v>
      </c>
      <c r="G55" s="5" t="str">
        <f>VLOOKUP(C55,'AUD OCT'!B:W,4,0)</f>
        <v xml:space="preserve">Otorgada por Decreto Supremo Nº 972, de fecha 25 de julio de  1990, del Ministerio de Justicia, publicado en el Diario Oficial el día 13 de agosto de 1990. </v>
      </c>
      <c r="H55" s="5" t="str">
        <f>VLOOKUP(C55,'AUD OCT'!B:W,5,0)</f>
        <v>Certificado de vigencia, folio Nº 500627449668, de fecha 5 de mayo de 2025, del Servicio de Registro Civil e Identificación</v>
      </c>
      <c r="I55" s="5" t="str">
        <f>VLOOKUP(C55,'AUD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5" s="5" t="str">
        <f>VLOOKUP(C55,'AUD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5" s="5" t="str">
        <f>VLOOKUP(C55,'AUD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5" s="5" t="str">
        <f>VLOOKUP(C55,'AUD OCT'!B:W,10,0)</f>
        <v>25 de marzo de 2025 a 25 de marzo de 2028</v>
      </c>
      <c r="M55" s="5" t="str">
        <f>VLOOKUP(C55,'AUD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5" s="5" t="str">
        <f>VLOOKUP(C55,'AUD OCT'!B:W,12,0)</f>
        <v xml:space="preserve">Carlos Justiniano Nº 1123, comuna de Providencia, Región Metropolitana.
</v>
      </c>
      <c r="O55" s="5" t="str">
        <f>VLOOKUP(C55,'AUD OCT'!B:W,13,0)</f>
        <v>XIII</v>
      </c>
      <c r="P55" s="5" t="str">
        <f>VLOOKUP(C55,'AUD OCT'!B:W,14,0)</f>
        <v>Providencia</v>
      </c>
      <c r="Q55" s="5" t="str">
        <f>VLOOKUP(C55,'AUD OCT'!B:W,15,0)</f>
        <v>Fono 223393900- 223393901</v>
      </c>
      <c r="R55" s="5" t="str">
        <f>VLOOKUP(C55,'AUD OCT'!B:W,16,0)</f>
        <v>corporacion@opcion.cl</v>
      </c>
      <c r="S55" s="5">
        <f>VLOOKUP(C55,'AUD OCT'!B:W,17,0)</f>
        <v>0</v>
      </c>
      <c r="T55" s="5" t="str">
        <f>VLOOKUP(C55,'AUD OCT'!B:W,18,0)</f>
        <v>93401: Institución de Asistencia Social</v>
      </c>
      <c r="U55" s="5" t="str">
        <f>VLOOKUP(C55,'AUD OCT'!B:W,19,0)</f>
        <v>Se acompaña certificado financiero de la Institución correspondientes al año 2024, aprobado por el Sub Departamento de Supervisión Financiera Nacional</v>
      </c>
      <c r="V55" s="6">
        <f>VLOOKUP(C55,'AUD OCT'!B:W,20,0)</f>
        <v>2024</v>
      </c>
      <c r="W55" s="7">
        <f>VLOOKUP(C55,'AUD OCT'!B:W,21,0)</f>
        <v>37970</v>
      </c>
      <c r="X55" s="8">
        <v>12322498</v>
      </c>
      <c r="Y55" s="8">
        <v>113077036</v>
      </c>
      <c r="Z55" s="6">
        <v>45960</v>
      </c>
      <c r="AA55" s="5" t="s">
        <v>31</v>
      </c>
      <c r="AB55" s="5" t="s">
        <v>32</v>
      </c>
      <c r="AC55" s="5" t="s">
        <v>60</v>
      </c>
    </row>
    <row r="56" spans="2:29" x14ac:dyDescent="0.2">
      <c r="B56" s="26" t="s">
        <v>55</v>
      </c>
      <c r="C56" s="26">
        <v>717150007</v>
      </c>
      <c r="D56" s="5">
        <v>1132658</v>
      </c>
      <c r="E56" s="26">
        <v>13</v>
      </c>
      <c r="F56" s="5" t="str">
        <f>VLOOKUP(C56,'AUD OCT'!B:W,2,0)</f>
        <v>Corporación de Derecho Privado.</v>
      </c>
      <c r="G56" s="5" t="str">
        <f>VLOOKUP(C56,'AUD OCT'!B:W,4,0)</f>
        <v xml:space="preserve">Otorgada por Decreto Supremo Nº 972, de fecha 25 de julio de  1990, del Ministerio de Justicia, publicado en el Diario Oficial el día 13 de agosto de 1990. </v>
      </c>
      <c r="H56" s="5" t="str">
        <f>VLOOKUP(C56,'AUD OCT'!B:W,5,0)</f>
        <v>Certificado de vigencia, folio Nº 500627449668, de fecha 5 de mayo de 2025, del Servicio de Registro Civil e Identificación</v>
      </c>
      <c r="I56" s="5" t="str">
        <f>VLOOKUP(C56,'AUD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6" s="5" t="str">
        <f>VLOOKUP(C56,'AUD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6" s="5" t="str">
        <f>VLOOKUP(C56,'AUD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6" s="5" t="str">
        <f>VLOOKUP(C56,'AUD OCT'!B:W,10,0)</f>
        <v>25 de marzo de 2025 a 25 de marzo de 2028</v>
      </c>
      <c r="M56" s="5" t="str">
        <f>VLOOKUP(C56,'AUD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6" s="5" t="str">
        <f>VLOOKUP(C56,'AUD OCT'!B:W,12,0)</f>
        <v xml:space="preserve">Carlos Justiniano Nº 1123, comuna de Providencia, Región Metropolitana.
</v>
      </c>
      <c r="O56" s="5" t="str">
        <f>VLOOKUP(C56,'AUD OCT'!B:W,13,0)</f>
        <v>XIII</v>
      </c>
      <c r="P56" s="5" t="str">
        <f>VLOOKUP(C56,'AUD OCT'!B:W,14,0)</f>
        <v>Providencia</v>
      </c>
      <c r="Q56" s="5" t="str">
        <f>VLOOKUP(C56,'AUD OCT'!B:W,15,0)</f>
        <v>Fono 223393900- 223393901</v>
      </c>
      <c r="R56" s="5" t="str">
        <f>VLOOKUP(C56,'AUD OCT'!B:W,16,0)</f>
        <v>corporacion@opcion.cl</v>
      </c>
      <c r="S56" s="5">
        <f>VLOOKUP(C56,'AUD OCT'!B:W,17,0)</f>
        <v>0</v>
      </c>
      <c r="T56" s="5" t="str">
        <f>VLOOKUP(C56,'AUD OCT'!B:W,18,0)</f>
        <v>93401: Institución de Asistencia Social</v>
      </c>
      <c r="U56" s="5" t="str">
        <f>VLOOKUP(C56,'AUD OCT'!B:W,19,0)</f>
        <v>Se acompaña certificado financiero de la Institución correspondientes al año 2024, aprobado por el Sub Departamento de Supervisión Financiera Nacional</v>
      </c>
      <c r="V56" s="6">
        <f>VLOOKUP(C56,'AUD OCT'!B:W,20,0)</f>
        <v>2024</v>
      </c>
      <c r="W56" s="7">
        <f>VLOOKUP(C56,'AUD OCT'!B:W,21,0)</f>
        <v>37970</v>
      </c>
      <c r="X56" s="8">
        <v>14170464</v>
      </c>
      <c r="Y56" s="8">
        <v>149089248</v>
      </c>
      <c r="Z56" s="6">
        <v>45960</v>
      </c>
      <c r="AA56" s="5" t="s">
        <v>31</v>
      </c>
      <c r="AB56" s="5" t="s">
        <v>32</v>
      </c>
      <c r="AC56" s="5" t="s">
        <v>61</v>
      </c>
    </row>
    <row r="57" spans="2:29" x14ac:dyDescent="0.2">
      <c r="B57" s="26" t="s">
        <v>55</v>
      </c>
      <c r="C57" s="26">
        <v>717150007</v>
      </c>
      <c r="D57" s="5">
        <v>1132664</v>
      </c>
      <c r="E57" s="26">
        <v>13</v>
      </c>
      <c r="F57" s="5" t="str">
        <f>VLOOKUP(C57,'AUD OCT'!B:W,2,0)</f>
        <v>Corporación de Derecho Privado.</v>
      </c>
      <c r="G57" s="5" t="str">
        <f>VLOOKUP(C57,'AUD OCT'!B:W,4,0)</f>
        <v xml:space="preserve">Otorgada por Decreto Supremo Nº 972, de fecha 25 de julio de  1990, del Ministerio de Justicia, publicado en el Diario Oficial el día 13 de agosto de 1990. </v>
      </c>
      <c r="H57" s="5" t="str">
        <f>VLOOKUP(C57,'AUD OCT'!B:W,5,0)</f>
        <v>Certificado de vigencia, folio Nº 500627449668, de fecha 5 de mayo de 2025, del Servicio de Registro Civil e Identificación</v>
      </c>
      <c r="I57" s="5" t="str">
        <f>VLOOKUP(C57,'AUD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7" s="5" t="str">
        <f>VLOOKUP(C57,'AUD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7" s="5" t="str">
        <f>VLOOKUP(C57,'AUD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7" s="5" t="str">
        <f>VLOOKUP(C57,'AUD OCT'!B:W,10,0)</f>
        <v>25 de marzo de 2025 a 25 de marzo de 2028</v>
      </c>
      <c r="M57" s="5" t="str">
        <f>VLOOKUP(C57,'AUD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7" s="5" t="str">
        <f>VLOOKUP(C57,'AUD OCT'!B:W,12,0)</f>
        <v xml:space="preserve">Carlos Justiniano Nº 1123, comuna de Providencia, Región Metropolitana.
</v>
      </c>
      <c r="O57" s="5" t="str">
        <f>VLOOKUP(C57,'AUD OCT'!B:W,13,0)</f>
        <v>XIII</v>
      </c>
      <c r="P57" s="5" t="str">
        <f>VLOOKUP(C57,'AUD OCT'!B:W,14,0)</f>
        <v>Providencia</v>
      </c>
      <c r="Q57" s="5" t="str">
        <f>VLOOKUP(C57,'AUD OCT'!B:W,15,0)</f>
        <v>Fono 223393900- 223393901</v>
      </c>
      <c r="R57" s="5" t="str">
        <f>VLOOKUP(C57,'AUD OCT'!B:W,16,0)</f>
        <v>corporacion@opcion.cl</v>
      </c>
      <c r="S57" s="5">
        <f>VLOOKUP(C57,'AUD OCT'!B:W,17,0)</f>
        <v>0</v>
      </c>
      <c r="T57" s="5" t="str">
        <f>VLOOKUP(C57,'AUD OCT'!B:W,18,0)</f>
        <v>93401: Institución de Asistencia Social</v>
      </c>
      <c r="U57" s="5" t="str">
        <f>VLOOKUP(C57,'AUD OCT'!B:W,19,0)</f>
        <v>Se acompaña certificado financiero de la Institución correspondientes al año 2024, aprobado por el Sub Departamento de Supervisión Financiera Nacional</v>
      </c>
      <c r="V57" s="6">
        <f>VLOOKUP(C57,'AUD OCT'!B:W,20,0)</f>
        <v>2024</v>
      </c>
      <c r="W57" s="7">
        <f>VLOOKUP(C57,'AUD OCT'!B:W,21,0)</f>
        <v>37970</v>
      </c>
      <c r="X57" s="8">
        <v>8781696</v>
      </c>
      <c r="Y57" s="8">
        <v>102187008</v>
      </c>
      <c r="Z57" s="6">
        <v>45960</v>
      </c>
      <c r="AA57" s="5" t="s">
        <v>31</v>
      </c>
      <c r="AB57" s="5" t="s">
        <v>32</v>
      </c>
      <c r="AC57" s="5" t="s">
        <v>45</v>
      </c>
    </row>
    <row r="58" spans="2:29" x14ac:dyDescent="0.2">
      <c r="B58" s="26" t="s">
        <v>55</v>
      </c>
      <c r="C58" s="26">
        <v>717150007</v>
      </c>
      <c r="D58" s="5">
        <v>1132670</v>
      </c>
      <c r="E58" s="26">
        <v>13</v>
      </c>
      <c r="F58" s="5" t="str">
        <f>VLOOKUP(C58,'AUD OCT'!B:W,2,0)</f>
        <v>Corporación de Derecho Privado.</v>
      </c>
      <c r="G58" s="5" t="str">
        <f>VLOOKUP(C58,'AUD OCT'!B:W,4,0)</f>
        <v xml:space="preserve">Otorgada por Decreto Supremo Nº 972, de fecha 25 de julio de  1990, del Ministerio de Justicia, publicado en el Diario Oficial el día 13 de agosto de 1990. </v>
      </c>
      <c r="H58" s="5" t="str">
        <f>VLOOKUP(C58,'AUD OCT'!B:W,5,0)</f>
        <v>Certificado de vigencia, folio Nº 500627449668, de fecha 5 de mayo de 2025, del Servicio de Registro Civil e Identificación</v>
      </c>
      <c r="I58" s="5" t="str">
        <f>VLOOKUP(C58,'AUD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8" s="5" t="str">
        <f>VLOOKUP(C58,'AUD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8" s="5" t="str">
        <f>VLOOKUP(C58,'AUD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8" s="5" t="str">
        <f>VLOOKUP(C58,'AUD OCT'!B:W,10,0)</f>
        <v>25 de marzo de 2025 a 25 de marzo de 2028</v>
      </c>
      <c r="M58" s="5" t="str">
        <f>VLOOKUP(C58,'AUD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8" s="5" t="str">
        <f>VLOOKUP(C58,'AUD OCT'!B:W,12,0)</f>
        <v xml:space="preserve">Carlos Justiniano Nº 1123, comuna de Providencia, Región Metropolitana.
</v>
      </c>
      <c r="O58" s="5" t="str">
        <f>VLOOKUP(C58,'AUD OCT'!B:W,13,0)</f>
        <v>XIII</v>
      </c>
      <c r="P58" s="5" t="str">
        <f>VLOOKUP(C58,'AUD OCT'!B:W,14,0)</f>
        <v>Providencia</v>
      </c>
      <c r="Q58" s="5" t="str">
        <f>VLOOKUP(C58,'AUD OCT'!B:W,15,0)</f>
        <v>Fono 223393900- 223393901</v>
      </c>
      <c r="R58" s="5" t="str">
        <f>VLOOKUP(C58,'AUD OCT'!B:W,16,0)</f>
        <v>corporacion@opcion.cl</v>
      </c>
      <c r="S58" s="5">
        <f>VLOOKUP(C58,'AUD OCT'!B:W,17,0)</f>
        <v>0</v>
      </c>
      <c r="T58" s="5" t="str">
        <f>VLOOKUP(C58,'AUD OCT'!B:W,18,0)</f>
        <v>93401: Institución de Asistencia Social</v>
      </c>
      <c r="U58" s="5" t="str">
        <f>VLOOKUP(C58,'AUD OCT'!B:W,19,0)</f>
        <v>Se acompaña certificado financiero de la Institución correspondientes al año 2024, aprobado por el Sub Departamento de Supervisión Financiera Nacional</v>
      </c>
      <c r="V58" s="6">
        <f>VLOOKUP(C58,'AUD OCT'!B:W,20,0)</f>
        <v>2024</v>
      </c>
      <c r="W58" s="7">
        <f>VLOOKUP(C58,'AUD OCT'!B:W,21,0)</f>
        <v>37970</v>
      </c>
      <c r="X58" s="8">
        <v>14370048</v>
      </c>
      <c r="Y58" s="8">
        <v>121945824</v>
      </c>
      <c r="Z58" s="6">
        <v>45960</v>
      </c>
      <c r="AA58" s="5" t="s">
        <v>31</v>
      </c>
      <c r="AB58" s="5" t="s">
        <v>32</v>
      </c>
      <c r="AC58" s="5" t="s">
        <v>62</v>
      </c>
    </row>
    <row r="59" spans="2:29" x14ac:dyDescent="0.2">
      <c r="B59" s="26" t="s">
        <v>55</v>
      </c>
      <c r="C59" s="26">
        <v>717150007</v>
      </c>
      <c r="D59" s="5">
        <v>1132678</v>
      </c>
      <c r="E59" s="26">
        <v>13</v>
      </c>
      <c r="F59" s="5" t="str">
        <f>VLOOKUP(C59,'AUD OCT'!B:W,2,0)</f>
        <v>Corporación de Derecho Privado.</v>
      </c>
      <c r="G59" s="5" t="str">
        <f>VLOOKUP(C59,'AUD OCT'!B:W,4,0)</f>
        <v xml:space="preserve">Otorgada por Decreto Supremo Nº 972, de fecha 25 de julio de  1990, del Ministerio de Justicia, publicado en el Diario Oficial el día 13 de agosto de 1990. </v>
      </c>
      <c r="H59" s="5" t="str">
        <f>VLOOKUP(C59,'AUD OCT'!B:W,5,0)</f>
        <v>Certificado de vigencia, folio Nº 500627449668, de fecha 5 de mayo de 2025, del Servicio de Registro Civil e Identificación</v>
      </c>
      <c r="I59" s="5" t="str">
        <f>VLOOKUP(C59,'AUD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9" s="5" t="str">
        <f>VLOOKUP(C59,'AUD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9" s="5" t="str">
        <f>VLOOKUP(C59,'AUD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9" s="5" t="str">
        <f>VLOOKUP(C59,'AUD OCT'!B:W,10,0)</f>
        <v>25 de marzo de 2025 a 25 de marzo de 2028</v>
      </c>
      <c r="M59" s="5" t="str">
        <f>VLOOKUP(C59,'AUD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59" s="5" t="str">
        <f>VLOOKUP(C59,'AUD OCT'!B:W,12,0)</f>
        <v xml:space="preserve">Carlos Justiniano Nº 1123, comuna de Providencia, Región Metropolitana.
</v>
      </c>
      <c r="O59" s="5" t="str">
        <f>VLOOKUP(C59,'AUD OCT'!B:W,13,0)</f>
        <v>XIII</v>
      </c>
      <c r="P59" s="5" t="str">
        <f>VLOOKUP(C59,'AUD OCT'!B:W,14,0)</f>
        <v>Providencia</v>
      </c>
      <c r="Q59" s="5" t="str">
        <f>VLOOKUP(C59,'AUD OCT'!B:W,15,0)</f>
        <v>Fono 223393900- 223393901</v>
      </c>
      <c r="R59" s="5" t="str">
        <f>VLOOKUP(C59,'AUD OCT'!B:W,16,0)</f>
        <v>corporacion@opcion.cl</v>
      </c>
      <c r="S59" s="5">
        <f>VLOOKUP(C59,'AUD OCT'!B:W,17,0)</f>
        <v>0</v>
      </c>
      <c r="T59" s="5" t="str">
        <f>VLOOKUP(C59,'AUD OCT'!B:W,18,0)</f>
        <v>93401: Institución de Asistencia Social</v>
      </c>
      <c r="U59" s="5" t="str">
        <f>VLOOKUP(C59,'AUD OCT'!B:W,19,0)</f>
        <v>Se acompaña certificado financiero de la Institución correspondientes al año 2024, aprobado por el Sub Departamento de Supervisión Financiera Nacional</v>
      </c>
      <c r="V59" s="6">
        <f>VLOOKUP(C59,'AUD OCT'!B:W,20,0)</f>
        <v>2024</v>
      </c>
      <c r="W59" s="7">
        <f>VLOOKUP(C59,'AUD OCT'!B:W,21,0)</f>
        <v>37970</v>
      </c>
      <c r="X59" s="8">
        <v>24948000</v>
      </c>
      <c r="Y59" s="8">
        <v>163459296</v>
      </c>
      <c r="Z59" s="6">
        <v>45960</v>
      </c>
      <c r="AA59" s="5" t="s">
        <v>31</v>
      </c>
      <c r="AB59" s="5" t="s">
        <v>32</v>
      </c>
      <c r="AC59" s="5" t="s">
        <v>63</v>
      </c>
    </row>
    <row r="60" spans="2:29" x14ac:dyDescent="0.2">
      <c r="B60" s="26" t="s">
        <v>55</v>
      </c>
      <c r="C60" s="26">
        <v>717150007</v>
      </c>
      <c r="D60" s="5">
        <v>1132704</v>
      </c>
      <c r="E60" s="26">
        <v>13</v>
      </c>
      <c r="F60" s="5" t="str">
        <f>VLOOKUP(C60,'AUD OCT'!B:W,2,0)</f>
        <v>Corporación de Derecho Privado.</v>
      </c>
      <c r="G60" s="5" t="str">
        <f>VLOOKUP(C60,'AUD OCT'!B:W,4,0)</f>
        <v xml:space="preserve">Otorgada por Decreto Supremo Nº 972, de fecha 25 de julio de  1990, del Ministerio de Justicia, publicado en el Diario Oficial el día 13 de agosto de 1990. </v>
      </c>
      <c r="H60" s="5" t="str">
        <f>VLOOKUP(C60,'AUD OCT'!B:W,5,0)</f>
        <v>Certificado de vigencia, folio Nº 500627449668, de fecha 5 de mayo de 2025, del Servicio de Registro Civil e Identificación</v>
      </c>
      <c r="I60" s="5" t="str">
        <f>VLOOKUP(C60,'AUD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0" s="5" t="str">
        <f>VLOOKUP(C60,'AUD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0" s="5" t="str">
        <f>VLOOKUP(C60,'AUD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0" s="5" t="str">
        <f>VLOOKUP(C60,'AUD OCT'!B:W,10,0)</f>
        <v>25 de marzo de 2025 a 25 de marzo de 2028</v>
      </c>
      <c r="M60" s="5" t="str">
        <f>VLOOKUP(C60,'AUD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0" s="5" t="str">
        <f>VLOOKUP(C60,'AUD OCT'!B:W,12,0)</f>
        <v xml:space="preserve">Carlos Justiniano Nº 1123, comuna de Providencia, Región Metropolitana.
</v>
      </c>
      <c r="O60" s="5" t="str">
        <f>VLOOKUP(C60,'AUD OCT'!B:W,13,0)</f>
        <v>XIII</v>
      </c>
      <c r="P60" s="5" t="str">
        <f>VLOOKUP(C60,'AUD OCT'!B:W,14,0)</f>
        <v>Providencia</v>
      </c>
      <c r="Q60" s="5" t="str">
        <f>VLOOKUP(C60,'AUD OCT'!B:W,15,0)</f>
        <v>Fono 223393900- 223393901</v>
      </c>
      <c r="R60" s="5" t="str">
        <f>VLOOKUP(C60,'AUD OCT'!B:W,16,0)</f>
        <v>corporacion@opcion.cl</v>
      </c>
      <c r="S60" s="5">
        <f>VLOOKUP(C60,'AUD OCT'!B:W,17,0)</f>
        <v>0</v>
      </c>
      <c r="T60" s="5" t="str">
        <f>VLOOKUP(C60,'AUD OCT'!B:W,18,0)</f>
        <v>93401: Institución de Asistencia Social</v>
      </c>
      <c r="U60" s="5" t="str">
        <f>VLOOKUP(C60,'AUD OCT'!B:W,19,0)</f>
        <v>Se acompaña certificado financiero de la Institución correspondientes al año 2024, aprobado por el Sub Departamento de Supervisión Financiera Nacional</v>
      </c>
      <c r="V60" s="6">
        <f>VLOOKUP(C60,'AUD OCT'!B:W,20,0)</f>
        <v>2024</v>
      </c>
      <c r="W60" s="7">
        <f>VLOOKUP(C60,'AUD OCT'!B:W,21,0)</f>
        <v>37970</v>
      </c>
      <c r="X60" s="8">
        <v>28141344</v>
      </c>
      <c r="Y60" s="8">
        <v>167450976</v>
      </c>
      <c r="Z60" s="6">
        <v>45960</v>
      </c>
      <c r="AA60" s="5" t="s">
        <v>31</v>
      </c>
      <c r="AB60" s="5" t="s">
        <v>32</v>
      </c>
      <c r="AC60" s="5" t="s">
        <v>64</v>
      </c>
    </row>
    <row r="61" spans="2:29" x14ac:dyDescent="0.2">
      <c r="B61" s="26" t="s">
        <v>55</v>
      </c>
      <c r="C61" s="26">
        <v>717150007</v>
      </c>
      <c r="D61" s="5">
        <v>1132696</v>
      </c>
      <c r="E61" s="26">
        <v>13</v>
      </c>
      <c r="F61" s="5" t="str">
        <f>VLOOKUP(C61,'AUD OCT'!B:W,2,0)</f>
        <v>Corporación de Derecho Privado.</v>
      </c>
      <c r="G61" s="5" t="str">
        <f>VLOOKUP(C61,'AUD OCT'!B:W,4,0)</f>
        <v xml:space="preserve">Otorgada por Decreto Supremo Nº 972, de fecha 25 de julio de  1990, del Ministerio de Justicia, publicado en el Diario Oficial el día 13 de agosto de 1990. </v>
      </c>
      <c r="H61" s="5" t="str">
        <f>VLOOKUP(C61,'AUD OCT'!B:W,5,0)</f>
        <v>Certificado de vigencia, folio Nº 500627449668, de fecha 5 de mayo de 2025, del Servicio de Registro Civil e Identificación</v>
      </c>
      <c r="I61" s="5" t="str">
        <f>VLOOKUP(C61,'AUD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1" s="5" t="str">
        <f>VLOOKUP(C61,'AUD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1" s="5" t="str">
        <f>VLOOKUP(C61,'AUD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1" s="5" t="str">
        <f>VLOOKUP(C61,'AUD OCT'!B:W,10,0)</f>
        <v>25 de marzo de 2025 a 25 de marzo de 2028</v>
      </c>
      <c r="M61" s="5" t="str">
        <f>VLOOKUP(C61,'AUD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1" s="5" t="str">
        <f>VLOOKUP(C61,'AUD OCT'!B:W,12,0)</f>
        <v xml:space="preserve">Carlos Justiniano Nº 1123, comuna de Providencia, Región Metropolitana.
</v>
      </c>
      <c r="O61" s="5" t="str">
        <f>VLOOKUP(C61,'AUD OCT'!B:W,13,0)</f>
        <v>XIII</v>
      </c>
      <c r="P61" s="5" t="str">
        <f>VLOOKUP(C61,'AUD OCT'!B:W,14,0)</f>
        <v>Providencia</v>
      </c>
      <c r="Q61" s="5" t="str">
        <f>VLOOKUP(C61,'AUD OCT'!B:W,15,0)</f>
        <v>Fono 223393900- 223393901</v>
      </c>
      <c r="R61" s="5" t="str">
        <f>VLOOKUP(C61,'AUD OCT'!B:W,16,0)</f>
        <v>corporacion@opcion.cl</v>
      </c>
      <c r="S61" s="5">
        <f>VLOOKUP(C61,'AUD OCT'!B:W,17,0)</f>
        <v>0</v>
      </c>
      <c r="T61" s="5" t="str">
        <f>VLOOKUP(C61,'AUD OCT'!B:W,18,0)</f>
        <v>93401: Institución de Asistencia Social</v>
      </c>
      <c r="U61" s="5" t="str">
        <f>VLOOKUP(C61,'AUD OCT'!B:W,19,0)</f>
        <v>Se acompaña certificado financiero de la Institución correspondientes al año 2024, aprobado por el Sub Departamento de Supervisión Financiera Nacional</v>
      </c>
      <c r="V61" s="6">
        <f>VLOOKUP(C61,'AUD OCT'!B:W,20,0)</f>
        <v>2024</v>
      </c>
      <c r="W61" s="7">
        <f>VLOOKUP(C61,'AUD OCT'!B:W,21,0)</f>
        <v>37970</v>
      </c>
      <c r="X61" s="8">
        <v>22336171</v>
      </c>
      <c r="Y61" s="8">
        <v>237995756</v>
      </c>
      <c r="Z61" s="6">
        <v>45960</v>
      </c>
      <c r="AA61" s="5" t="s">
        <v>31</v>
      </c>
      <c r="AB61" s="5" t="s">
        <v>32</v>
      </c>
      <c r="AC61" s="5" t="s">
        <v>60</v>
      </c>
    </row>
    <row r="62" spans="2:29" x14ac:dyDescent="0.2">
      <c r="B62" s="26" t="s">
        <v>55</v>
      </c>
      <c r="C62" s="26">
        <v>717150007</v>
      </c>
      <c r="D62" s="5">
        <v>1132700</v>
      </c>
      <c r="E62" s="26">
        <v>13</v>
      </c>
      <c r="F62" s="5" t="str">
        <f>VLOOKUP(C62,'AUD OCT'!B:W,2,0)</f>
        <v>Corporación de Derecho Privado.</v>
      </c>
      <c r="G62" s="5" t="str">
        <f>VLOOKUP(C62,'AUD OCT'!B:W,4,0)</f>
        <v xml:space="preserve">Otorgada por Decreto Supremo Nº 972, de fecha 25 de julio de  1990, del Ministerio de Justicia, publicado en el Diario Oficial el día 13 de agosto de 1990. </v>
      </c>
      <c r="H62" s="5" t="str">
        <f>VLOOKUP(C62,'AUD OCT'!B:W,5,0)</f>
        <v>Certificado de vigencia, folio Nº 500627449668, de fecha 5 de mayo de 2025, del Servicio de Registro Civil e Identificación</v>
      </c>
      <c r="I62" s="5" t="str">
        <f>VLOOKUP(C62,'AUD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2" s="5" t="str">
        <f>VLOOKUP(C62,'AUD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2" s="5" t="str">
        <f>VLOOKUP(C62,'AUD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2" s="5" t="str">
        <f>VLOOKUP(C62,'AUD OCT'!B:W,10,0)</f>
        <v>25 de marzo de 2025 a 25 de marzo de 2028</v>
      </c>
      <c r="M62" s="5" t="str">
        <f>VLOOKUP(C62,'AUD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2" s="5" t="str">
        <f>VLOOKUP(C62,'AUD OCT'!B:W,12,0)</f>
        <v xml:space="preserve">Carlos Justiniano Nº 1123, comuna de Providencia, Región Metropolitana.
</v>
      </c>
      <c r="O62" s="5" t="str">
        <f>VLOOKUP(C62,'AUD OCT'!B:W,13,0)</f>
        <v>XIII</v>
      </c>
      <c r="P62" s="5" t="str">
        <f>VLOOKUP(C62,'AUD OCT'!B:W,14,0)</f>
        <v>Providencia</v>
      </c>
      <c r="Q62" s="5" t="str">
        <f>VLOOKUP(C62,'AUD OCT'!B:W,15,0)</f>
        <v>Fono 223393900- 223393901</v>
      </c>
      <c r="R62" s="5" t="str">
        <f>VLOOKUP(C62,'AUD OCT'!B:W,16,0)</f>
        <v>corporacion@opcion.cl</v>
      </c>
      <c r="S62" s="5">
        <f>VLOOKUP(C62,'AUD OCT'!B:W,17,0)</f>
        <v>0</v>
      </c>
      <c r="T62" s="5" t="str">
        <f>VLOOKUP(C62,'AUD OCT'!B:W,18,0)</f>
        <v>93401: Institución de Asistencia Social</v>
      </c>
      <c r="U62" s="5" t="str">
        <f>VLOOKUP(C62,'AUD OCT'!B:W,19,0)</f>
        <v>Se acompaña certificado financiero de la Institución correspondientes al año 2024, aprobado por el Sub Departamento de Supervisión Financiera Nacional</v>
      </c>
      <c r="V62" s="6">
        <f>VLOOKUP(C62,'AUD OCT'!B:W,20,0)</f>
        <v>2024</v>
      </c>
      <c r="W62" s="7">
        <f>VLOOKUP(C62,'AUD OCT'!B:W,21,0)</f>
        <v>37970</v>
      </c>
      <c r="X62" s="8">
        <v>41078017</v>
      </c>
      <c r="Y62" s="8">
        <v>327340444</v>
      </c>
      <c r="Z62" s="6">
        <v>45960</v>
      </c>
      <c r="AA62" s="5" t="s">
        <v>31</v>
      </c>
      <c r="AB62" s="5" t="s">
        <v>32</v>
      </c>
      <c r="AC62" s="5" t="s">
        <v>54</v>
      </c>
    </row>
    <row r="63" spans="2:29" x14ac:dyDescent="0.2">
      <c r="B63" s="26" t="s">
        <v>55</v>
      </c>
      <c r="C63" s="26">
        <v>717150007</v>
      </c>
      <c r="D63" s="5">
        <v>1132701</v>
      </c>
      <c r="E63" s="26">
        <v>13</v>
      </c>
      <c r="F63" s="5" t="str">
        <f>VLOOKUP(C63,'AUD OCT'!B:W,2,0)</f>
        <v>Corporación de Derecho Privado.</v>
      </c>
      <c r="G63" s="5" t="str">
        <f>VLOOKUP(C63,'AUD OCT'!B:W,4,0)</f>
        <v xml:space="preserve">Otorgada por Decreto Supremo Nº 972, de fecha 25 de julio de  1990, del Ministerio de Justicia, publicado en el Diario Oficial el día 13 de agosto de 1990. </v>
      </c>
      <c r="H63" s="5" t="str">
        <f>VLOOKUP(C63,'AUD OCT'!B:W,5,0)</f>
        <v>Certificado de vigencia, folio Nº 500627449668, de fecha 5 de mayo de 2025, del Servicio de Registro Civil e Identificación</v>
      </c>
      <c r="I63" s="5" t="str">
        <f>VLOOKUP(C63,'AUD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3" s="5" t="str">
        <f>VLOOKUP(C63,'AUD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3" s="5" t="str">
        <f>VLOOKUP(C63,'AUD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3" s="5" t="str">
        <f>VLOOKUP(C63,'AUD OCT'!B:W,10,0)</f>
        <v>25 de marzo de 2025 a 25 de marzo de 2028</v>
      </c>
      <c r="M63" s="5" t="str">
        <f>VLOOKUP(C63,'AUD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3" s="5" t="str">
        <f>VLOOKUP(C63,'AUD OCT'!B:W,12,0)</f>
        <v xml:space="preserve">Carlos Justiniano Nº 1123, comuna de Providencia, Región Metropolitana.
</v>
      </c>
      <c r="O63" s="5" t="str">
        <f>VLOOKUP(C63,'AUD OCT'!B:W,13,0)</f>
        <v>XIII</v>
      </c>
      <c r="P63" s="5" t="str">
        <f>VLOOKUP(C63,'AUD OCT'!B:W,14,0)</f>
        <v>Providencia</v>
      </c>
      <c r="Q63" s="5" t="str">
        <f>VLOOKUP(C63,'AUD OCT'!B:W,15,0)</f>
        <v>Fono 223393900- 223393901</v>
      </c>
      <c r="R63" s="5" t="str">
        <f>VLOOKUP(C63,'AUD OCT'!B:W,16,0)</f>
        <v>corporacion@opcion.cl</v>
      </c>
      <c r="S63" s="5">
        <f>VLOOKUP(C63,'AUD OCT'!B:W,17,0)</f>
        <v>0</v>
      </c>
      <c r="T63" s="5" t="str">
        <f>VLOOKUP(C63,'AUD OCT'!B:W,18,0)</f>
        <v>93401: Institución de Asistencia Social</v>
      </c>
      <c r="U63" s="5" t="str">
        <f>VLOOKUP(C63,'AUD OCT'!B:W,19,0)</f>
        <v>Se acompaña certificado financiero de la Institución correspondientes al año 2024, aprobado por el Sub Departamento de Supervisión Financiera Nacional</v>
      </c>
      <c r="V63" s="6">
        <f>VLOOKUP(C63,'AUD OCT'!B:W,20,0)</f>
        <v>2024</v>
      </c>
      <c r="W63" s="7">
        <f>VLOOKUP(C63,'AUD OCT'!B:W,21,0)</f>
        <v>37970</v>
      </c>
      <c r="X63" s="8">
        <v>33632626</v>
      </c>
      <c r="Y63" s="8">
        <v>306801437</v>
      </c>
      <c r="Z63" s="6">
        <v>45960</v>
      </c>
      <c r="AA63" s="5" t="s">
        <v>31</v>
      </c>
      <c r="AB63" s="5" t="s">
        <v>32</v>
      </c>
      <c r="AC63" s="5" t="s">
        <v>65</v>
      </c>
    </row>
    <row r="64" spans="2:29" x14ac:dyDescent="0.2">
      <c r="B64" s="26" t="s">
        <v>55</v>
      </c>
      <c r="C64" s="26">
        <v>717150007</v>
      </c>
      <c r="D64" s="5">
        <v>1132702</v>
      </c>
      <c r="E64" s="26">
        <v>13</v>
      </c>
      <c r="F64" s="5" t="str">
        <f>VLOOKUP(C64,'AUD OCT'!B:W,2,0)</f>
        <v>Corporación de Derecho Privado.</v>
      </c>
      <c r="G64" s="5" t="str">
        <f>VLOOKUP(C64,'AUD OCT'!B:W,4,0)</f>
        <v xml:space="preserve">Otorgada por Decreto Supremo Nº 972, de fecha 25 de julio de  1990, del Ministerio de Justicia, publicado en el Diario Oficial el día 13 de agosto de 1990. </v>
      </c>
      <c r="H64" s="5" t="str">
        <f>VLOOKUP(C64,'AUD OCT'!B:W,5,0)</f>
        <v>Certificado de vigencia, folio Nº 500627449668, de fecha 5 de mayo de 2025, del Servicio de Registro Civil e Identificación</v>
      </c>
      <c r="I64" s="5" t="str">
        <f>VLOOKUP(C64,'AUD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4" s="5" t="str">
        <f>VLOOKUP(C64,'AUD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4" s="5" t="str">
        <f>VLOOKUP(C64,'AUD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4" s="5" t="str">
        <f>VLOOKUP(C64,'AUD OCT'!B:W,10,0)</f>
        <v>25 de marzo de 2025 a 25 de marzo de 2028</v>
      </c>
      <c r="M64" s="5" t="str">
        <f>VLOOKUP(C64,'AUD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4" s="5" t="str">
        <f>VLOOKUP(C64,'AUD OCT'!B:W,12,0)</f>
        <v xml:space="preserve">Carlos Justiniano Nº 1123, comuna de Providencia, Región Metropolitana.
</v>
      </c>
      <c r="O64" s="5" t="str">
        <f>VLOOKUP(C64,'AUD OCT'!B:W,13,0)</f>
        <v>XIII</v>
      </c>
      <c r="P64" s="5" t="str">
        <f>VLOOKUP(C64,'AUD OCT'!B:W,14,0)</f>
        <v>Providencia</v>
      </c>
      <c r="Q64" s="5" t="str">
        <f>VLOOKUP(C64,'AUD OCT'!B:W,15,0)</f>
        <v>Fono 223393900- 223393901</v>
      </c>
      <c r="R64" s="5" t="str">
        <f>VLOOKUP(C64,'AUD OCT'!B:W,16,0)</f>
        <v>corporacion@opcion.cl</v>
      </c>
      <c r="S64" s="5">
        <f>VLOOKUP(C64,'AUD OCT'!B:W,17,0)</f>
        <v>0</v>
      </c>
      <c r="T64" s="5" t="str">
        <f>VLOOKUP(C64,'AUD OCT'!B:W,18,0)</f>
        <v>93401: Institución de Asistencia Social</v>
      </c>
      <c r="U64" s="5" t="str">
        <f>VLOOKUP(C64,'AUD OCT'!B:W,19,0)</f>
        <v>Se acompaña certificado financiero de la Institución correspondientes al año 2024, aprobado por el Sub Departamento de Supervisión Financiera Nacional</v>
      </c>
      <c r="V64" s="6">
        <f>VLOOKUP(C64,'AUD OCT'!B:W,20,0)</f>
        <v>2024</v>
      </c>
      <c r="W64" s="7">
        <f>VLOOKUP(C64,'AUD OCT'!B:W,21,0)</f>
        <v>37970</v>
      </c>
      <c r="X64" s="8">
        <v>25673760</v>
      </c>
      <c r="Y64" s="8">
        <v>255197171</v>
      </c>
      <c r="Z64" s="6">
        <v>45960</v>
      </c>
      <c r="AA64" s="5" t="s">
        <v>31</v>
      </c>
      <c r="AB64" s="5" t="s">
        <v>32</v>
      </c>
      <c r="AC64" s="5" t="s">
        <v>61</v>
      </c>
    </row>
    <row r="65" spans="2:29" x14ac:dyDescent="0.2">
      <c r="B65" s="26" t="s">
        <v>55</v>
      </c>
      <c r="C65" s="26">
        <v>717150007</v>
      </c>
      <c r="D65" s="5">
        <v>1132640</v>
      </c>
      <c r="E65" s="26">
        <v>13</v>
      </c>
      <c r="F65" s="5" t="str">
        <f>VLOOKUP(C65,'AUD OCT'!B:W,2,0)</f>
        <v>Corporación de Derecho Privado.</v>
      </c>
      <c r="G65" s="5" t="str">
        <f>VLOOKUP(C65,'AUD OCT'!B:W,4,0)</f>
        <v xml:space="preserve">Otorgada por Decreto Supremo Nº 972, de fecha 25 de julio de  1990, del Ministerio de Justicia, publicado en el Diario Oficial el día 13 de agosto de 1990. </v>
      </c>
      <c r="H65" s="5" t="str">
        <f>VLOOKUP(C65,'AUD OCT'!B:W,5,0)</f>
        <v>Certificado de vigencia, folio Nº 500627449668, de fecha 5 de mayo de 2025, del Servicio de Registro Civil e Identificación</v>
      </c>
      <c r="I65" s="5" t="str">
        <f>VLOOKUP(C65,'AUD OCT'!B:W,7,0)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5" s="5" t="str">
        <f>VLOOKUP(C65,'AUD OCT'!B:W,8,0)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5" s="5" t="str">
        <f>VLOOKUP(C65,'AUD OCT'!B:W,9,0)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5" s="5" t="str">
        <f>VLOOKUP(C65,'AUD OCT'!B:W,10,0)</f>
        <v>25 de marzo de 2025 a 25 de marzo de 2028</v>
      </c>
      <c r="M65" s="5" t="str">
        <f>VLOOKUP(C65,'AUD OCT'!B:W,11,0)</f>
        <v xml:space="preserve">Directora Ejecutiva: María Consuelo Contreras Largo
Sub Directora Ejecutiva: Milagros Isabel Neghme Cristi,                                 Podrán actuar conjunta o separadamente.
Presidente: Exequiel González Balbontín, 
Poderes especiales: 
Alejandro Andrés Astorga Arancibia, 
</v>
      </c>
      <c r="N65" s="5" t="str">
        <f>VLOOKUP(C65,'AUD OCT'!B:W,12,0)</f>
        <v xml:space="preserve">Carlos Justiniano Nº 1123, comuna de Providencia, Región Metropolitana.
</v>
      </c>
      <c r="O65" s="5" t="str">
        <f>VLOOKUP(C65,'AUD OCT'!B:W,13,0)</f>
        <v>XIII</v>
      </c>
      <c r="P65" s="5" t="str">
        <f>VLOOKUP(C65,'AUD OCT'!B:W,14,0)</f>
        <v>Providencia</v>
      </c>
      <c r="Q65" s="5" t="str">
        <f>VLOOKUP(C65,'AUD OCT'!B:W,15,0)</f>
        <v>Fono 223393900- 223393901</v>
      </c>
      <c r="R65" s="5" t="str">
        <f>VLOOKUP(C65,'AUD OCT'!B:W,16,0)</f>
        <v>corporacion@opcion.cl</v>
      </c>
      <c r="S65" s="5">
        <f>VLOOKUP(C65,'AUD OCT'!B:W,17,0)</f>
        <v>0</v>
      </c>
      <c r="T65" s="5" t="str">
        <f>VLOOKUP(C65,'AUD OCT'!B:W,18,0)</f>
        <v>93401: Institución de Asistencia Social</v>
      </c>
      <c r="U65" s="5" t="str">
        <f>VLOOKUP(C65,'AUD OCT'!B:W,19,0)</f>
        <v>Se acompaña certificado financiero de la Institución correspondientes al año 2024, aprobado por el Sub Departamento de Supervisión Financiera Nacional</v>
      </c>
      <c r="V65" s="6">
        <f>VLOOKUP(C65,'AUD OCT'!B:W,20,0)</f>
        <v>2024</v>
      </c>
      <c r="W65" s="7">
        <f>VLOOKUP(C65,'AUD OCT'!B:W,21,0)</f>
        <v>37970</v>
      </c>
      <c r="X65" s="8">
        <v>20357568</v>
      </c>
      <c r="Y65" s="8">
        <v>188008128</v>
      </c>
      <c r="Z65" s="6">
        <v>45960</v>
      </c>
      <c r="AA65" s="5" t="s">
        <v>31</v>
      </c>
      <c r="AB65" s="5" t="s">
        <v>32</v>
      </c>
      <c r="AC65" s="5" t="s">
        <v>60</v>
      </c>
    </row>
    <row r="66" spans="2:29" x14ac:dyDescent="0.2">
      <c r="B66" s="26" t="s">
        <v>66</v>
      </c>
      <c r="C66" s="26">
        <v>725129009</v>
      </c>
      <c r="D66" s="5">
        <v>1070749</v>
      </c>
      <c r="E66" s="26">
        <v>7</v>
      </c>
      <c r="F66" s="5" t="str">
        <f>VLOOKUP(C66,'AUD OCT'!B:W,2,0)</f>
        <v>Corporación de Derecho Privado.</v>
      </c>
      <c r="G66" s="5" t="str">
        <f>VLOOKUP(C66,'AUD OCT'!B:W,4,0)</f>
        <v xml:space="preserve">Otorgada por Decreto Supremo Nº 750, de fecha 12 de mayo de 1994, del Ministerio de Justicia, publicado en el Diario Oficial el día 03 de octubre de 1996. </v>
      </c>
      <c r="H66" s="5" t="str">
        <f>VLOOKUP(C66,'AUD OCT'!B:W,5,0)</f>
        <v>Certificado de vigencia, folio N° 500628041539, de 07 de mayo de 2025, emitido por el Servicio de Registro Civil e Identificación.</v>
      </c>
      <c r="I66" s="5" t="str">
        <f>VLOOKUP(C66,'AUD OCT'!B:W,7,0)</f>
        <v>La prestación de toda clase de servicios y la ejecución de todo tipo de actividades conducentes al desarrollo integral de los niños y jóvenes socio-culturales.</v>
      </c>
      <c r="J66" s="5" t="str">
        <f>VLOOKUP(C66,'AUD OCT'!B:W,8,0)</f>
        <v xml:space="preserve">Presidente: Guido Gossens Roell, 
Secretaria: Luisa Verónica Rojas Huanel, 
Tesorero: Luis Iván Salas Rojas,
Directores:
Marisol  Aguirre Zúñiga, 
María Ernestina Mascaró Morales, 
</v>
      </c>
      <c r="K66" s="5" t="str">
        <f>VLOOKUP(C66,'AUD OCT'!B:W,9,0)</f>
        <v>Durarán 03 años en sus cargos.</v>
      </c>
      <c r="L66" s="5" t="str">
        <f>VLOOKUP(C66,'AUD OCT'!B:W,10,0)</f>
        <v>13-03-2023 al 13-03-2026</v>
      </c>
      <c r="M66" s="5" t="str">
        <f>VLOOKUP(C66,'AUD OCT'!B:W,11,0)</f>
        <v xml:space="preserve">Presidente: Guido Gossens Roell, 
</v>
      </c>
      <c r="N66" s="5" t="str">
        <f>VLOOKUP(C66,'AUD OCT'!B:W,12,0)</f>
        <v xml:space="preserve">14 Sur, Pasaje 5 Poniente A, N° 270, ciudad de Talca, Región del Maule.
</v>
      </c>
      <c r="O66" s="5" t="str">
        <f>VLOOKUP(C66,'AUD OCT'!B:W,13,0)</f>
        <v>VII</v>
      </c>
      <c r="P66" s="5" t="str">
        <f>VLOOKUP(C66,'AUD OCT'!B:W,14,0)</f>
        <v>Talca</v>
      </c>
      <c r="Q66" s="5" t="str">
        <f>VLOOKUP(C66,'AUD OCT'!B:W,15,0)</f>
        <v>71)  2220285</v>
      </c>
      <c r="R66" s="5" t="str">
        <f>VLOOKUP(C66,'AUD OCT'!B:W,16,0)</f>
        <v xml:space="preserve">corporacioneducacionalabatemolina@ceam.cl
www.ceam.cl
</v>
      </c>
      <c r="S66" s="5">
        <f>VLOOKUP(C66,'AUD OCT'!B:W,17,0)</f>
        <v>0</v>
      </c>
      <c r="T66" s="5" t="str">
        <f>VLOOKUP(C66,'AUD OCT'!B:W,18,0)</f>
        <v>93401: Institución de Asistencia Social</v>
      </c>
      <c r="U66" s="5" t="str">
        <f>VLOOKUP(C66,'AUD OCT'!B:W,19,0)</f>
        <v>Se acompaña certificado financiero correspondiente al año 2024, aprobados por el Sub Departamento de Supervisión Financiera Nacional</v>
      </c>
      <c r="V66" s="6">
        <f>VLOOKUP(C66,'AUD OCT'!B:W,20,0)</f>
        <v>2024</v>
      </c>
      <c r="W66" s="7">
        <f>VLOOKUP(C66,'AUD OCT'!B:W,21,0)</f>
        <v>37970</v>
      </c>
      <c r="X66" s="8">
        <v>0</v>
      </c>
      <c r="Y66" s="8">
        <v>1143072</v>
      </c>
      <c r="Z66" s="6">
        <v>45960</v>
      </c>
      <c r="AA66" s="5" t="s">
        <v>31</v>
      </c>
      <c r="AB66" s="5" t="s">
        <v>32</v>
      </c>
      <c r="AC66" s="5" t="s">
        <v>50</v>
      </c>
    </row>
    <row r="67" spans="2:29" x14ac:dyDescent="0.2">
      <c r="B67" s="26" t="s">
        <v>66</v>
      </c>
      <c r="C67" s="26">
        <v>725129009</v>
      </c>
      <c r="D67" s="5">
        <v>1070750</v>
      </c>
      <c r="E67" s="26">
        <v>7</v>
      </c>
      <c r="F67" s="5" t="str">
        <f>VLOOKUP(C67,'AUD OCT'!B:W,2,0)</f>
        <v>Corporación de Derecho Privado.</v>
      </c>
      <c r="G67" s="5" t="str">
        <f>VLOOKUP(C67,'AUD OCT'!B:W,4,0)</f>
        <v xml:space="preserve">Otorgada por Decreto Supremo Nº 750, de fecha 12 de mayo de 1994, del Ministerio de Justicia, publicado en el Diario Oficial el día 03 de octubre de 1996. </v>
      </c>
      <c r="H67" s="5" t="str">
        <f>VLOOKUP(C67,'AUD OCT'!B:W,5,0)</f>
        <v>Certificado de vigencia, folio N° 500628041539, de 07 de mayo de 2025, emitido por el Servicio de Registro Civil e Identificación.</v>
      </c>
      <c r="I67" s="5" t="str">
        <f>VLOOKUP(C67,'AUD OCT'!B:W,7,0)</f>
        <v>La prestación de toda clase de servicios y la ejecución de todo tipo de actividades conducentes al desarrollo integral de los niños y jóvenes socio-culturales.</v>
      </c>
      <c r="J67" s="5" t="str">
        <f>VLOOKUP(C67,'AUD OCT'!B:W,8,0)</f>
        <v xml:space="preserve">Presidente: Guido Gossens Roell, 
Secretaria: Luisa Verónica Rojas Huanel, 
Tesorero: Luis Iván Salas Rojas,
Directores:
Marisol  Aguirre Zúñiga, 
María Ernestina Mascaró Morales, 
</v>
      </c>
      <c r="K67" s="5" t="str">
        <f>VLOOKUP(C67,'AUD OCT'!B:W,9,0)</f>
        <v>Durarán 03 años en sus cargos.</v>
      </c>
      <c r="L67" s="5" t="str">
        <f>VLOOKUP(C67,'AUD OCT'!B:W,10,0)</f>
        <v>13-03-2023 al 13-03-2026</v>
      </c>
      <c r="M67" s="5" t="str">
        <f>VLOOKUP(C67,'AUD OCT'!B:W,11,0)</f>
        <v xml:space="preserve">Presidente: Guido Gossens Roell, 
</v>
      </c>
      <c r="N67" s="5" t="str">
        <f>VLOOKUP(C67,'AUD OCT'!B:W,12,0)</f>
        <v xml:space="preserve">14 Sur, Pasaje 5 Poniente A, N° 270, ciudad de Talca, Región del Maule.
</v>
      </c>
      <c r="O67" s="5" t="str">
        <f>VLOOKUP(C67,'AUD OCT'!B:W,13,0)</f>
        <v>VII</v>
      </c>
      <c r="P67" s="5" t="str">
        <f>VLOOKUP(C67,'AUD OCT'!B:W,14,0)</f>
        <v>Talca</v>
      </c>
      <c r="Q67" s="5" t="str">
        <f>VLOOKUP(C67,'AUD OCT'!B:W,15,0)</f>
        <v>71)  2220285</v>
      </c>
      <c r="R67" s="5" t="str">
        <f>VLOOKUP(C67,'AUD OCT'!B:W,16,0)</f>
        <v xml:space="preserve">corporacioneducacionalabatemolina@ceam.cl
www.ceam.cl
</v>
      </c>
      <c r="S67" s="5">
        <f>VLOOKUP(C67,'AUD OCT'!B:W,17,0)</f>
        <v>0</v>
      </c>
      <c r="T67" s="5" t="str">
        <f>VLOOKUP(C67,'AUD OCT'!B:W,18,0)</f>
        <v>93401: Institución de Asistencia Social</v>
      </c>
      <c r="U67" s="5" t="str">
        <f>VLOOKUP(C67,'AUD OCT'!B:W,19,0)</f>
        <v>Se acompaña certificado financiero correspondiente al año 2024, aprobados por el Sub Departamento de Supervisión Financiera Nacional</v>
      </c>
      <c r="V67" s="6">
        <f>VLOOKUP(C67,'AUD OCT'!B:W,20,0)</f>
        <v>2024</v>
      </c>
      <c r="W67" s="7">
        <f>VLOOKUP(C67,'AUD OCT'!B:W,21,0)</f>
        <v>37970</v>
      </c>
      <c r="X67" s="8">
        <v>0</v>
      </c>
      <c r="Y67" s="8">
        <v>1451293</v>
      </c>
      <c r="Z67" s="6">
        <v>45960</v>
      </c>
      <c r="AA67" s="5" t="s">
        <v>31</v>
      </c>
      <c r="AB67" s="5" t="s">
        <v>32</v>
      </c>
      <c r="AC67" s="5" t="s">
        <v>50</v>
      </c>
    </row>
    <row r="68" spans="2:29" x14ac:dyDescent="0.2">
      <c r="B68" s="26" t="s">
        <v>66</v>
      </c>
      <c r="C68" s="26">
        <v>725129009</v>
      </c>
      <c r="D68" s="5">
        <v>1070751</v>
      </c>
      <c r="E68" s="26">
        <v>7</v>
      </c>
      <c r="F68" s="5" t="str">
        <f>VLOOKUP(C68,'AUD OCT'!B:W,2,0)</f>
        <v>Corporación de Derecho Privado.</v>
      </c>
      <c r="G68" s="5" t="str">
        <f>VLOOKUP(C68,'AUD OCT'!B:W,4,0)</f>
        <v xml:space="preserve">Otorgada por Decreto Supremo Nº 750, de fecha 12 de mayo de 1994, del Ministerio de Justicia, publicado en el Diario Oficial el día 03 de octubre de 1996. </v>
      </c>
      <c r="H68" s="5" t="str">
        <f>VLOOKUP(C68,'AUD OCT'!B:W,5,0)</f>
        <v>Certificado de vigencia, folio N° 500628041539, de 07 de mayo de 2025, emitido por el Servicio de Registro Civil e Identificación.</v>
      </c>
      <c r="I68" s="5" t="str">
        <f>VLOOKUP(C68,'AUD OCT'!B:W,7,0)</f>
        <v>La prestación de toda clase de servicios y la ejecución de todo tipo de actividades conducentes al desarrollo integral de los niños y jóvenes socio-culturales.</v>
      </c>
      <c r="J68" s="5" t="str">
        <f>VLOOKUP(C68,'AUD OCT'!B:W,8,0)</f>
        <v xml:space="preserve">Presidente: Guido Gossens Roell, 
Secretaria: Luisa Verónica Rojas Huanel, 
Tesorero: Luis Iván Salas Rojas,
Directores:
Marisol  Aguirre Zúñiga, 
María Ernestina Mascaró Morales, 
</v>
      </c>
      <c r="K68" s="5" t="str">
        <f>VLOOKUP(C68,'AUD OCT'!B:W,9,0)</f>
        <v>Durarán 03 años en sus cargos.</v>
      </c>
      <c r="L68" s="5" t="str">
        <f>VLOOKUP(C68,'AUD OCT'!B:W,10,0)</f>
        <v>13-03-2023 al 13-03-2026</v>
      </c>
      <c r="M68" s="5" t="str">
        <f>VLOOKUP(C68,'AUD OCT'!B:W,11,0)</f>
        <v xml:space="preserve">Presidente: Guido Gossens Roell, 
</v>
      </c>
      <c r="N68" s="5" t="str">
        <f>VLOOKUP(C68,'AUD OCT'!B:W,12,0)</f>
        <v xml:space="preserve">14 Sur, Pasaje 5 Poniente A, N° 270, ciudad de Talca, Región del Maule.
</v>
      </c>
      <c r="O68" s="5" t="str">
        <f>VLOOKUP(C68,'AUD OCT'!B:W,13,0)</f>
        <v>VII</v>
      </c>
      <c r="P68" s="5" t="str">
        <f>VLOOKUP(C68,'AUD OCT'!B:W,14,0)</f>
        <v>Talca</v>
      </c>
      <c r="Q68" s="5" t="str">
        <f>VLOOKUP(C68,'AUD OCT'!B:W,15,0)</f>
        <v>71)  2220285</v>
      </c>
      <c r="R68" s="5" t="str">
        <f>VLOOKUP(C68,'AUD OCT'!B:W,16,0)</f>
        <v xml:space="preserve">corporacioneducacionalabatemolina@ceam.cl
www.ceam.cl
</v>
      </c>
      <c r="S68" s="5">
        <f>VLOOKUP(C68,'AUD OCT'!B:W,17,0)</f>
        <v>0</v>
      </c>
      <c r="T68" s="5" t="str">
        <f>VLOOKUP(C68,'AUD OCT'!B:W,18,0)</f>
        <v>93401: Institución de Asistencia Social</v>
      </c>
      <c r="U68" s="5" t="str">
        <f>VLOOKUP(C68,'AUD OCT'!B:W,19,0)</f>
        <v>Se acompaña certificado financiero correspondiente al año 2024, aprobados por el Sub Departamento de Supervisión Financiera Nacional</v>
      </c>
      <c r="V68" s="6">
        <f>VLOOKUP(C68,'AUD OCT'!B:W,20,0)</f>
        <v>2024</v>
      </c>
      <c r="W68" s="7">
        <f>VLOOKUP(C68,'AUD OCT'!B:W,21,0)</f>
        <v>37970</v>
      </c>
      <c r="X68" s="8">
        <v>0</v>
      </c>
      <c r="Y68" s="8">
        <v>18228369</v>
      </c>
      <c r="Z68" s="6">
        <v>45960</v>
      </c>
      <c r="AA68" s="5" t="s">
        <v>31</v>
      </c>
      <c r="AB68" s="5" t="s">
        <v>32</v>
      </c>
      <c r="AC68" s="5" t="s">
        <v>50</v>
      </c>
    </row>
    <row r="69" spans="2:29" x14ac:dyDescent="0.2">
      <c r="B69" s="26" t="s">
        <v>67</v>
      </c>
      <c r="C69" s="26">
        <v>721694003</v>
      </c>
      <c r="D69" s="5">
        <v>1070721</v>
      </c>
      <c r="E69" s="26">
        <v>7</v>
      </c>
      <c r="F69" s="5" t="str">
        <f>VLOOKUP(C69,'AUD OCT'!B:W,2,0)</f>
        <v>Corporación de Derecho Privado.</v>
      </c>
      <c r="G69" s="5" t="str">
        <f>VLOOKUP(C69,'AUD OCT'!B:W,4,0)</f>
        <v xml:space="preserve">Decreto Supremo Nº 1472, de 03 de noviembre de 1992, del Ministerio de Justicia. </v>
      </c>
      <c r="H69" s="5" t="str">
        <f>VLOOKUP(C69,'AUD OCT'!B:W,5,0)</f>
        <v>Certificado de Vigencia Folio Nº 500574949242, de fecha 04 de julio de 2024, del Servicio de Registro Civil e Identificación</v>
      </c>
      <c r="I69" s="5" t="str">
        <f>VLOOKUP(C69,'AUD OCT'!B:W,7,0)</f>
        <v>Formación, promoción, cooperación y prestación de servicios para el desarrollo económico, social, cultural y espiritual de la comunidad, en el área de los derechos humanos del niño, entre otras.</v>
      </c>
      <c r="J69" s="5" t="str">
        <f>VLOOKUP(C69,'AUD OCT'!B:W,8,0)</f>
        <v xml:space="preserve">Presidente:
Héctor Fernando Aliaga Rojas, RUT Nº 3.634.642-6.
Secretario: 
Betty Eliana Brito Vargas, RUT Nº 5.709.591-1.
Tesorero:
Boris Ricardo Miño Zeballos, RUT N° 8.777.596-8
</v>
      </c>
      <c r="K69" s="5" t="str">
        <f>VLOOKUP(C69,'AUD OCT'!B:W,9,0)</f>
        <v>3 años en sus cargos.</v>
      </c>
      <c r="L69" s="5" t="str">
        <f>VLOOKUP(C69,'AUD OCT'!B:W,10,0)</f>
        <v>Del 31 de marzo de 2022 hasta 31 de marzo de 2025</v>
      </c>
      <c r="M69" s="5" t="str">
        <f>VLOOKUP(C69,'AUD OCT'!B:W,11,0)</f>
        <v xml:space="preserve">Patricio Marcelo Labra Guzmán, 
</v>
      </c>
      <c r="N69" s="5" t="str">
        <f>VLOOKUP(C69,'AUD OCT'!B:W,12,0)</f>
        <v xml:space="preserve">Calle Orella N° 1015, comuna y ciudad de Valparaíso, Quinta Región  
</v>
      </c>
      <c r="O69" s="5" t="str">
        <f>VLOOKUP(C69,'AUD OCT'!B:W,13,0)</f>
        <v>V</v>
      </c>
      <c r="P69" s="5" t="str">
        <f>VLOOKUP(C69,'AUD OCT'!B:W,14,0)</f>
        <v>Valparaíso</v>
      </c>
      <c r="Q69" s="5" t="str">
        <f>VLOOKUP(C69,'AUD OCT'!B:W,15,0)</f>
        <v>32-2156239</v>
      </c>
      <c r="R69" s="5" t="str">
        <f>VLOOKUP(C69,'AUD OCT'!B:W,16,0)</f>
        <v>serpaj@serpajchile.cl</v>
      </c>
      <c r="S69" s="5">
        <f>VLOOKUP(C69,'AUD OCT'!B:W,17,0)</f>
        <v>0</v>
      </c>
      <c r="T69" s="5">
        <f>VLOOKUP(C69,'AUD OCT'!B:W,18,0)</f>
        <v>93401</v>
      </c>
      <c r="U69" s="5" t="str">
        <f>VLOOKUP(C69,'AUD OCT'!B:W,19,0)</f>
        <v>Se acompaña certificado de antecedentes financieros correspondiente al año 2023, aprobado por el Subdepartamento de Supervisión Financiera de la Dirección Nacional.</v>
      </c>
      <c r="V69" s="6">
        <f>VLOOKUP(C69,'AUD OCT'!B:W,20,0)</f>
        <v>2023</v>
      </c>
      <c r="W69" s="7">
        <f>VLOOKUP(C69,'AUD OCT'!B:W,21,0)</f>
        <v>37970</v>
      </c>
      <c r="X69" s="8">
        <v>0</v>
      </c>
      <c r="Y69" s="8">
        <v>6161249</v>
      </c>
      <c r="Z69" s="6">
        <v>45960</v>
      </c>
      <c r="AA69" s="5" t="s">
        <v>31</v>
      </c>
      <c r="AB69" s="5" t="s">
        <v>32</v>
      </c>
      <c r="AC69" s="5" t="s">
        <v>50</v>
      </c>
    </row>
    <row r="70" spans="2:29" x14ac:dyDescent="0.2">
      <c r="B70" s="26" t="s">
        <v>67</v>
      </c>
      <c r="C70" s="26">
        <v>721694003</v>
      </c>
      <c r="D70" s="5">
        <v>1070722</v>
      </c>
      <c r="E70" s="26">
        <v>7</v>
      </c>
      <c r="F70" s="5" t="str">
        <f>VLOOKUP(C70,'AUD OCT'!B:W,2,0)</f>
        <v>Corporación de Derecho Privado.</v>
      </c>
      <c r="G70" s="5" t="str">
        <f>VLOOKUP(C70,'AUD OCT'!B:W,4,0)</f>
        <v xml:space="preserve">Decreto Supremo Nº 1472, de 03 de noviembre de 1992, del Ministerio de Justicia. </v>
      </c>
      <c r="H70" s="5" t="str">
        <f>VLOOKUP(C70,'AUD OCT'!B:W,5,0)</f>
        <v>Certificado de Vigencia Folio Nº 500574949242, de fecha 04 de julio de 2024, del Servicio de Registro Civil e Identificación</v>
      </c>
      <c r="I70" s="5" t="str">
        <f>VLOOKUP(C70,'AUD OCT'!B:W,7,0)</f>
        <v>Formación, promoción, cooperación y prestación de servicios para el desarrollo económico, social, cultural y espiritual de la comunidad, en el área de los derechos humanos del niño, entre otras.</v>
      </c>
      <c r="J70" s="5" t="str">
        <f>VLOOKUP(C70,'AUD OCT'!B:W,8,0)</f>
        <v xml:space="preserve">Presidente:
Héctor Fernando Aliaga Rojas, RUT Nº 3.634.642-6.
Secretario: 
Betty Eliana Brito Vargas, RUT Nº 5.709.591-1.
Tesorero:
Boris Ricardo Miño Zeballos, RUT N° 8.777.596-8
</v>
      </c>
      <c r="K70" s="5" t="str">
        <f>VLOOKUP(C70,'AUD OCT'!B:W,9,0)</f>
        <v>3 años en sus cargos.</v>
      </c>
      <c r="L70" s="5" t="str">
        <f>VLOOKUP(C70,'AUD OCT'!B:W,10,0)</f>
        <v>Del 31 de marzo de 2022 hasta 31 de marzo de 2025</v>
      </c>
      <c r="M70" s="5" t="str">
        <f>VLOOKUP(C70,'AUD OCT'!B:W,11,0)</f>
        <v xml:space="preserve">Patricio Marcelo Labra Guzmán, 
</v>
      </c>
      <c r="N70" s="5" t="str">
        <f>VLOOKUP(C70,'AUD OCT'!B:W,12,0)</f>
        <v xml:space="preserve">Calle Orella N° 1015, comuna y ciudad de Valparaíso, Quinta Región  
</v>
      </c>
      <c r="O70" s="5" t="str">
        <f>VLOOKUP(C70,'AUD OCT'!B:W,13,0)</f>
        <v>V</v>
      </c>
      <c r="P70" s="5" t="str">
        <f>VLOOKUP(C70,'AUD OCT'!B:W,14,0)</f>
        <v>Valparaíso</v>
      </c>
      <c r="Q70" s="5" t="str">
        <f>VLOOKUP(C70,'AUD OCT'!B:W,15,0)</f>
        <v>32-2156239</v>
      </c>
      <c r="R70" s="5" t="str">
        <f>VLOOKUP(C70,'AUD OCT'!B:W,16,0)</f>
        <v>serpaj@serpajchile.cl</v>
      </c>
      <c r="S70" s="5">
        <f>VLOOKUP(C70,'AUD OCT'!B:W,17,0)</f>
        <v>0</v>
      </c>
      <c r="T70" s="5">
        <f>VLOOKUP(C70,'AUD OCT'!B:W,18,0)</f>
        <v>93401</v>
      </c>
      <c r="U70" s="5" t="str">
        <f>VLOOKUP(C70,'AUD OCT'!B:W,19,0)</f>
        <v>Se acompaña certificado de antecedentes financieros correspondiente al año 2023, aprobado por el Subdepartamento de Supervisión Financiera de la Dirección Nacional.</v>
      </c>
      <c r="V70" s="6">
        <f>VLOOKUP(C70,'AUD OCT'!B:W,20,0)</f>
        <v>2023</v>
      </c>
      <c r="W70" s="7">
        <f>VLOOKUP(C70,'AUD OCT'!B:W,21,0)</f>
        <v>37970</v>
      </c>
      <c r="X70" s="8">
        <v>0</v>
      </c>
      <c r="Y70" s="8">
        <v>2355772</v>
      </c>
      <c r="Z70" s="6">
        <v>45960</v>
      </c>
      <c r="AA70" s="5" t="s">
        <v>31</v>
      </c>
      <c r="AB70" s="5" t="s">
        <v>32</v>
      </c>
      <c r="AC70" s="5" t="s">
        <v>50</v>
      </c>
    </row>
    <row r="71" spans="2:29" x14ac:dyDescent="0.2">
      <c r="B71" s="26" t="s">
        <v>67</v>
      </c>
      <c r="C71" s="26">
        <v>721694003</v>
      </c>
      <c r="D71" s="5">
        <v>1070743</v>
      </c>
      <c r="E71" s="26">
        <v>7</v>
      </c>
      <c r="F71" s="5" t="str">
        <f>VLOOKUP(C71,'AUD OCT'!B:W,2,0)</f>
        <v>Corporación de Derecho Privado.</v>
      </c>
      <c r="G71" s="5" t="str">
        <f>VLOOKUP(C71,'AUD OCT'!B:W,4,0)</f>
        <v xml:space="preserve">Decreto Supremo Nº 1472, de 03 de noviembre de 1992, del Ministerio de Justicia. </v>
      </c>
      <c r="H71" s="5" t="str">
        <f>VLOOKUP(C71,'AUD OCT'!B:W,5,0)</f>
        <v>Certificado de Vigencia Folio Nº 500574949242, de fecha 04 de julio de 2024, del Servicio de Registro Civil e Identificación</v>
      </c>
      <c r="I71" s="5" t="str">
        <f>VLOOKUP(C71,'AUD OCT'!B:W,7,0)</f>
        <v>Formación, promoción, cooperación y prestación de servicios para el desarrollo económico, social, cultural y espiritual de la comunidad, en el área de los derechos humanos del niño, entre otras.</v>
      </c>
      <c r="J71" s="5" t="str">
        <f>VLOOKUP(C71,'AUD OCT'!B:W,8,0)</f>
        <v xml:space="preserve">Presidente:
Héctor Fernando Aliaga Rojas, RUT Nº 3.634.642-6.
Secretario: 
Betty Eliana Brito Vargas, RUT Nº 5.709.591-1.
Tesorero:
Boris Ricardo Miño Zeballos, RUT N° 8.777.596-8
</v>
      </c>
      <c r="K71" s="5" t="str">
        <f>VLOOKUP(C71,'AUD OCT'!B:W,9,0)</f>
        <v>3 años en sus cargos.</v>
      </c>
      <c r="L71" s="5" t="str">
        <f>VLOOKUP(C71,'AUD OCT'!B:W,10,0)</f>
        <v>Del 31 de marzo de 2022 hasta 31 de marzo de 2025</v>
      </c>
      <c r="M71" s="5" t="str">
        <f>VLOOKUP(C71,'AUD OCT'!B:W,11,0)</f>
        <v xml:space="preserve">Patricio Marcelo Labra Guzmán, 
</v>
      </c>
      <c r="N71" s="5" t="str">
        <f>VLOOKUP(C71,'AUD OCT'!B:W,12,0)</f>
        <v xml:space="preserve">Calle Orella N° 1015, comuna y ciudad de Valparaíso, Quinta Región  
</v>
      </c>
      <c r="O71" s="5" t="str">
        <f>VLOOKUP(C71,'AUD OCT'!B:W,13,0)</f>
        <v>V</v>
      </c>
      <c r="P71" s="5" t="str">
        <f>VLOOKUP(C71,'AUD OCT'!B:W,14,0)</f>
        <v>Valparaíso</v>
      </c>
      <c r="Q71" s="5" t="str">
        <f>VLOOKUP(C71,'AUD OCT'!B:W,15,0)</f>
        <v>32-2156239</v>
      </c>
      <c r="R71" s="5" t="str">
        <f>VLOOKUP(C71,'AUD OCT'!B:W,16,0)</f>
        <v>serpaj@serpajchile.cl</v>
      </c>
      <c r="S71" s="5">
        <f>VLOOKUP(C71,'AUD OCT'!B:W,17,0)</f>
        <v>0</v>
      </c>
      <c r="T71" s="5">
        <f>VLOOKUP(C71,'AUD OCT'!B:W,18,0)</f>
        <v>93401</v>
      </c>
      <c r="U71" s="5" t="str">
        <f>VLOOKUP(C71,'AUD OCT'!B:W,19,0)</f>
        <v>Se acompaña certificado de antecedentes financieros correspondiente al año 2023, aprobado por el Subdepartamento de Supervisión Financiera de la Dirección Nacional.</v>
      </c>
      <c r="V71" s="6">
        <f>VLOOKUP(C71,'AUD OCT'!B:W,20,0)</f>
        <v>2023</v>
      </c>
      <c r="W71" s="7">
        <f>VLOOKUP(C71,'AUD OCT'!B:W,21,0)</f>
        <v>37970</v>
      </c>
      <c r="X71" s="8">
        <v>0</v>
      </c>
      <c r="Y71" s="8">
        <v>24130350</v>
      </c>
      <c r="Z71" s="6">
        <v>45960</v>
      </c>
      <c r="AA71" s="5" t="s">
        <v>31</v>
      </c>
      <c r="AB71" s="5" t="s">
        <v>32</v>
      </c>
      <c r="AC71" s="5" t="s">
        <v>68</v>
      </c>
    </row>
    <row r="72" spans="2:29" x14ac:dyDescent="0.2">
      <c r="B72" s="26" t="s">
        <v>67</v>
      </c>
      <c r="C72" s="26">
        <v>721694003</v>
      </c>
      <c r="D72" s="5">
        <v>1110190</v>
      </c>
      <c r="E72" s="26">
        <v>11</v>
      </c>
      <c r="F72" s="5" t="str">
        <f>VLOOKUP(C72,'AUD OCT'!B:W,2,0)</f>
        <v>Corporación de Derecho Privado.</v>
      </c>
      <c r="G72" s="5" t="str">
        <f>VLOOKUP(C72,'AUD OCT'!B:W,4,0)</f>
        <v xml:space="preserve">Decreto Supremo Nº 1472, de 03 de noviembre de 1992, del Ministerio de Justicia. </v>
      </c>
      <c r="H72" s="5" t="str">
        <f>VLOOKUP(C72,'AUD OCT'!B:W,5,0)</f>
        <v>Certificado de Vigencia Folio Nº 500574949242, de fecha 04 de julio de 2024, del Servicio de Registro Civil e Identificación</v>
      </c>
      <c r="I72" s="5" t="str">
        <f>VLOOKUP(C72,'AUD OCT'!B:W,7,0)</f>
        <v>Formación, promoción, cooperación y prestación de servicios para el desarrollo económico, social, cultural y espiritual de la comunidad, en el área de los derechos humanos del niño, entre otras.</v>
      </c>
      <c r="J72" s="5" t="str">
        <f>VLOOKUP(C72,'AUD OCT'!B:W,8,0)</f>
        <v xml:space="preserve">Presidente:
Héctor Fernando Aliaga Rojas, RUT Nº 3.634.642-6.
Secretario: 
Betty Eliana Brito Vargas, RUT Nº 5.709.591-1.
Tesorero:
Boris Ricardo Miño Zeballos, RUT N° 8.777.596-8
</v>
      </c>
      <c r="K72" s="5" t="str">
        <f>VLOOKUP(C72,'AUD OCT'!B:W,9,0)</f>
        <v>3 años en sus cargos.</v>
      </c>
      <c r="L72" s="5" t="str">
        <f>VLOOKUP(C72,'AUD OCT'!B:W,10,0)</f>
        <v>Del 31 de marzo de 2022 hasta 31 de marzo de 2025</v>
      </c>
      <c r="M72" s="5" t="str">
        <f>VLOOKUP(C72,'AUD OCT'!B:W,11,0)</f>
        <v xml:space="preserve">Patricio Marcelo Labra Guzmán, 
</v>
      </c>
      <c r="N72" s="5" t="str">
        <f>VLOOKUP(C72,'AUD OCT'!B:W,12,0)</f>
        <v xml:space="preserve">Calle Orella N° 1015, comuna y ciudad de Valparaíso, Quinta Región  
</v>
      </c>
      <c r="O72" s="5" t="str">
        <f>VLOOKUP(C72,'AUD OCT'!B:W,13,0)</f>
        <v>V</v>
      </c>
      <c r="P72" s="5" t="str">
        <f>VLOOKUP(C72,'AUD OCT'!B:W,14,0)</f>
        <v>Valparaíso</v>
      </c>
      <c r="Q72" s="5" t="str">
        <f>VLOOKUP(C72,'AUD OCT'!B:W,15,0)</f>
        <v>32-2156239</v>
      </c>
      <c r="R72" s="5" t="str">
        <f>VLOOKUP(C72,'AUD OCT'!B:W,16,0)</f>
        <v>serpaj@serpajchile.cl</v>
      </c>
      <c r="S72" s="5">
        <f>VLOOKUP(C72,'AUD OCT'!B:W,17,0)</f>
        <v>0</v>
      </c>
      <c r="T72" s="5">
        <f>VLOOKUP(C72,'AUD OCT'!B:W,18,0)</f>
        <v>93401</v>
      </c>
      <c r="U72" s="5" t="str">
        <f>VLOOKUP(C72,'AUD OCT'!B:W,19,0)</f>
        <v>Se acompaña certificado de antecedentes financieros correspondiente al año 2023, aprobado por el Subdepartamento de Supervisión Financiera de la Dirección Nacional.</v>
      </c>
      <c r="V72" s="6">
        <f>VLOOKUP(C72,'AUD OCT'!B:W,20,0)</f>
        <v>2023</v>
      </c>
      <c r="W72" s="7">
        <f>VLOOKUP(C72,'AUD OCT'!B:W,21,0)</f>
        <v>37970</v>
      </c>
      <c r="X72" s="8">
        <v>0</v>
      </c>
      <c r="Y72" s="8">
        <v>5334917</v>
      </c>
      <c r="Z72" s="6">
        <v>45960</v>
      </c>
      <c r="AA72" s="5" t="s">
        <v>31</v>
      </c>
      <c r="AB72" s="5" t="s">
        <v>32</v>
      </c>
      <c r="AC72" s="5" t="s">
        <v>58</v>
      </c>
    </row>
    <row r="73" spans="2:29" x14ac:dyDescent="0.2">
      <c r="B73" s="26" t="s">
        <v>69</v>
      </c>
      <c r="C73" s="26">
        <v>700376001</v>
      </c>
      <c r="D73" s="5">
        <v>1132602</v>
      </c>
      <c r="E73" s="26">
        <v>13</v>
      </c>
      <c r="F73" s="5" t="str">
        <f>VLOOKUP(C73,'AUD OCT'!B:W,2,0)</f>
        <v>Fundación de Derecho Privado</v>
      </c>
      <c r="G73" s="5" t="str">
        <f>VLOOKUP(C73,'AUD OCT'!B:W,4,0)</f>
        <v>Otorgada por Decreto Supremo N° 629, de fecha 14 de febrero de 1938, del Ministerio de Justicia.</v>
      </c>
      <c r="H73" s="5" t="str">
        <f>VLOOKUP(C73,'AUD OCT'!B:W,5,0)</f>
        <v xml:space="preserve">Certificado de Vigencia de persona jurídica sin fines de lucro Folio N° 500621790243, emitido con fecha 07 de abril de 2025, del Servicio de Registro Civil e Identificación. </v>
      </c>
      <c r="I73" s="5" t="str">
        <f>VLOOKUP(C73,'AUD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3" s="5" t="str">
        <f>VLOOKUP(C73,'AUD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3" s="5" t="str">
        <f>VLOOKUP(C73,'AUD OCT'!B:W,9,0)</f>
        <v xml:space="preserve"> 3 años.</v>
      </c>
      <c r="L73" s="5" t="str">
        <f>VLOOKUP(C73,'AUD OCT'!B:W,10,0)</f>
        <v xml:space="preserve">16-01-2024 hasta el 16-01-2027.
</v>
      </c>
      <c r="M73" s="5" t="str">
        <f>VLOOKUP(C73,'AUD OCT'!B:W,11,0)</f>
        <v>Presidente: José Pedro Silva Prado
Director Ejecutivo: Edmundo Crespo Pisano
Gerente/Director Administración y Finanzas: Julio Gutiérrez Campos,</v>
      </c>
      <c r="N73" s="5" t="str">
        <f>VLOOKUP(C73,'AUD OCT'!B:W,12,0)</f>
        <v xml:space="preserve">Paseo Pdte. Errázuriz Echaurren N° 2631, 5° piso, comuna de Providencia, Santiago, Región Metropolitana.
</v>
      </c>
      <c r="O73" s="5" t="str">
        <f>VLOOKUP(C73,'AUD OCT'!B:W,13,0)</f>
        <v>XIII</v>
      </c>
      <c r="P73" s="5" t="str">
        <f>VLOOKUP(C73,'AUD OCT'!B:W,14,0)</f>
        <v>Providencia</v>
      </c>
      <c r="Q73" s="5" t="str">
        <f>VLOOKUP(C73,'AUD OCT'!B:W,15,0)</f>
        <v>228737900 - 228737980</v>
      </c>
      <c r="R73" s="5" t="str">
        <f>VLOOKUP(C73,'AUD OCT'!B:W,16,0)</f>
        <v xml:space="preserve">ccardenas@ciudaddelnino.cl
nneira@ciudaddelnino.cl 
</v>
      </c>
      <c r="S73" s="5">
        <f>VLOOKUP(C73,'AUD OCT'!B:W,17,0)</f>
        <v>0</v>
      </c>
      <c r="T73" s="5" t="str">
        <f>VLOOKUP(C73,'AUD OCT'!B:W,18,0)</f>
        <v>93401: Instituciones de Asistencia Social</v>
      </c>
      <c r="U73" s="5" t="str">
        <f>VLOOKUP(C73,'AUD OCT'!B:W,19,0)</f>
        <v xml:space="preserve">Se acompaña certificado de antecedentes financieros, correspondientes al año 2024  aprobado por el Subdepartamento de Supervisión Financiera Nacional.  </v>
      </c>
      <c r="V73" s="6">
        <f>VLOOKUP(C73,'AUD OCT'!B:W,20,0)</f>
        <v>2024</v>
      </c>
      <c r="W73" s="7">
        <f>VLOOKUP(C73,'AUD OCT'!B:W,21,0)</f>
        <v>37970</v>
      </c>
      <c r="X73" s="8">
        <v>20756736</v>
      </c>
      <c r="Y73" s="8">
        <v>129729600</v>
      </c>
      <c r="Z73" s="6">
        <v>45960</v>
      </c>
      <c r="AA73" s="5" t="s">
        <v>31</v>
      </c>
      <c r="AB73" s="5" t="s">
        <v>32</v>
      </c>
      <c r="AC73" s="5" t="s">
        <v>70</v>
      </c>
    </row>
    <row r="74" spans="2:29" x14ac:dyDescent="0.2">
      <c r="B74" s="26" t="s">
        <v>71</v>
      </c>
      <c r="C74" s="26">
        <v>700376001</v>
      </c>
      <c r="D74" s="5">
        <v>1090669</v>
      </c>
      <c r="E74" s="26">
        <v>9</v>
      </c>
      <c r="F74" s="5" t="str">
        <f>VLOOKUP(C74,'AUD OCT'!B:W,2,0)</f>
        <v>Fundación de Derecho Privado</v>
      </c>
      <c r="G74" s="5" t="str">
        <f>VLOOKUP(C74,'AUD OCT'!B:W,4,0)</f>
        <v>Otorgada por Decreto Supremo N° 629, de fecha 14 de febrero de 1938, del Ministerio de Justicia.</v>
      </c>
      <c r="H74" s="5" t="str">
        <f>VLOOKUP(C74,'AUD OCT'!B:W,5,0)</f>
        <v xml:space="preserve">Certificado de Vigencia de persona jurídica sin fines de lucro Folio N° 500621790243, emitido con fecha 07 de abril de 2025, del Servicio de Registro Civil e Identificación. </v>
      </c>
      <c r="I74" s="5" t="str">
        <f>VLOOKUP(C74,'AUD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4" s="5" t="str">
        <f>VLOOKUP(C74,'AUD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4" s="5" t="str">
        <f>VLOOKUP(C74,'AUD OCT'!B:W,9,0)</f>
        <v xml:space="preserve"> 3 años.</v>
      </c>
      <c r="L74" s="5" t="str">
        <f>VLOOKUP(C74,'AUD OCT'!B:W,10,0)</f>
        <v xml:space="preserve">16-01-2024 hasta el 16-01-2027.
</v>
      </c>
      <c r="M74" s="5" t="str">
        <f>VLOOKUP(C74,'AUD OCT'!B:W,11,0)</f>
        <v>Presidente: José Pedro Silva Prado
Director Ejecutivo: Edmundo Crespo Pisano
Gerente/Director Administración y Finanzas: Julio Gutiérrez Campos,</v>
      </c>
      <c r="N74" s="5" t="str">
        <f>VLOOKUP(C74,'AUD OCT'!B:W,12,0)</f>
        <v xml:space="preserve">Paseo Pdte. Errázuriz Echaurren N° 2631, 5° piso, comuna de Providencia, Santiago, Región Metropolitana.
</v>
      </c>
      <c r="O74" s="5" t="str">
        <f>VLOOKUP(C74,'AUD OCT'!B:W,13,0)</f>
        <v>XIII</v>
      </c>
      <c r="P74" s="5" t="str">
        <f>VLOOKUP(C74,'AUD OCT'!B:W,14,0)</f>
        <v>Providencia</v>
      </c>
      <c r="Q74" s="5" t="str">
        <f>VLOOKUP(C74,'AUD OCT'!B:W,15,0)</f>
        <v>228737900 - 228737980</v>
      </c>
      <c r="R74" s="5" t="str">
        <f>VLOOKUP(C74,'AUD OCT'!B:W,16,0)</f>
        <v xml:space="preserve">ccardenas@ciudaddelnino.cl
nneira@ciudaddelnino.cl 
</v>
      </c>
      <c r="S74" s="5">
        <f>VLOOKUP(C74,'AUD OCT'!B:W,17,0)</f>
        <v>0</v>
      </c>
      <c r="T74" s="5" t="str">
        <f>VLOOKUP(C74,'AUD OCT'!B:W,18,0)</f>
        <v>93401: Instituciones de Asistencia Social</v>
      </c>
      <c r="U74" s="5" t="str">
        <f>VLOOKUP(C74,'AUD OCT'!B:W,19,0)</f>
        <v xml:space="preserve">Se acompaña certificado de antecedentes financieros, correspondientes al año 2024  aprobado por el Subdepartamento de Supervisión Financiera Nacional.  </v>
      </c>
      <c r="V74" s="6">
        <f>VLOOKUP(C74,'AUD OCT'!B:W,20,0)</f>
        <v>2024</v>
      </c>
      <c r="W74" s="7">
        <f>VLOOKUP(C74,'AUD OCT'!B:W,21,0)</f>
        <v>37970</v>
      </c>
      <c r="X74" s="8">
        <v>0</v>
      </c>
      <c r="Y74" s="8">
        <v>13218513</v>
      </c>
      <c r="Z74" s="6">
        <v>45960</v>
      </c>
      <c r="AA74" s="5" t="s">
        <v>31</v>
      </c>
      <c r="AB74" s="5" t="s">
        <v>32</v>
      </c>
      <c r="AC74" s="5" t="s">
        <v>72</v>
      </c>
    </row>
    <row r="75" spans="2:29" x14ac:dyDescent="0.2">
      <c r="B75" s="26" t="s">
        <v>71</v>
      </c>
      <c r="C75" s="26">
        <v>700376001</v>
      </c>
      <c r="D75" s="5">
        <v>1100767</v>
      </c>
      <c r="E75" s="26">
        <v>10</v>
      </c>
      <c r="F75" s="5" t="str">
        <f>VLOOKUP(C75,'AUD OCT'!B:W,2,0)</f>
        <v>Fundación de Derecho Privado</v>
      </c>
      <c r="G75" s="5" t="str">
        <f>VLOOKUP(C75,'AUD OCT'!B:W,4,0)</f>
        <v>Otorgada por Decreto Supremo N° 629, de fecha 14 de febrero de 1938, del Ministerio de Justicia.</v>
      </c>
      <c r="H75" s="5" t="str">
        <f>VLOOKUP(C75,'AUD OCT'!B:W,5,0)</f>
        <v xml:space="preserve">Certificado de Vigencia de persona jurídica sin fines de lucro Folio N° 500621790243, emitido con fecha 07 de abril de 2025, del Servicio de Registro Civil e Identificación. </v>
      </c>
      <c r="I75" s="5" t="str">
        <f>VLOOKUP(C75,'AUD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5" s="5" t="str">
        <f>VLOOKUP(C75,'AUD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5" s="5" t="str">
        <f>VLOOKUP(C75,'AUD OCT'!B:W,9,0)</f>
        <v xml:space="preserve"> 3 años.</v>
      </c>
      <c r="L75" s="5" t="str">
        <f>VLOOKUP(C75,'AUD OCT'!B:W,10,0)</f>
        <v xml:space="preserve">16-01-2024 hasta el 16-01-2027.
</v>
      </c>
      <c r="M75" s="5" t="str">
        <f>VLOOKUP(C75,'AUD OCT'!B:W,11,0)</f>
        <v>Presidente: José Pedro Silva Prado
Director Ejecutivo: Edmundo Crespo Pisano
Gerente/Director Administración y Finanzas: Julio Gutiérrez Campos,</v>
      </c>
      <c r="N75" s="5" t="str">
        <f>VLOOKUP(C75,'AUD OCT'!B:W,12,0)</f>
        <v xml:space="preserve">Paseo Pdte. Errázuriz Echaurren N° 2631, 5° piso, comuna de Providencia, Santiago, Región Metropolitana.
</v>
      </c>
      <c r="O75" s="5" t="str">
        <f>VLOOKUP(C75,'AUD OCT'!B:W,13,0)</f>
        <v>XIII</v>
      </c>
      <c r="P75" s="5" t="str">
        <f>VLOOKUP(C75,'AUD OCT'!B:W,14,0)</f>
        <v>Providencia</v>
      </c>
      <c r="Q75" s="5" t="str">
        <f>VLOOKUP(C75,'AUD OCT'!B:W,15,0)</f>
        <v>228737900 - 228737980</v>
      </c>
      <c r="R75" s="5" t="str">
        <f>VLOOKUP(C75,'AUD OCT'!B:W,16,0)</f>
        <v xml:space="preserve">ccardenas@ciudaddelnino.cl
nneira@ciudaddelnino.cl 
</v>
      </c>
      <c r="S75" s="5">
        <f>VLOOKUP(C75,'AUD OCT'!B:W,17,0)</f>
        <v>0</v>
      </c>
      <c r="T75" s="5" t="str">
        <f>VLOOKUP(C75,'AUD OCT'!B:W,18,0)</f>
        <v>93401: Instituciones de Asistencia Social</v>
      </c>
      <c r="U75" s="5" t="str">
        <f>VLOOKUP(C75,'AUD OCT'!B:W,19,0)</f>
        <v xml:space="preserve">Se acompaña certificado de antecedentes financieros, correspondientes al año 2024  aprobado por el Subdepartamento de Supervisión Financiera Nacional.  </v>
      </c>
      <c r="V75" s="6">
        <f>VLOOKUP(C75,'AUD OCT'!B:W,20,0)</f>
        <v>2024</v>
      </c>
      <c r="W75" s="7">
        <f>VLOOKUP(C75,'AUD OCT'!B:W,21,0)</f>
        <v>37970</v>
      </c>
      <c r="X75" s="8">
        <v>0</v>
      </c>
      <c r="Y75" s="8">
        <v>17548840</v>
      </c>
      <c r="Z75" s="6">
        <v>45960</v>
      </c>
      <c r="AA75" s="5" t="s">
        <v>31</v>
      </c>
      <c r="AB75" s="5" t="s">
        <v>32</v>
      </c>
      <c r="AC75" s="5" t="s">
        <v>73</v>
      </c>
    </row>
    <row r="76" spans="2:29" x14ac:dyDescent="0.2">
      <c r="B76" s="26" t="s">
        <v>71</v>
      </c>
      <c r="C76" s="26">
        <v>700376001</v>
      </c>
      <c r="D76" s="5">
        <v>1100773</v>
      </c>
      <c r="E76" s="26">
        <v>10</v>
      </c>
      <c r="F76" s="5" t="str">
        <f>VLOOKUP(C76,'AUD OCT'!B:W,2,0)</f>
        <v>Fundación de Derecho Privado</v>
      </c>
      <c r="G76" s="5" t="str">
        <f>VLOOKUP(C76,'AUD OCT'!B:W,4,0)</f>
        <v>Otorgada por Decreto Supremo N° 629, de fecha 14 de febrero de 1938, del Ministerio de Justicia.</v>
      </c>
      <c r="H76" s="5" t="str">
        <f>VLOOKUP(C76,'AUD OCT'!B:W,5,0)</f>
        <v xml:space="preserve">Certificado de Vigencia de persona jurídica sin fines de lucro Folio N° 500621790243, emitido con fecha 07 de abril de 2025, del Servicio de Registro Civil e Identificación. </v>
      </c>
      <c r="I76" s="5" t="str">
        <f>VLOOKUP(C76,'AUD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6" s="5" t="str">
        <f>VLOOKUP(C76,'AUD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6" s="5" t="str">
        <f>VLOOKUP(C76,'AUD OCT'!B:W,9,0)</f>
        <v xml:space="preserve"> 3 años.</v>
      </c>
      <c r="L76" s="5" t="str">
        <f>VLOOKUP(C76,'AUD OCT'!B:W,10,0)</f>
        <v xml:space="preserve">16-01-2024 hasta el 16-01-2027.
</v>
      </c>
      <c r="M76" s="5" t="str">
        <f>VLOOKUP(C76,'AUD OCT'!B:W,11,0)</f>
        <v>Presidente: José Pedro Silva Prado
Director Ejecutivo: Edmundo Crespo Pisano
Gerente/Director Administración y Finanzas: Julio Gutiérrez Campos,</v>
      </c>
      <c r="N76" s="5" t="str">
        <f>VLOOKUP(C76,'AUD OCT'!B:W,12,0)</f>
        <v xml:space="preserve">Paseo Pdte. Errázuriz Echaurren N° 2631, 5° piso, comuna de Providencia, Santiago, Región Metropolitana.
</v>
      </c>
      <c r="O76" s="5" t="str">
        <f>VLOOKUP(C76,'AUD OCT'!B:W,13,0)</f>
        <v>XIII</v>
      </c>
      <c r="P76" s="5" t="str">
        <f>VLOOKUP(C76,'AUD OCT'!B:W,14,0)</f>
        <v>Providencia</v>
      </c>
      <c r="Q76" s="5" t="str">
        <f>VLOOKUP(C76,'AUD OCT'!B:W,15,0)</f>
        <v>228737900 - 228737980</v>
      </c>
      <c r="R76" s="5" t="str">
        <f>VLOOKUP(C76,'AUD OCT'!B:W,16,0)</f>
        <v xml:space="preserve">ccardenas@ciudaddelnino.cl
nneira@ciudaddelnino.cl 
</v>
      </c>
      <c r="S76" s="5">
        <f>VLOOKUP(C76,'AUD OCT'!B:W,17,0)</f>
        <v>0</v>
      </c>
      <c r="T76" s="5" t="str">
        <f>VLOOKUP(C76,'AUD OCT'!B:W,18,0)</f>
        <v>93401: Instituciones de Asistencia Social</v>
      </c>
      <c r="U76" s="5" t="str">
        <f>VLOOKUP(C76,'AUD OCT'!B:W,19,0)</f>
        <v xml:space="preserve">Se acompaña certificado de antecedentes financieros, correspondientes al año 2024  aprobado por el Subdepartamento de Supervisión Financiera Nacional.  </v>
      </c>
      <c r="V76" s="6">
        <f>VLOOKUP(C76,'AUD OCT'!B:W,20,0)</f>
        <v>2024</v>
      </c>
      <c r="W76" s="7">
        <f>VLOOKUP(C76,'AUD OCT'!B:W,21,0)</f>
        <v>37970</v>
      </c>
      <c r="X76" s="8">
        <v>0</v>
      </c>
      <c r="Y76" s="8">
        <v>1303102</v>
      </c>
      <c r="Z76" s="6">
        <v>45960</v>
      </c>
      <c r="AA76" s="5" t="s">
        <v>31</v>
      </c>
      <c r="AB76" s="5" t="s">
        <v>32</v>
      </c>
      <c r="AC76" s="5" t="s">
        <v>74</v>
      </c>
    </row>
    <row r="77" spans="2:29" x14ac:dyDescent="0.2">
      <c r="B77" s="26" t="s">
        <v>71</v>
      </c>
      <c r="C77" s="26">
        <v>700376001</v>
      </c>
      <c r="D77" s="5">
        <v>1100774</v>
      </c>
      <c r="E77" s="26">
        <v>10</v>
      </c>
      <c r="F77" s="5" t="str">
        <f>VLOOKUP(C77,'AUD OCT'!B:W,2,0)</f>
        <v>Fundación de Derecho Privado</v>
      </c>
      <c r="G77" s="5" t="str">
        <f>VLOOKUP(C77,'AUD OCT'!B:W,4,0)</f>
        <v>Otorgada por Decreto Supremo N° 629, de fecha 14 de febrero de 1938, del Ministerio de Justicia.</v>
      </c>
      <c r="H77" s="5" t="str">
        <f>VLOOKUP(C77,'AUD OCT'!B:W,5,0)</f>
        <v xml:space="preserve">Certificado de Vigencia de persona jurídica sin fines de lucro Folio N° 500621790243, emitido con fecha 07 de abril de 2025, del Servicio de Registro Civil e Identificación. </v>
      </c>
      <c r="I77" s="5" t="str">
        <f>VLOOKUP(C77,'AUD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7" s="5" t="str">
        <f>VLOOKUP(C77,'AUD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7" s="5" t="str">
        <f>VLOOKUP(C77,'AUD OCT'!B:W,9,0)</f>
        <v xml:space="preserve"> 3 años.</v>
      </c>
      <c r="L77" s="5" t="str">
        <f>VLOOKUP(C77,'AUD OCT'!B:W,10,0)</f>
        <v xml:space="preserve">16-01-2024 hasta el 16-01-2027.
</v>
      </c>
      <c r="M77" s="5" t="str">
        <f>VLOOKUP(C77,'AUD OCT'!B:W,11,0)</f>
        <v>Presidente: José Pedro Silva Prado
Director Ejecutivo: Edmundo Crespo Pisano
Gerente/Director Administración y Finanzas: Julio Gutiérrez Campos,</v>
      </c>
      <c r="N77" s="5" t="str">
        <f>VLOOKUP(C77,'AUD OCT'!B:W,12,0)</f>
        <v xml:space="preserve">Paseo Pdte. Errázuriz Echaurren N° 2631, 5° piso, comuna de Providencia, Santiago, Región Metropolitana.
</v>
      </c>
      <c r="O77" s="5" t="str">
        <f>VLOOKUP(C77,'AUD OCT'!B:W,13,0)</f>
        <v>XIII</v>
      </c>
      <c r="P77" s="5" t="str">
        <f>VLOOKUP(C77,'AUD OCT'!B:W,14,0)</f>
        <v>Providencia</v>
      </c>
      <c r="Q77" s="5" t="str">
        <f>VLOOKUP(C77,'AUD OCT'!B:W,15,0)</f>
        <v>228737900 - 228737980</v>
      </c>
      <c r="R77" s="5" t="str">
        <f>VLOOKUP(C77,'AUD OCT'!B:W,16,0)</f>
        <v xml:space="preserve">ccardenas@ciudaddelnino.cl
nneira@ciudaddelnino.cl 
</v>
      </c>
      <c r="S77" s="5">
        <f>VLOOKUP(C77,'AUD OCT'!B:W,17,0)</f>
        <v>0</v>
      </c>
      <c r="T77" s="5" t="str">
        <f>VLOOKUP(C77,'AUD OCT'!B:W,18,0)</f>
        <v>93401: Instituciones de Asistencia Social</v>
      </c>
      <c r="U77" s="5" t="str">
        <f>VLOOKUP(C77,'AUD OCT'!B:W,19,0)</f>
        <v xml:space="preserve">Se acompaña certificado de antecedentes financieros, correspondientes al año 2024  aprobado por el Subdepartamento de Supervisión Financiera Nacional.  </v>
      </c>
      <c r="V77" s="6">
        <f>VLOOKUP(C77,'AUD OCT'!B:W,20,0)</f>
        <v>2024</v>
      </c>
      <c r="W77" s="7">
        <f>VLOOKUP(C77,'AUD OCT'!B:W,21,0)</f>
        <v>37970</v>
      </c>
      <c r="X77" s="8">
        <v>0</v>
      </c>
      <c r="Y77" s="8">
        <v>1654470</v>
      </c>
      <c r="Z77" s="6">
        <v>45960</v>
      </c>
      <c r="AA77" s="5" t="s">
        <v>31</v>
      </c>
      <c r="AB77" s="5" t="s">
        <v>32</v>
      </c>
      <c r="AC77" s="5" t="s">
        <v>74</v>
      </c>
    </row>
    <row r="78" spans="2:29" x14ac:dyDescent="0.2">
      <c r="B78" s="26" t="s">
        <v>71</v>
      </c>
      <c r="C78" s="26">
        <v>700376001</v>
      </c>
      <c r="D78" s="5">
        <v>1140222</v>
      </c>
      <c r="E78" s="26">
        <v>14</v>
      </c>
      <c r="F78" s="5" t="str">
        <f>VLOOKUP(C78,'AUD OCT'!B:W,2,0)</f>
        <v>Fundación de Derecho Privado</v>
      </c>
      <c r="G78" s="5" t="str">
        <f>VLOOKUP(C78,'AUD OCT'!B:W,4,0)</f>
        <v>Otorgada por Decreto Supremo N° 629, de fecha 14 de febrero de 1938, del Ministerio de Justicia.</v>
      </c>
      <c r="H78" s="5" t="str">
        <f>VLOOKUP(C78,'AUD OCT'!B:W,5,0)</f>
        <v xml:space="preserve">Certificado de Vigencia de persona jurídica sin fines de lucro Folio N° 500621790243, emitido con fecha 07 de abril de 2025, del Servicio de Registro Civil e Identificación. </v>
      </c>
      <c r="I78" s="5" t="str">
        <f>VLOOKUP(C78,'AUD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8" s="5" t="str">
        <f>VLOOKUP(C78,'AUD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8" s="5" t="str">
        <f>VLOOKUP(C78,'AUD OCT'!B:W,9,0)</f>
        <v xml:space="preserve"> 3 años.</v>
      </c>
      <c r="L78" s="5" t="str">
        <f>VLOOKUP(C78,'AUD OCT'!B:W,10,0)</f>
        <v xml:space="preserve">16-01-2024 hasta el 16-01-2027.
</v>
      </c>
      <c r="M78" s="5" t="str">
        <f>VLOOKUP(C78,'AUD OCT'!B:W,11,0)</f>
        <v>Presidente: José Pedro Silva Prado
Director Ejecutivo: Edmundo Crespo Pisano
Gerente/Director Administración y Finanzas: Julio Gutiérrez Campos,</v>
      </c>
      <c r="N78" s="5" t="str">
        <f>VLOOKUP(C78,'AUD OCT'!B:W,12,0)</f>
        <v xml:space="preserve">Paseo Pdte. Errázuriz Echaurren N° 2631, 5° piso, comuna de Providencia, Santiago, Región Metropolitana.
</v>
      </c>
      <c r="O78" s="5" t="str">
        <f>VLOOKUP(C78,'AUD OCT'!B:W,13,0)</f>
        <v>XIII</v>
      </c>
      <c r="P78" s="5" t="str">
        <f>VLOOKUP(C78,'AUD OCT'!B:W,14,0)</f>
        <v>Providencia</v>
      </c>
      <c r="Q78" s="5" t="str">
        <f>VLOOKUP(C78,'AUD OCT'!B:W,15,0)</f>
        <v>228737900 - 228737980</v>
      </c>
      <c r="R78" s="5" t="str">
        <f>VLOOKUP(C78,'AUD OCT'!B:W,16,0)</f>
        <v xml:space="preserve">ccardenas@ciudaddelnino.cl
nneira@ciudaddelnino.cl 
</v>
      </c>
      <c r="S78" s="5">
        <f>VLOOKUP(C78,'AUD OCT'!B:W,17,0)</f>
        <v>0</v>
      </c>
      <c r="T78" s="5" t="str">
        <f>VLOOKUP(C78,'AUD OCT'!B:W,18,0)</f>
        <v>93401: Instituciones de Asistencia Social</v>
      </c>
      <c r="U78" s="5" t="str">
        <f>VLOOKUP(C78,'AUD OCT'!B:W,19,0)</f>
        <v xml:space="preserve">Se acompaña certificado de antecedentes financieros, correspondientes al año 2024  aprobado por el Subdepartamento de Supervisión Financiera Nacional.  </v>
      </c>
      <c r="V78" s="6">
        <f>VLOOKUP(C78,'AUD OCT'!B:W,20,0)</f>
        <v>2024</v>
      </c>
      <c r="W78" s="7">
        <f>VLOOKUP(C78,'AUD OCT'!B:W,21,0)</f>
        <v>37970</v>
      </c>
      <c r="X78" s="8">
        <v>0</v>
      </c>
      <c r="Y78" s="8">
        <v>32308658</v>
      </c>
      <c r="Z78" s="6">
        <v>45960</v>
      </c>
      <c r="AA78" s="5" t="s">
        <v>31</v>
      </c>
      <c r="AB78" s="5" t="s">
        <v>32</v>
      </c>
      <c r="AC78" s="5" t="s">
        <v>75</v>
      </c>
    </row>
    <row r="79" spans="2:29" x14ac:dyDescent="0.2">
      <c r="B79" s="26" t="s">
        <v>71</v>
      </c>
      <c r="C79" s="26">
        <v>700376001</v>
      </c>
      <c r="D79" s="5">
        <v>1140228</v>
      </c>
      <c r="E79" s="26">
        <v>14</v>
      </c>
      <c r="F79" s="5" t="str">
        <f>VLOOKUP(C79,'AUD OCT'!B:W,2,0)</f>
        <v>Fundación de Derecho Privado</v>
      </c>
      <c r="G79" s="5" t="str">
        <f>VLOOKUP(C79,'AUD OCT'!B:W,4,0)</f>
        <v>Otorgada por Decreto Supremo N° 629, de fecha 14 de febrero de 1938, del Ministerio de Justicia.</v>
      </c>
      <c r="H79" s="5" t="str">
        <f>VLOOKUP(C79,'AUD OCT'!B:W,5,0)</f>
        <v xml:space="preserve">Certificado de Vigencia de persona jurídica sin fines de lucro Folio N° 500621790243, emitido con fecha 07 de abril de 2025, del Servicio de Registro Civil e Identificación. </v>
      </c>
      <c r="I79" s="5" t="str">
        <f>VLOOKUP(C79,'AUD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9" s="5" t="str">
        <f>VLOOKUP(C79,'AUD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9" s="5" t="str">
        <f>VLOOKUP(C79,'AUD OCT'!B:W,9,0)</f>
        <v xml:space="preserve"> 3 años.</v>
      </c>
      <c r="L79" s="5" t="str">
        <f>VLOOKUP(C79,'AUD OCT'!B:W,10,0)</f>
        <v xml:space="preserve">16-01-2024 hasta el 16-01-2027.
</v>
      </c>
      <c r="M79" s="5" t="str">
        <f>VLOOKUP(C79,'AUD OCT'!B:W,11,0)</f>
        <v>Presidente: José Pedro Silva Prado
Director Ejecutivo: Edmundo Crespo Pisano
Gerente/Director Administración y Finanzas: Julio Gutiérrez Campos,</v>
      </c>
      <c r="N79" s="5" t="str">
        <f>VLOOKUP(C79,'AUD OCT'!B:W,12,0)</f>
        <v xml:space="preserve">Paseo Pdte. Errázuriz Echaurren N° 2631, 5° piso, comuna de Providencia, Santiago, Región Metropolitana.
</v>
      </c>
      <c r="O79" s="5" t="str">
        <f>VLOOKUP(C79,'AUD OCT'!B:W,13,0)</f>
        <v>XIII</v>
      </c>
      <c r="P79" s="5" t="str">
        <f>VLOOKUP(C79,'AUD OCT'!B:W,14,0)</f>
        <v>Providencia</v>
      </c>
      <c r="Q79" s="5" t="str">
        <f>VLOOKUP(C79,'AUD OCT'!B:W,15,0)</f>
        <v>228737900 - 228737980</v>
      </c>
      <c r="R79" s="5" t="str">
        <f>VLOOKUP(C79,'AUD OCT'!B:W,16,0)</f>
        <v xml:space="preserve">ccardenas@ciudaddelnino.cl
nneira@ciudaddelnino.cl 
</v>
      </c>
      <c r="S79" s="5">
        <f>VLOOKUP(C79,'AUD OCT'!B:W,17,0)</f>
        <v>0</v>
      </c>
      <c r="T79" s="5" t="str">
        <f>VLOOKUP(C79,'AUD OCT'!B:W,18,0)</f>
        <v>93401: Instituciones de Asistencia Social</v>
      </c>
      <c r="U79" s="5" t="str">
        <f>VLOOKUP(C79,'AUD OCT'!B:W,19,0)</f>
        <v xml:space="preserve">Se acompaña certificado de antecedentes financieros, correspondientes al año 2024  aprobado por el Subdepartamento de Supervisión Financiera Nacional.  </v>
      </c>
      <c r="V79" s="6">
        <f>VLOOKUP(C79,'AUD OCT'!B:W,20,0)</f>
        <v>2024</v>
      </c>
      <c r="W79" s="7">
        <f>VLOOKUP(C79,'AUD OCT'!B:W,21,0)</f>
        <v>37970</v>
      </c>
      <c r="X79" s="8">
        <v>0</v>
      </c>
      <c r="Y79" s="8">
        <v>1102983</v>
      </c>
      <c r="Z79" s="6">
        <v>45960</v>
      </c>
      <c r="AA79" s="5" t="s">
        <v>31</v>
      </c>
      <c r="AB79" s="5" t="s">
        <v>32</v>
      </c>
      <c r="AC79" s="5" t="s">
        <v>75</v>
      </c>
    </row>
    <row r="80" spans="2:29" x14ac:dyDescent="0.2">
      <c r="B80" s="26" t="s">
        <v>71</v>
      </c>
      <c r="C80" s="26">
        <v>700376001</v>
      </c>
      <c r="D80" s="5">
        <v>1140231</v>
      </c>
      <c r="E80" s="26">
        <v>14</v>
      </c>
      <c r="F80" s="5" t="str">
        <f>VLOOKUP(C80,'AUD OCT'!B:W,2,0)</f>
        <v>Fundación de Derecho Privado</v>
      </c>
      <c r="G80" s="5" t="str">
        <f>VLOOKUP(C80,'AUD OCT'!B:W,4,0)</f>
        <v>Otorgada por Decreto Supremo N° 629, de fecha 14 de febrero de 1938, del Ministerio de Justicia.</v>
      </c>
      <c r="H80" s="5" t="str">
        <f>VLOOKUP(C80,'AUD OCT'!B:W,5,0)</f>
        <v xml:space="preserve">Certificado de Vigencia de persona jurídica sin fines de lucro Folio N° 500621790243, emitido con fecha 07 de abril de 2025, del Servicio de Registro Civil e Identificación. </v>
      </c>
      <c r="I80" s="5" t="str">
        <f>VLOOKUP(C80,'AUD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0" s="5" t="str">
        <f>VLOOKUP(C80,'AUD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0" s="5" t="str">
        <f>VLOOKUP(C80,'AUD OCT'!B:W,9,0)</f>
        <v xml:space="preserve"> 3 años.</v>
      </c>
      <c r="L80" s="5" t="str">
        <f>VLOOKUP(C80,'AUD OCT'!B:W,10,0)</f>
        <v xml:space="preserve">16-01-2024 hasta el 16-01-2027.
</v>
      </c>
      <c r="M80" s="5" t="str">
        <f>VLOOKUP(C80,'AUD OCT'!B:W,11,0)</f>
        <v>Presidente: José Pedro Silva Prado
Director Ejecutivo: Edmundo Crespo Pisano
Gerente/Director Administración y Finanzas: Julio Gutiérrez Campos,</v>
      </c>
      <c r="N80" s="5" t="str">
        <f>VLOOKUP(C80,'AUD OCT'!B:W,12,0)</f>
        <v xml:space="preserve">Paseo Pdte. Errázuriz Echaurren N° 2631, 5° piso, comuna de Providencia, Santiago, Región Metropolitana.
</v>
      </c>
      <c r="O80" s="5" t="str">
        <f>VLOOKUP(C80,'AUD OCT'!B:W,13,0)</f>
        <v>XIII</v>
      </c>
      <c r="P80" s="5" t="str">
        <f>VLOOKUP(C80,'AUD OCT'!B:W,14,0)</f>
        <v>Providencia</v>
      </c>
      <c r="Q80" s="5" t="str">
        <f>VLOOKUP(C80,'AUD OCT'!B:W,15,0)</f>
        <v>228737900 - 228737980</v>
      </c>
      <c r="R80" s="5" t="str">
        <f>VLOOKUP(C80,'AUD OCT'!B:W,16,0)</f>
        <v xml:space="preserve">ccardenas@ciudaddelnino.cl
nneira@ciudaddelnino.cl 
</v>
      </c>
      <c r="S80" s="5">
        <f>VLOOKUP(C80,'AUD OCT'!B:W,17,0)</f>
        <v>0</v>
      </c>
      <c r="T80" s="5" t="str">
        <f>VLOOKUP(C80,'AUD OCT'!B:W,18,0)</f>
        <v>93401: Instituciones de Asistencia Social</v>
      </c>
      <c r="U80" s="5" t="str">
        <f>VLOOKUP(C80,'AUD OCT'!B:W,19,0)</f>
        <v xml:space="preserve">Se acompaña certificado de antecedentes financieros, correspondientes al año 2024  aprobado por el Subdepartamento de Supervisión Financiera Nacional.  </v>
      </c>
      <c r="V80" s="6">
        <f>VLOOKUP(C80,'AUD OCT'!B:W,20,0)</f>
        <v>2024</v>
      </c>
      <c r="W80" s="7">
        <f>VLOOKUP(C80,'AUD OCT'!B:W,21,0)</f>
        <v>37970</v>
      </c>
      <c r="X80" s="8">
        <v>0</v>
      </c>
      <c r="Y80" s="8">
        <v>868735</v>
      </c>
      <c r="Z80" s="6">
        <v>45960</v>
      </c>
      <c r="AA80" s="5" t="s">
        <v>31</v>
      </c>
      <c r="AB80" s="5" t="s">
        <v>32</v>
      </c>
      <c r="AC80" s="5" t="s">
        <v>75</v>
      </c>
    </row>
    <row r="81" spans="2:29" x14ac:dyDescent="0.2">
      <c r="B81" s="26" t="s">
        <v>71</v>
      </c>
      <c r="C81" s="26">
        <v>700376001</v>
      </c>
      <c r="D81" s="5">
        <v>1100787</v>
      </c>
      <c r="E81" s="26">
        <v>10</v>
      </c>
      <c r="F81" s="5" t="str">
        <f>VLOOKUP(C81,'AUD OCT'!B:W,2,0)</f>
        <v>Fundación de Derecho Privado</v>
      </c>
      <c r="G81" s="5" t="str">
        <f>VLOOKUP(C81,'AUD OCT'!B:W,4,0)</f>
        <v>Otorgada por Decreto Supremo N° 629, de fecha 14 de febrero de 1938, del Ministerio de Justicia.</v>
      </c>
      <c r="H81" s="5" t="str">
        <f>VLOOKUP(C81,'AUD OCT'!B:W,5,0)</f>
        <v xml:space="preserve">Certificado de Vigencia de persona jurídica sin fines de lucro Folio N° 500621790243, emitido con fecha 07 de abril de 2025, del Servicio de Registro Civil e Identificación. </v>
      </c>
      <c r="I81" s="5" t="str">
        <f>VLOOKUP(C81,'AUD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1" s="5" t="str">
        <f>VLOOKUP(C81,'AUD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1" s="5" t="str">
        <f>VLOOKUP(C81,'AUD OCT'!B:W,9,0)</f>
        <v xml:space="preserve"> 3 años.</v>
      </c>
      <c r="L81" s="5" t="str">
        <f>VLOOKUP(C81,'AUD OCT'!B:W,10,0)</f>
        <v xml:space="preserve">16-01-2024 hasta el 16-01-2027.
</v>
      </c>
      <c r="M81" s="5" t="str">
        <f>VLOOKUP(C81,'AUD OCT'!B:W,11,0)</f>
        <v>Presidente: José Pedro Silva Prado
Director Ejecutivo: Edmundo Crespo Pisano
Gerente/Director Administración y Finanzas: Julio Gutiérrez Campos,</v>
      </c>
      <c r="N81" s="5" t="str">
        <f>VLOOKUP(C81,'AUD OCT'!B:W,12,0)</f>
        <v xml:space="preserve">Paseo Pdte. Errázuriz Echaurren N° 2631, 5° piso, comuna de Providencia, Santiago, Región Metropolitana.
</v>
      </c>
      <c r="O81" s="5" t="str">
        <f>VLOOKUP(C81,'AUD OCT'!B:W,13,0)</f>
        <v>XIII</v>
      </c>
      <c r="P81" s="5" t="str">
        <f>VLOOKUP(C81,'AUD OCT'!B:W,14,0)</f>
        <v>Providencia</v>
      </c>
      <c r="Q81" s="5" t="str">
        <f>VLOOKUP(C81,'AUD OCT'!B:W,15,0)</f>
        <v>228737900 - 228737980</v>
      </c>
      <c r="R81" s="5" t="str">
        <f>VLOOKUP(C81,'AUD OCT'!B:W,16,0)</f>
        <v xml:space="preserve">ccardenas@ciudaddelnino.cl
nneira@ciudaddelnino.cl 
</v>
      </c>
      <c r="S81" s="5">
        <f>VLOOKUP(C81,'AUD OCT'!B:W,17,0)</f>
        <v>0</v>
      </c>
      <c r="T81" s="5" t="str">
        <f>VLOOKUP(C81,'AUD OCT'!B:W,18,0)</f>
        <v>93401: Instituciones de Asistencia Social</v>
      </c>
      <c r="U81" s="5" t="str">
        <f>VLOOKUP(C81,'AUD OCT'!B:W,19,0)</f>
        <v xml:space="preserve">Se acompaña certificado de antecedentes financieros, correspondientes al año 2024  aprobado por el Subdepartamento de Supervisión Financiera Nacional.  </v>
      </c>
      <c r="V81" s="6">
        <f>VLOOKUP(C81,'AUD OCT'!B:W,20,0)</f>
        <v>2024</v>
      </c>
      <c r="W81" s="7">
        <f>VLOOKUP(C81,'AUD OCT'!B:W,21,0)</f>
        <v>37970</v>
      </c>
      <c r="X81" s="8">
        <v>0</v>
      </c>
      <c r="Y81" s="8">
        <v>21203933</v>
      </c>
      <c r="Z81" s="6">
        <v>45960</v>
      </c>
      <c r="AA81" s="5" t="s">
        <v>31</v>
      </c>
      <c r="AB81" s="5" t="s">
        <v>32</v>
      </c>
      <c r="AC81" s="5" t="s">
        <v>74</v>
      </c>
    </row>
    <row r="82" spans="2:29" x14ac:dyDescent="0.2">
      <c r="B82" s="26" t="s">
        <v>71</v>
      </c>
      <c r="C82" s="26">
        <v>700376001</v>
      </c>
      <c r="D82" s="5">
        <v>1132710</v>
      </c>
      <c r="E82" s="26">
        <v>13</v>
      </c>
      <c r="F82" s="5" t="str">
        <f>VLOOKUP(C82,'AUD OCT'!B:W,2,0)</f>
        <v>Fundación de Derecho Privado</v>
      </c>
      <c r="G82" s="5" t="str">
        <f>VLOOKUP(C82,'AUD OCT'!B:W,4,0)</f>
        <v>Otorgada por Decreto Supremo N° 629, de fecha 14 de febrero de 1938, del Ministerio de Justicia.</v>
      </c>
      <c r="H82" s="5" t="str">
        <f>VLOOKUP(C82,'AUD OCT'!B:W,5,0)</f>
        <v xml:space="preserve">Certificado de Vigencia de persona jurídica sin fines de lucro Folio N° 500621790243, emitido con fecha 07 de abril de 2025, del Servicio de Registro Civil e Identificación. </v>
      </c>
      <c r="I82" s="5" t="str">
        <f>VLOOKUP(C82,'AUD OCT'!B:W,7,0)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2" s="5" t="str">
        <f>VLOOKUP(C82,'AUD OCT'!B:W,8,0)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2" s="5" t="str">
        <f>VLOOKUP(C82,'AUD OCT'!B:W,9,0)</f>
        <v xml:space="preserve"> 3 años.</v>
      </c>
      <c r="L82" s="5" t="str">
        <f>VLOOKUP(C82,'AUD OCT'!B:W,10,0)</f>
        <v xml:space="preserve">16-01-2024 hasta el 16-01-2027.
</v>
      </c>
      <c r="M82" s="5" t="str">
        <f>VLOOKUP(C82,'AUD OCT'!B:W,11,0)</f>
        <v>Presidente: José Pedro Silva Prado
Director Ejecutivo: Edmundo Crespo Pisano
Gerente/Director Administración y Finanzas: Julio Gutiérrez Campos,</v>
      </c>
      <c r="N82" s="5" t="str">
        <f>VLOOKUP(C82,'AUD OCT'!B:W,12,0)</f>
        <v xml:space="preserve">Paseo Pdte. Errázuriz Echaurren N° 2631, 5° piso, comuna de Providencia, Santiago, Región Metropolitana.
</v>
      </c>
      <c r="O82" s="5" t="str">
        <f>VLOOKUP(C82,'AUD OCT'!B:W,13,0)</f>
        <v>XIII</v>
      </c>
      <c r="P82" s="5" t="str">
        <f>VLOOKUP(C82,'AUD OCT'!B:W,14,0)</f>
        <v>Providencia</v>
      </c>
      <c r="Q82" s="5" t="str">
        <f>VLOOKUP(C82,'AUD OCT'!B:W,15,0)</f>
        <v>228737900 - 228737980</v>
      </c>
      <c r="R82" s="5" t="str">
        <f>VLOOKUP(C82,'AUD OCT'!B:W,16,0)</f>
        <v xml:space="preserve">ccardenas@ciudaddelnino.cl
nneira@ciudaddelnino.cl 
</v>
      </c>
      <c r="S82" s="5">
        <f>VLOOKUP(C82,'AUD OCT'!B:W,17,0)</f>
        <v>0</v>
      </c>
      <c r="T82" s="5" t="str">
        <f>VLOOKUP(C82,'AUD OCT'!B:W,18,0)</f>
        <v>93401: Instituciones de Asistencia Social</v>
      </c>
      <c r="U82" s="5" t="str">
        <f>VLOOKUP(C82,'AUD OCT'!B:W,19,0)</f>
        <v xml:space="preserve">Se acompaña certificado de antecedentes financieros, correspondientes al año 2024  aprobado por el Subdepartamento de Supervisión Financiera Nacional.  </v>
      </c>
      <c r="V82" s="6">
        <f>VLOOKUP(C82,'AUD OCT'!B:W,20,0)</f>
        <v>2024</v>
      </c>
      <c r="W82" s="7">
        <f>VLOOKUP(C82,'AUD OCT'!B:W,21,0)</f>
        <v>37970</v>
      </c>
      <c r="X82" s="8">
        <v>21754656</v>
      </c>
      <c r="Y82" s="8">
        <v>188407296</v>
      </c>
      <c r="Z82" s="6">
        <v>45960</v>
      </c>
      <c r="AA82" s="5" t="s">
        <v>31</v>
      </c>
      <c r="AB82" s="5" t="s">
        <v>32</v>
      </c>
      <c r="AC82" s="5" t="s">
        <v>54</v>
      </c>
    </row>
    <row r="83" spans="2:29" x14ac:dyDescent="0.2">
      <c r="B83" s="26" t="s">
        <v>76</v>
      </c>
      <c r="C83" s="26">
        <v>716316009</v>
      </c>
      <c r="D83" s="5">
        <v>1132589</v>
      </c>
      <c r="E83" s="26">
        <v>13</v>
      </c>
      <c r="F83" s="5" t="str">
        <f>VLOOKUP(C83,'AUD OCT'!B:W,2,0)</f>
        <v>Fundación de Derecho Privado</v>
      </c>
      <c r="G83" s="5" t="str">
        <f>VLOOKUP(C83,'AUD OCT'!B:W,4,0)</f>
        <v>Otorgada por Decreto Supremo Nº 1314, de 28 de diciembre de 1987, del Ministerio de Justicia.</v>
      </c>
      <c r="H83" s="5" t="str">
        <f>VLOOKUP(C83,'AUD OCT'!B:W,5,0)</f>
        <v>Certificado de Vigencia, folio Nº 500624011546, emitido con fecha 15 de abril de 2025, por el Servicio de Registro Civil e Identificación</v>
      </c>
      <c r="I83" s="5" t="str">
        <f>VLOOKUP(C83,'AUD OCT'!B:W,7,0)</f>
        <v xml:space="preserve">Promover a través de la iniciativa privada, la defensa ecológica del menor de edad, principalmente en relación a los valores, conocimientos, aprendizaje, bienestar, seguridad, dignidad, justicia, equidad y espiritualidad. </v>
      </c>
      <c r="J83" s="5" t="str">
        <f>VLOOKUP(C83,'AUD OCT'!B:W,8,0)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83" s="5" t="str">
        <f>VLOOKUP(C83,'AUD OCT'!B:W,9,0)</f>
        <v>1 año.</v>
      </c>
      <c r="L83" s="5" t="str">
        <f>VLOOKUP(C83,'AUD OCT'!B:W,10,0)</f>
        <v>Desde 25 de junio de 2024 hasta 25 de junio de 2025</v>
      </c>
      <c r="M83" s="5" t="str">
        <f>VLOOKUP(C83,'AUD OCT'!B:W,11,0)</f>
        <v xml:space="preserve">MARIA CRISTINA CONCHA WAGENKNECHT 6.848.120-1 
</v>
      </c>
      <c r="N83" s="5" t="str">
        <f>VLOOKUP(C83,'AUD OCT'!B:W,12,0)</f>
        <v xml:space="preserve">Marina de Gaete Nº 755, comuna de Santiago, Región Metropolitana.
</v>
      </c>
      <c r="O83" s="5" t="str">
        <f>VLOOKUP(C83,'AUD OCT'!B:W,13,0)</f>
        <v>XIII</v>
      </c>
      <c r="P83" s="5" t="str">
        <f>VLOOKUP(C83,'AUD OCT'!B:W,14,0)</f>
        <v>Santiago</v>
      </c>
      <c r="Q83" s="5" t="str">
        <f>VLOOKUP(C83,'AUD OCT'!B:W,15,0)</f>
        <v>222150200 
+56971407762</v>
      </c>
      <c r="R83" s="5" t="str">
        <f>VLOOKUP(C83,'AUD OCT'!B:W,16,0)</f>
        <v>directorio@fundaciondem.cl
coordinacionejecutiva@fundaciondem.cl
administracioncentral@fundaciondem.cl</v>
      </c>
      <c r="S83" s="5">
        <f>VLOOKUP(C83,'AUD OCT'!B:W,17,0)</f>
        <v>0</v>
      </c>
      <c r="T83" s="5">
        <f>VLOOKUP(C83,'AUD OCT'!B:W,18,0)</f>
        <v>93401</v>
      </c>
      <c r="U83" s="5" t="str">
        <f>VLOOKUP(C83,'AUD OCT'!B:W,19,0)</f>
        <v>Se acompaña certificado financiero correspondiente al año 2024,  aprobado por el Subdepartamento de Supervisión Financiera.</v>
      </c>
      <c r="V83" s="6">
        <f>VLOOKUP(C83,'AUD OCT'!B:W,20,0)</f>
        <v>2024</v>
      </c>
      <c r="W83" s="7">
        <f>VLOOKUP(C83,'AUD OCT'!B:W,21,0)</f>
        <v>37970</v>
      </c>
      <c r="X83" s="8">
        <v>14497056</v>
      </c>
      <c r="Y83" s="8">
        <v>139715377</v>
      </c>
      <c r="Z83" s="6">
        <v>45960</v>
      </c>
      <c r="AA83" s="5" t="s">
        <v>31</v>
      </c>
      <c r="AB83" s="5" t="s">
        <v>32</v>
      </c>
      <c r="AC83" s="5" t="s">
        <v>43</v>
      </c>
    </row>
    <row r="84" spans="2:29" x14ac:dyDescent="0.2">
      <c r="B84" s="26" t="s">
        <v>77</v>
      </c>
      <c r="C84" s="26">
        <v>650450957</v>
      </c>
      <c r="D84" s="5">
        <v>1132598</v>
      </c>
      <c r="E84" s="26">
        <v>13</v>
      </c>
      <c r="F84" s="5" t="str">
        <f>VLOOKUP(C84,'AUD OCT'!B:W,2,0)</f>
        <v>Fundación de Derecho Privado, Sin Fines de Lucro</v>
      </c>
      <c r="G84" s="5" t="str">
        <f>VLOOKUP(C84,'AUD OCT'!B:W,4,0)</f>
        <v xml:space="preserve">Decreto Exento Nº 3715, de fecha 24 de agosto del 2011. </v>
      </c>
      <c r="H84" s="5" t="str">
        <f>VLOOKUP(C84,'AUD OCT'!B:W,5,0)</f>
        <v>Certificado de Vigencia folio N° 500625999171, de fecha 24 de abril de 2025, del Servicio de Registro Civil e Identificación.</v>
      </c>
      <c r="I84" s="5" t="str">
        <f>VLOOKUP(C84,'AUD OCT'!B:W,7,0)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4" s="5" t="str">
        <f>VLOOKUP(C84,'AUD OCT'!B:W,8,0)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4" s="5" t="str">
        <f>VLOOKUP(C84,'AUD OCT'!B:W,9,0)</f>
        <v>Tres años</v>
      </c>
      <c r="L84" s="5" t="str">
        <f>VLOOKUP(C84,'AUD OCT'!B:W,10,0)</f>
        <v xml:space="preserve">08-07-2022 a 08-07-2025
                                 </v>
      </c>
      <c r="M84" s="5" t="str">
        <f>VLOOKUP(C84,'AUD OCT'!B:W,11,0)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4" s="5" t="str">
        <f>VLOOKUP(C84,'AUD OCT'!B:W,12,0)</f>
        <v xml:space="preserve">Calle Andres de Fuenzalida N° 22, 
comuna de Providencia, Región Metropolitana.
</v>
      </c>
      <c r="O84" s="5" t="str">
        <f>VLOOKUP(C84,'AUD OCT'!B:W,13,0)</f>
        <v>XIII</v>
      </c>
      <c r="P84" s="5" t="str">
        <f>VLOOKUP(C84,'AUD OCT'!B:W,14,0)</f>
        <v>Providencia</v>
      </c>
      <c r="Q84" s="5">
        <f>VLOOKUP(C84,'AUD OCT'!B:W,15,0)</f>
        <v>98851643</v>
      </c>
      <c r="R84" s="5" t="str">
        <f>VLOOKUP(C84,'AUD OCT'!B:W,16,0)</f>
        <v xml:space="preserve">Correo electrónico: julio@proyectob.cl </v>
      </c>
      <c r="S84" s="5">
        <f>VLOOKUP(C84,'AUD OCT'!B:W,17,0)</f>
        <v>0</v>
      </c>
      <c r="T84" s="5" t="str">
        <f>VLOOKUP(C84,'AUD OCT'!B:W,18,0)</f>
        <v>93401: Institución de Asistencia Social</v>
      </c>
      <c r="U84" s="5" t="str">
        <f>VLOOKUP(C84,'AUD OCT'!B:W,19,0)</f>
        <v xml:space="preserve">
Se acompaña certificado financiero correspondiente al 2024, aprobado por el Subdepartamento de Supervisión Financiera.</v>
      </c>
      <c r="V84" s="6">
        <f>VLOOKUP(C84,'AUD OCT'!B:W,20,0)</f>
        <v>2024</v>
      </c>
      <c r="W84" s="7">
        <f>VLOOKUP(C84,'AUD OCT'!B:W,21,0)</f>
        <v>41411</v>
      </c>
      <c r="X84" s="8">
        <v>3810240</v>
      </c>
      <c r="Y84" s="8">
        <v>34673184</v>
      </c>
      <c r="Z84" s="6">
        <v>45960</v>
      </c>
      <c r="AA84" s="5" t="s">
        <v>31</v>
      </c>
      <c r="AB84" s="5" t="s">
        <v>32</v>
      </c>
      <c r="AC84" s="5" t="s">
        <v>78</v>
      </c>
    </row>
    <row r="85" spans="2:29" x14ac:dyDescent="0.2">
      <c r="B85" s="26" t="s">
        <v>77</v>
      </c>
      <c r="C85" s="26">
        <v>650450957</v>
      </c>
      <c r="D85" s="5">
        <v>1132599</v>
      </c>
      <c r="E85" s="26">
        <v>13</v>
      </c>
      <c r="F85" s="5" t="str">
        <f>VLOOKUP(C85,'AUD OCT'!B:W,2,0)</f>
        <v>Fundación de Derecho Privado, Sin Fines de Lucro</v>
      </c>
      <c r="G85" s="5" t="str">
        <f>VLOOKUP(C85,'AUD OCT'!B:W,4,0)</f>
        <v xml:space="preserve">Decreto Exento Nº 3715, de fecha 24 de agosto del 2011. </v>
      </c>
      <c r="H85" s="5" t="str">
        <f>VLOOKUP(C85,'AUD OCT'!B:W,5,0)</f>
        <v>Certificado de Vigencia folio N° 500625999171, de fecha 24 de abril de 2025, del Servicio de Registro Civil e Identificación.</v>
      </c>
      <c r="I85" s="5" t="str">
        <f>VLOOKUP(C85,'AUD OCT'!B:W,7,0)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5" s="5" t="str">
        <f>VLOOKUP(C85,'AUD OCT'!B:W,8,0)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5" s="5" t="str">
        <f>VLOOKUP(C85,'AUD OCT'!B:W,9,0)</f>
        <v>Tres años</v>
      </c>
      <c r="L85" s="5" t="str">
        <f>VLOOKUP(C85,'AUD OCT'!B:W,10,0)</f>
        <v xml:space="preserve">08-07-2022 a 08-07-2025
                                 </v>
      </c>
      <c r="M85" s="5" t="str">
        <f>VLOOKUP(C85,'AUD OCT'!B:W,11,0)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5" s="5" t="str">
        <f>VLOOKUP(C85,'AUD OCT'!B:W,12,0)</f>
        <v xml:space="preserve">Calle Andres de Fuenzalida N° 22, 
comuna de Providencia, Región Metropolitana.
</v>
      </c>
      <c r="O85" s="5" t="str">
        <f>VLOOKUP(C85,'AUD OCT'!B:W,13,0)</f>
        <v>XIII</v>
      </c>
      <c r="P85" s="5" t="str">
        <f>VLOOKUP(C85,'AUD OCT'!B:W,14,0)</f>
        <v>Providencia</v>
      </c>
      <c r="Q85" s="5">
        <f>VLOOKUP(C85,'AUD OCT'!B:W,15,0)</f>
        <v>98851643</v>
      </c>
      <c r="R85" s="5" t="str">
        <f>VLOOKUP(C85,'AUD OCT'!B:W,16,0)</f>
        <v xml:space="preserve">Correo electrónico: julio@proyectob.cl </v>
      </c>
      <c r="S85" s="5">
        <f>VLOOKUP(C85,'AUD OCT'!B:W,17,0)</f>
        <v>0</v>
      </c>
      <c r="T85" s="5" t="str">
        <f>VLOOKUP(C85,'AUD OCT'!B:W,18,0)</f>
        <v>93401: Institución de Asistencia Social</v>
      </c>
      <c r="U85" s="5" t="str">
        <f>VLOOKUP(C85,'AUD OCT'!B:W,19,0)</f>
        <v xml:space="preserve">
Se acompaña certificado financiero correspondiente al 2024, aprobado por el Subdepartamento de Supervisión Financiera.</v>
      </c>
      <c r="V85" s="6">
        <f>VLOOKUP(C85,'AUD OCT'!B:W,20,0)</f>
        <v>2024</v>
      </c>
      <c r="W85" s="7">
        <f>VLOOKUP(C85,'AUD OCT'!B:W,21,0)</f>
        <v>41411</v>
      </c>
      <c r="X85" s="8">
        <v>4676389</v>
      </c>
      <c r="Y85" s="8">
        <v>38539896</v>
      </c>
      <c r="Z85" s="6">
        <v>45960</v>
      </c>
      <c r="AA85" s="5" t="s">
        <v>31</v>
      </c>
      <c r="AB85" s="5" t="s">
        <v>32</v>
      </c>
      <c r="AC85" s="5" t="s">
        <v>78</v>
      </c>
    </row>
    <row r="86" spans="2:29" x14ac:dyDescent="0.2">
      <c r="B86" s="26" t="s">
        <v>79</v>
      </c>
      <c r="C86" s="26" t="s">
        <v>80</v>
      </c>
      <c r="D86" s="5">
        <v>1132600</v>
      </c>
      <c r="E86" s="26">
        <v>13</v>
      </c>
      <c r="F86" s="5" t="str">
        <f>VLOOKUP(C86,'AUD OCT'!B:W,2,0)</f>
        <v>Fundación de Derecho Privado</v>
      </c>
      <c r="G86" s="5" t="str">
        <f>VLOOKUP(C86,'AUD OCT'!B:W,4,0)</f>
        <v>Inscripción N°30734 de fecha 08 de Abril de 2013, del Registro de Personas Jurídicas, del Servicio de Registro Civil e Identificación.</v>
      </c>
      <c r="H86" s="5" t="str">
        <f>VLOOKUP(C86,'AUD OCT'!B:W,5,0)</f>
        <v xml:space="preserve">Certificado de Vigencia Folio Nº 500629816024, de fecha 15 de mayo de 2025, del Servicio de Registro Civil e Identificación </v>
      </c>
      <c r="I86" s="5" t="str">
        <f>VLOOKUP(C86,'AUD OCT'!B:W,7,0)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6" s="5" t="str">
        <f>VLOOKUP(C86,'AUD OCT'!B:W,8,0)</f>
        <v xml:space="preserve">DIRECTOR DARKO MICHEL LOUIT NEVISTIC 10.332.683-4
DIRECTOR MIGUEL ANDRES FLORES TORO 8.464.583-4
DIRECTOR FRANCISCO JAVIER AGUIRRE GRAPIN 6.083.527-6
DIRECTOR RODRIGO IZURIETA KAUSEL 13.241.909-4
DIRECTOR DANIEL ALBERTO ROJAS ORELLANA 10.993.233-7
</v>
      </c>
      <c r="K86" s="5" t="str">
        <f>VLOOKUP(C86,'AUD OCT'!B:W,9,0)</f>
        <v>De acuerdo al artículo 08 de sus Estatutos, el Directorio durará tres años en sus funciones, pudiendo sus integrantes ser reelegidos para el período siguiente.</v>
      </c>
      <c r="L86" s="5" t="str">
        <f>VLOOKUP(C86,'AUD OCT'!B:W,10,0)</f>
        <v>27 de septiembre de 2023 al 27 de septiembre de 2026. Según consta en Certificado de directorio de persona jurídica sin fines de lucro Folio Nº 500627568767, de fecha 05 de mayo de 2025, del Servicio de Registro Civil e Identificación.</v>
      </c>
      <c r="M86" s="5" t="str">
        <f>VLOOKUP(C86,'AUD OCT'!B:W,11,0)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6" s="5" t="str">
        <f>VLOOKUP(C86,'AUD OCT'!B:W,12,0)</f>
        <v>Calle Dos N°9417, comuna de Quilicura, región Metropolitana.</v>
      </c>
      <c r="O86" s="5" t="str">
        <f>VLOOKUP(C86,'AUD OCT'!B:W,13,0)</f>
        <v>XIII</v>
      </c>
      <c r="P86" s="5" t="str">
        <f>VLOOKUP(C86,'AUD OCT'!B:W,14,0)</f>
        <v>Quilicura</v>
      </c>
      <c r="Q86" s="5" t="str">
        <f>VLOOKUP(C86,'AUD OCT'!B:W,15,0)</f>
        <v xml:space="preserve"> (+562) 2 365 32 76 - (+562) 2 365 31 97 
</v>
      </c>
      <c r="R86" s="5" t="str">
        <f>VLOOKUP(C86,'AUD OCT'!B:W,16,0)</f>
        <v xml:space="preserve">Correos bernardo.vasquez@reinventarse.cl y jonathan.olivares@reinventarse.cl
</v>
      </c>
      <c r="S86" s="5">
        <f>VLOOKUP(C86,'AUD OCT'!B:W,17,0)</f>
        <v>0</v>
      </c>
      <c r="T86" s="5" t="str">
        <f>VLOOKUP(C86,'AUD OCT'!B:W,18,0)</f>
        <v>93401: Instituciones de Asistencia Social</v>
      </c>
      <c r="U86" s="5" t="str">
        <f>VLOOKUP(C86,'AUD OCT'!B:W,19,0)</f>
        <v>Se acompaña certificado financiero correspondiente al año 2024, aprobados por  Supervisión Financiera Nacional.</v>
      </c>
      <c r="V86" s="6">
        <f>VLOOKUP(C86,'AUD OCT'!B:W,20,0)</f>
        <v>2024</v>
      </c>
      <c r="W86" s="7">
        <f>VLOOKUP(C86,'AUD OCT'!B:W,21,0)</f>
        <v>41676</v>
      </c>
      <c r="X86" s="8">
        <v>2540160</v>
      </c>
      <c r="Y86" s="8">
        <v>29592864</v>
      </c>
      <c r="Z86" s="6">
        <v>45960</v>
      </c>
      <c r="AA86" s="5" t="s">
        <v>31</v>
      </c>
      <c r="AB86" s="5" t="s">
        <v>32</v>
      </c>
      <c r="AC86" s="5" t="s">
        <v>81</v>
      </c>
    </row>
    <row r="87" spans="2:29" x14ac:dyDescent="0.2">
      <c r="B87" s="26" t="s">
        <v>79</v>
      </c>
      <c r="C87" s="26" t="s">
        <v>80</v>
      </c>
      <c r="D87" s="5">
        <v>1132601</v>
      </c>
      <c r="E87" s="26">
        <v>13</v>
      </c>
      <c r="F87" s="5" t="str">
        <f>VLOOKUP(C87,'AUD OCT'!B:W,2,0)</f>
        <v>Fundación de Derecho Privado</v>
      </c>
      <c r="G87" s="5" t="str">
        <f>VLOOKUP(C87,'AUD OCT'!B:W,4,0)</f>
        <v>Inscripción N°30734 de fecha 08 de Abril de 2013, del Registro de Personas Jurídicas, del Servicio de Registro Civil e Identificación.</v>
      </c>
      <c r="H87" s="5" t="str">
        <f>VLOOKUP(C87,'AUD OCT'!B:W,5,0)</f>
        <v xml:space="preserve">Certificado de Vigencia Folio Nº 500629816024, de fecha 15 de mayo de 2025, del Servicio de Registro Civil e Identificación </v>
      </c>
      <c r="I87" s="5" t="str">
        <f>VLOOKUP(C87,'AUD OCT'!B:W,7,0)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7" s="5" t="str">
        <f>VLOOKUP(C87,'AUD OCT'!B:W,8,0)</f>
        <v xml:space="preserve">DIRECTOR DARKO MICHEL LOUIT NEVISTIC 10.332.683-4
DIRECTOR MIGUEL ANDRES FLORES TORO 8.464.583-4
DIRECTOR FRANCISCO JAVIER AGUIRRE GRAPIN 6.083.527-6
DIRECTOR RODRIGO IZURIETA KAUSEL 13.241.909-4
DIRECTOR DANIEL ALBERTO ROJAS ORELLANA 10.993.233-7
</v>
      </c>
      <c r="K87" s="5" t="str">
        <f>VLOOKUP(C87,'AUD OCT'!B:W,9,0)</f>
        <v>De acuerdo al artículo 08 de sus Estatutos, el Directorio durará tres años en sus funciones, pudiendo sus integrantes ser reelegidos para el período siguiente.</v>
      </c>
      <c r="L87" s="5" t="str">
        <f>VLOOKUP(C87,'AUD OCT'!B:W,10,0)</f>
        <v>27 de septiembre de 2023 al 27 de septiembre de 2026. Según consta en Certificado de directorio de persona jurídica sin fines de lucro Folio Nº 500627568767, de fecha 05 de mayo de 2025, del Servicio de Registro Civil e Identificación.</v>
      </c>
      <c r="M87" s="5" t="str">
        <f>VLOOKUP(C87,'AUD OCT'!B:W,11,0)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7" s="5" t="str">
        <f>VLOOKUP(C87,'AUD OCT'!B:W,12,0)</f>
        <v>Calle Dos N°9417, comuna de Quilicura, región Metropolitana.</v>
      </c>
      <c r="O87" s="5" t="str">
        <f>VLOOKUP(C87,'AUD OCT'!B:W,13,0)</f>
        <v>XIII</v>
      </c>
      <c r="P87" s="5" t="str">
        <f>VLOOKUP(C87,'AUD OCT'!B:W,14,0)</f>
        <v>Quilicura</v>
      </c>
      <c r="Q87" s="5" t="str">
        <f>VLOOKUP(C87,'AUD OCT'!B:W,15,0)</f>
        <v xml:space="preserve"> (+562) 2 365 32 76 - (+562) 2 365 31 97 
</v>
      </c>
      <c r="R87" s="5" t="str">
        <f>VLOOKUP(C87,'AUD OCT'!B:W,16,0)</f>
        <v xml:space="preserve">Correos bernardo.vasquez@reinventarse.cl y jonathan.olivares@reinventarse.cl
</v>
      </c>
      <c r="S87" s="5">
        <f>VLOOKUP(C87,'AUD OCT'!B:W,17,0)</f>
        <v>0</v>
      </c>
      <c r="T87" s="5" t="str">
        <f>VLOOKUP(C87,'AUD OCT'!B:W,18,0)</f>
        <v>93401: Instituciones de Asistencia Social</v>
      </c>
      <c r="U87" s="5" t="str">
        <f>VLOOKUP(C87,'AUD OCT'!B:W,19,0)</f>
        <v>Se acompaña certificado financiero correspondiente al año 2024, aprobados por  Supervisión Financiera Nacional.</v>
      </c>
      <c r="V87" s="6">
        <f>VLOOKUP(C87,'AUD OCT'!B:W,20,0)</f>
        <v>2024</v>
      </c>
      <c r="W87" s="7">
        <f>VLOOKUP(C87,'AUD OCT'!B:W,21,0)</f>
        <v>41676</v>
      </c>
      <c r="X87" s="8">
        <v>3063841</v>
      </c>
      <c r="Y87" s="8">
        <v>36766094</v>
      </c>
      <c r="Z87" s="6">
        <v>45960</v>
      </c>
      <c r="AA87" s="5" t="s">
        <v>31</v>
      </c>
      <c r="AB87" s="5" t="s">
        <v>32</v>
      </c>
      <c r="AC87" s="5" t="s">
        <v>81</v>
      </c>
    </row>
    <row r="88" spans="2:29" x14ac:dyDescent="0.2">
      <c r="B88" s="26" t="s">
        <v>82</v>
      </c>
      <c r="C88" s="26">
        <v>738689003</v>
      </c>
      <c r="D88" s="5">
        <v>1051374</v>
      </c>
      <c r="E88" s="26">
        <v>5</v>
      </c>
      <c r="F88" s="5" t="str">
        <f>VLOOKUP(C88,'AUD OCT'!B:W,2,0)</f>
        <v>Fundación de Derecho Privado.</v>
      </c>
      <c r="G88" s="5" t="str">
        <f>VLOOKUP(C88,'AUD OCT'!B:W,4,0)</f>
        <v>Otorgado por Decreto Supremo Nº 262, de fecha 2 de abril de 1997, por el Ministerio de Justicia. Publicado en el Diario Oficial con fecha 24 de abril de 1997.</v>
      </c>
      <c r="H88" s="5" t="str">
        <f>VLOOKUP(C88,'AUD OCT'!B:W,5,0)</f>
        <v>Certificado de Vigencia Folio N° 500621355075, emitido por el Servicio de Registro Civil e Identificación, de fecha 04 de abril de 2025</v>
      </c>
      <c r="I88" s="5" t="str">
        <f>VLOOKUP(C88,'AUD OCT'!B:W,7,0)</f>
        <v xml:space="preserve">Ayudar a la infancia desvalida sin distinción de sexo, sin distinción racial, creencia religiosa o política.
</v>
      </c>
      <c r="J88" s="5" t="str">
        <f>VLOOKUP(C88,'AUD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8" s="5" t="str">
        <f>VLOOKUP(C88,'AUD OCT'!B:W,9,0)</f>
        <v>El Consejo durará tres años en sus cargos y se renovará tácita y sucesivamente cada tres años, salvo que la mayoría absoluta de los demás consejeros, resuelva su exclusión.</v>
      </c>
      <c r="L88" s="5" t="str">
        <f>VLOOKUP(C88,'AUD OCT'!B:W,10,0)</f>
        <v>Nombramiento 05 de diciembre de 2022 y cesación 05 de diciembre de 2025.</v>
      </c>
      <c r="M88" s="5" t="str">
        <f>VLOOKUP(C88,'AUD OCT'!B:W,11,0)</f>
        <v xml:space="preserve">Simona de la Barra Cruzat
Rafael Mella Gallegos.
Podrán actuar conjunta o separadamente.
</v>
      </c>
      <c r="N88" s="5" t="str">
        <f>VLOOKUP(C88,'AUD OCT'!B:W,12,0)</f>
        <v>Exeter Nº 540-D, Concepción.</v>
      </c>
      <c r="O88" s="5" t="str">
        <f>VLOOKUP(C88,'AUD OCT'!B:W,13,0)</f>
        <v>VIII</v>
      </c>
      <c r="P88" s="5" t="str">
        <f>VLOOKUP(C88,'AUD OCT'!B:W,14,0)</f>
        <v>Concepción</v>
      </c>
      <c r="Q88" s="5" t="str">
        <f>VLOOKUP(C88,'AUD OCT'!B:W,15,0)</f>
        <v xml:space="preserve"> 41- 2106850 – 
cel. 975484288 
</v>
      </c>
      <c r="R88" s="5" t="str">
        <f>VLOOKUP(C88,'AUD OCT'!B:W,16,0)</f>
        <v xml:space="preserve">contacto@tdesperanza.cl
pamela.torres@tdesperanza.cl 
</v>
      </c>
      <c r="S88" s="5">
        <f>VLOOKUP(C88,'AUD OCT'!B:W,17,0)</f>
        <v>0</v>
      </c>
      <c r="T88" s="5" t="str">
        <f>VLOOKUP(C88,'AUD OCT'!B:W,18,0)</f>
        <v>93401.</v>
      </c>
      <c r="U88" s="5" t="str">
        <f>VLOOKUP(C88,'AUD OCT'!B:W,19,0)</f>
        <v xml:space="preserve">Certificado de antecedentes financieros, correspondientes al año 2024, aprobados por el Subdepartamento de Supervisión Financiera Nacional. </v>
      </c>
      <c r="V88" s="6">
        <f>VLOOKUP(C88,'AUD OCT'!B:W,20,0)</f>
        <v>2024</v>
      </c>
      <c r="W88" s="7">
        <f>VLOOKUP(C88,'AUD OCT'!B:W,21,0)</f>
        <v>37970</v>
      </c>
      <c r="X88" s="8">
        <v>0</v>
      </c>
      <c r="Y88" s="8">
        <v>1143072</v>
      </c>
      <c r="Z88" s="6">
        <v>45960</v>
      </c>
      <c r="AA88" s="5" t="s">
        <v>31</v>
      </c>
      <c r="AB88" s="5" t="s">
        <v>32</v>
      </c>
      <c r="AC88" s="5" t="s">
        <v>83</v>
      </c>
    </row>
    <row r="89" spans="2:29" x14ac:dyDescent="0.2">
      <c r="B89" s="26" t="s">
        <v>82</v>
      </c>
      <c r="C89" s="26">
        <v>738689003</v>
      </c>
      <c r="D89" s="5">
        <v>1051375</v>
      </c>
      <c r="E89" s="26">
        <v>5</v>
      </c>
      <c r="F89" s="5" t="str">
        <f>VLOOKUP(C89,'AUD OCT'!B:W,2,0)</f>
        <v>Fundación de Derecho Privado.</v>
      </c>
      <c r="G89" s="5" t="str">
        <f>VLOOKUP(C89,'AUD OCT'!B:W,4,0)</f>
        <v>Otorgado por Decreto Supremo Nº 262, de fecha 2 de abril de 1997, por el Ministerio de Justicia. Publicado en el Diario Oficial con fecha 24 de abril de 1997.</v>
      </c>
      <c r="H89" s="5" t="str">
        <f>VLOOKUP(C89,'AUD OCT'!B:W,5,0)</f>
        <v>Certificado de Vigencia Folio N° 500621355075, emitido por el Servicio de Registro Civil e Identificación, de fecha 04 de abril de 2025</v>
      </c>
      <c r="I89" s="5" t="str">
        <f>VLOOKUP(C89,'AUD OCT'!B:W,7,0)</f>
        <v xml:space="preserve">Ayudar a la infancia desvalida sin distinción de sexo, sin distinción racial, creencia religiosa o política.
</v>
      </c>
      <c r="J89" s="5" t="str">
        <f>VLOOKUP(C89,'AUD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9" s="5" t="str">
        <f>VLOOKUP(C89,'AUD OCT'!B:W,9,0)</f>
        <v>El Consejo durará tres años en sus cargos y se renovará tácita y sucesivamente cada tres años, salvo que la mayoría absoluta de los demás consejeros, resuelva su exclusión.</v>
      </c>
      <c r="L89" s="5" t="str">
        <f>VLOOKUP(C89,'AUD OCT'!B:W,10,0)</f>
        <v>Nombramiento 05 de diciembre de 2022 y cesación 05 de diciembre de 2025.</v>
      </c>
      <c r="M89" s="5" t="str">
        <f>VLOOKUP(C89,'AUD OCT'!B:W,11,0)</f>
        <v xml:space="preserve">Simona de la Barra Cruzat
Rafael Mella Gallegos.
Podrán actuar conjunta o separadamente.
</v>
      </c>
      <c r="N89" s="5" t="str">
        <f>VLOOKUP(C89,'AUD OCT'!B:W,12,0)</f>
        <v>Exeter Nº 540-D, Concepción.</v>
      </c>
      <c r="O89" s="5" t="str">
        <f>VLOOKUP(C89,'AUD OCT'!B:W,13,0)</f>
        <v>VIII</v>
      </c>
      <c r="P89" s="5" t="str">
        <f>VLOOKUP(C89,'AUD OCT'!B:W,14,0)</f>
        <v>Concepción</v>
      </c>
      <c r="Q89" s="5" t="str">
        <f>VLOOKUP(C89,'AUD OCT'!B:W,15,0)</f>
        <v xml:space="preserve"> 41- 2106850 – 
cel. 975484288 
</v>
      </c>
      <c r="R89" s="5" t="str">
        <f>VLOOKUP(C89,'AUD OCT'!B:W,16,0)</f>
        <v xml:space="preserve">contacto@tdesperanza.cl
pamela.torres@tdesperanza.cl 
</v>
      </c>
      <c r="S89" s="5">
        <f>VLOOKUP(C89,'AUD OCT'!B:W,17,0)</f>
        <v>0</v>
      </c>
      <c r="T89" s="5" t="str">
        <f>VLOOKUP(C89,'AUD OCT'!B:W,18,0)</f>
        <v>93401.</v>
      </c>
      <c r="U89" s="5" t="str">
        <f>VLOOKUP(C89,'AUD OCT'!B:W,19,0)</f>
        <v xml:space="preserve">Certificado de antecedentes financieros, correspondientes al año 2024, aprobados por el Subdepartamento de Supervisión Financiera Nacional. </v>
      </c>
      <c r="V89" s="6">
        <f>VLOOKUP(C89,'AUD OCT'!B:W,20,0)</f>
        <v>2024</v>
      </c>
      <c r="W89" s="7">
        <f>VLOOKUP(C89,'AUD OCT'!B:W,21,0)</f>
        <v>37970</v>
      </c>
      <c r="X89" s="8">
        <v>0</v>
      </c>
      <c r="Y89" s="8">
        <v>1773803</v>
      </c>
      <c r="Z89" s="6">
        <v>45960</v>
      </c>
      <c r="AA89" s="5" t="s">
        <v>31</v>
      </c>
      <c r="AB89" s="5" t="s">
        <v>32</v>
      </c>
      <c r="AC89" s="5" t="s">
        <v>83</v>
      </c>
    </row>
    <row r="90" spans="2:29" x14ac:dyDescent="0.2">
      <c r="B90" s="26" t="s">
        <v>82</v>
      </c>
      <c r="C90" s="26">
        <v>738689003</v>
      </c>
      <c r="D90" s="5">
        <v>1081209</v>
      </c>
      <c r="E90" s="26">
        <v>8</v>
      </c>
      <c r="F90" s="5" t="str">
        <f>VLOOKUP(C90,'AUD OCT'!B:W,2,0)</f>
        <v>Fundación de Derecho Privado.</v>
      </c>
      <c r="G90" s="5" t="str">
        <f>VLOOKUP(C90,'AUD OCT'!B:W,4,0)</f>
        <v>Otorgado por Decreto Supremo Nº 262, de fecha 2 de abril de 1997, por el Ministerio de Justicia. Publicado en el Diario Oficial con fecha 24 de abril de 1997.</v>
      </c>
      <c r="H90" s="5" t="str">
        <f>VLOOKUP(C90,'AUD OCT'!B:W,5,0)</f>
        <v>Certificado de Vigencia Folio N° 500621355075, emitido por el Servicio de Registro Civil e Identificación, de fecha 04 de abril de 2025</v>
      </c>
      <c r="I90" s="5" t="str">
        <f>VLOOKUP(C90,'AUD OCT'!B:W,7,0)</f>
        <v xml:space="preserve">Ayudar a la infancia desvalida sin distinción de sexo, sin distinción racial, creencia religiosa o política.
</v>
      </c>
      <c r="J90" s="5" t="str">
        <f>VLOOKUP(C90,'AUD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0" s="5" t="str">
        <f>VLOOKUP(C90,'AUD OCT'!B:W,9,0)</f>
        <v>El Consejo durará tres años en sus cargos y se renovará tácita y sucesivamente cada tres años, salvo que la mayoría absoluta de los demás consejeros, resuelva su exclusión.</v>
      </c>
      <c r="L90" s="5" t="str">
        <f>VLOOKUP(C90,'AUD OCT'!B:W,10,0)</f>
        <v>Nombramiento 05 de diciembre de 2022 y cesación 05 de diciembre de 2025.</v>
      </c>
      <c r="M90" s="5" t="str">
        <f>VLOOKUP(C90,'AUD OCT'!B:W,11,0)</f>
        <v xml:space="preserve">Simona de la Barra Cruzat
Rafael Mella Gallegos.
Podrán actuar conjunta o separadamente.
</v>
      </c>
      <c r="N90" s="5" t="str">
        <f>VLOOKUP(C90,'AUD OCT'!B:W,12,0)</f>
        <v>Exeter Nº 540-D, Concepción.</v>
      </c>
      <c r="O90" s="5" t="str">
        <f>VLOOKUP(C90,'AUD OCT'!B:W,13,0)</f>
        <v>VIII</v>
      </c>
      <c r="P90" s="5" t="str">
        <f>VLOOKUP(C90,'AUD OCT'!B:W,14,0)</f>
        <v>Concepción</v>
      </c>
      <c r="Q90" s="5" t="str">
        <f>VLOOKUP(C90,'AUD OCT'!B:W,15,0)</f>
        <v xml:space="preserve"> 41- 2106850 – 
cel. 975484288 
</v>
      </c>
      <c r="R90" s="5" t="str">
        <f>VLOOKUP(C90,'AUD OCT'!B:W,16,0)</f>
        <v xml:space="preserve">contacto@tdesperanza.cl
pamela.torres@tdesperanza.cl 
</v>
      </c>
      <c r="S90" s="5">
        <f>VLOOKUP(C90,'AUD OCT'!B:W,17,0)</f>
        <v>0</v>
      </c>
      <c r="T90" s="5" t="str">
        <f>VLOOKUP(C90,'AUD OCT'!B:W,18,0)</f>
        <v>93401.</v>
      </c>
      <c r="U90" s="5" t="str">
        <f>VLOOKUP(C90,'AUD OCT'!B:W,19,0)</f>
        <v xml:space="preserve">Certificado de antecedentes financieros, correspondientes al año 2024, aprobados por el Subdepartamento de Supervisión Financiera Nacional. </v>
      </c>
      <c r="V90" s="6">
        <f>VLOOKUP(C90,'AUD OCT'!B:W,20,0)</f>
        <v>2024</v>
      </c>
      <c r="W90" s="7">
        <f>VLOOKUP(C90,'AUD OCT'!B:W,21,0)</f>
        <v>37970</v>
      </c>
      <c r="X90" s="8">
        <v>0</v>
      </c>
      <c r="Y90" s="8">
        <v>0</v>
      </c>
      <c r="Z90" s="6">
        <v>45960</v>
      </c>
      <c r="AA90" s="5" t="s">
        <v>31</v>
      </c>
      <c r="AB90" s="5" t="s">
        <v>32</v>
      </c>
      <c r="AC90" s="5" t="s">
        <v>84</v>
      </c>
    </row>
    <row r="91" spans="2:29" x14ac:dyDescent="0.2">
      <c r="B91" s="26" t="s">
        <v>82</v>
      </c>
      <c r="C91" s="26">
        <v>738689003</v>
      </c>
      <c r="D91" s="5">
        <v>1081221</v>
      </c>
      <c r="E91" s="26">
        <v>8</v>
      </c>
      <c r="F91" s="5" t="str">
        <f>VLOOKUP(C91,'AUD OCT'!B:W,2,0)</f>
        <v>Fundación de Derecho Privado.</v>
      </c>
      <c r="G91" s="5" t="str">
        <f>VLOOKUP(C91,'AUD OCT'!B:W,4,0)</f>
        <v>Otorgado por Decreto Supremo Nº 262, de fecha 2 de abril de 1997, por el Ministerio de Justicia. Publicado en el Diario Oficial con fecha 24 de abril de 1997.</v>
      </c>
      <c r="H91" s="5" t="str">
        <f>VLOOKUP(C91,'AUD OCT'!B:W,5,0)</f>
        <v>Certificado de Vigencia Folio N° 500621355075, emitido por el Servicio de Registro Civil e Identificación, de fecha 04 de abril de 2025</v>
      </c>
      <c r="I91" s="5" t="str">
        <f>VLOOKUP(C91,'AUD OCT'!B:W,7,0)</f>
        <v xml:space="preserve">Ayudar a la infancia desvalida sin distinción de sexo, sin distinción racial, creencia religiosa o política.
</v>
      </c>
      <c r="J91" s="5" t="str">
        <f>VLOOKUP(C91,'AUD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1" s="5" t="str">
        <f>VLOOKUP(C91,'AUD OCT'!B:W,9,0)</f>
        <v>El Consejo durará tres años en sus cargos y se renovará tácita y sucesivamente cada tres años, salvo que la mayoría absoluta de los demás consejeros, resuelva su exclusión.</v>
      </c>
      <c r="L91" s="5" t="str">
        <f>VLOOKUP(C91,'AUD OCT'!B:W,10,0)</f>
        <v>Nombramiento 05 de diciembre de 2022 y cesación 05 de diciembre de 2025.</v>
      </c>
      <c r="M91" s="5" t="str">
        <f>VLOOKUP(C91,'AUD OCT'!B:W,11,0)</f>
        <v xml:space="preserve">Simona de la Barra Cruzat
Rafael Mella Gallegos.
Podrán actuar conjunta o separadamente.
</v>
      </c>
      <c r="N91" s="5" t="str">
        <f>VLOOKUP(C91,'AUD OCT'!B:W,12,0)</f>
        <v>Exeter Nº 540-D, Concepción.</v>
      </c>
      <c r="O91" s="5" t="str">
        <f>VLOOKUP(C91,'AUD OCT'!B:W,13,0)</f>
        <v>VIII</v>
      </c>
      <c r="P91" s="5" t="str">
        <f>VLOOKUP(C91,'AUD OCT'!B:W,14,0)</f>
        <v>Concepción</v>
      </c>
      <c r="Q91" s="5" t="str">
        <f>VLOOKUP(C91,'AUD OCT'!B:W,15,0)</f>
        <v xml:space="preserve"> 41- 2106850 – 
cel. 975484288 
</v>
      </c>
      <c r="R91" s="5" t="str">
        <f>VLOOKUP(C91,'AUD OCT'!B:W,16,0)</f>
        <v xml:space="preserve">contacto@tdesperanza.cl
pamela.torres@tdesperanza.cl 
</v>
      </c>
      <c r="S91" s="5">
        <f>VLOOKUP(C91,'AUD OCT'!B:W,17,0)</f>
        <v>0</v>
      </c>
      <c r="T91" s="5" t="str">
        <f>VLOOKUP(C91,'AUD OCT'!B:W,18,0)</f>
        <v>93401.</v>
      </c>
      <c r="U91" s="5" t="str">
        <f>VLOOKUP(C91,'AUD OCT'!B:W,19,0)</f>
        <v xml:space="preserve">Certificado de antecedentes financieros, correspondientes al año 2024, aprobados por el Subdepartamento de Supervisión Financiera Nacional. </v>
      </c>
      <c r="V91" s="6">
        <f>VLOOKUP(C91,'AUD OCT'!B:W,20,0)</f>
        <v>2024</v>
      </c>
      <c r="W91" s="7">
        <f>VLOOKUP(C91,'AUD OCT'!B:W,21,0)</f>
        <v>37970</v>
      </c>
      <c r="X91" s="8">
        <v>0</v>
      </c>
      <c r="Y91" s="8">
        <v>9296237</v>
      </c>
      <c r="Z91" s="6">
        <v>45960</v>
      </c>
      <c r="AA91" s="5" t="s">
        <v>31</v>
      </c>
      <c r="AB91" s="5" t="s">
        <v>32</v>
      </c>
      <c r="AC91" s="5" t="s">
        <v>84</v>
      </c>
    </row>
    <row r="92" spans="2:29" x14ac:dyDescent="0.2">
      <c r="B92" s="26" t="s">
        <v>82</v>
      </c>
      <c r="C92" s="26">
        <v>738689003</v>
      </c>
      <c r="D92" s="5">
        <v>1081222</v>
      </c>
      <c r="E92" s="26">
        <v>8</v>
      </c>
      <c r="F92" s="5" t="str">
        <f>VLOOKUP(C92,'AUD OCT'!B:W,2,0)</f>
        <v>Fundación de Derecho Privado.</v>
      </c>
      <c r="G92" s="5" t="str">
        <f>VLOOKUP(C92,'AUD OCT'!B:W,4,0)</f>
        <v>Otorgado por Decreto Supremo Nº 262, de fecha 2 de abril de 1997, por el Ministerio de Justicia. Publicado en el Diario Oficial con fecha 24 de abril de 1997.</v>
      </c>
      <c r="H92" s="5" t="str">
        <f>VLOOKUP(C92,'AUD OCT'!B:W,5,0)</f>
        <v>Certificado de Vigencia Folio N° 500621355075, emitido por el Servicio de Registro Civil e Identificación, de fecha 04 de abril de 2025</v>
      </c>
      <c r="I92" s="5" t="str">
        <f>VLOOKUP(C92,'AUD OCT'!B:W,7,0)</f>
        <v xml:space="preserve">Ayudar a la infancia desvalida sin distinción de sexo, sin distinción racial, creencia religiosa o política.
</v>
      </c>
      <c r="J92" s="5" t="str">
        <f>VLOOKUP(C92,'AUD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2" s="5" t="str">
        <f>VLOOKUP(C92,'AUD OCT'!B:W,9,0)</f>
        <v>El Consejo durará tres años en sus cargos y se renovará tácita y sucesivamente cada tres años, salvo que la mayoría absoluta de los demás consejeros, resuelva su exclusión.</v>
      </c>
      <c r="L92" s="5" t="str">
        <f>VLOOKUP(C92,'AUD OCT'!B:W,10,0)</f>
        <v>Nombramiento 05 de diciembre de 2022 y cesación 05 de diciembre de 2025.</v>
      </c>
      <c r="M92" s="5" t="str">
        <f>VLOOKUP(C92,'AUD OCT'!B:W,11,0)</f>
        <v xml:space="preserve">Simona de la Barra Cruzat
Rafael Mella Gallegos.
Podrán actuar conjunta o separadamente.
</v>
      </c>
      <c r="N92" s="5" t="str">
        <f>VLOOKUP(C92,'AUD OCT'!B:W,12,0)</f>
        <v>Exeter Nº 540-D, Concepción.</v>
      </c>
      <c r="O92" s="5" t="str">
        <f>VLOOKUP(C92,'AUD OCT'!B:W,13,0)</f>
        <v>VIII</v>
      </c>
      <c r="P92" s="5" t="str">
        <f>VLOOKUP(C92,'AUD OCT'!B:W,14,0)</f>
        <v>Concepción</v>
      </c>
      <c r="Q92" s="5" t="str">
        <f>VLOOKUP(C92,'AUD OCT'!B:W,15,0)</f>
        <v xml:space="preserve"> 41- 2106850 – 
cel. 975484288 
</v>
      </c>
      <c r="R92" s="5" t="str">
        <f>VLOOKUP(C92,'AUD OCT'!B:W,16,0)</f>
        <v xml:space="preserve">contacto@tdesperanza.cl
pamela.torres@tdesperanza.cl 
</v>
      </c>
      <c r="S92" s="5">
        <f>VLOOKUP(C92,'AUD OCT'!B:W,17,0)</f>
        <v>0</v>
      </c>
      <c r="T92" s="5" t="str">
        <f>VLOOKUP(C92,'AUD OCT'!B:W,18,0)</f>
        <v>93401.</v>
      </c>
      <c r="U92" s="5" t="str">
        <f>VLOOKUP(C92,'AUD OCT'!B:W,19,0)</f>
        <v xml:space="preserve">Certificado de antecedentes financieros, correspondientes al año 2024, aprobados por el Subdepartamento de Supervisión Financiera Nacional. </v>
      </c>
      <c r="V92" s="6">
        <f>VLOOKUP(C92,'AUD OCT'!B:W,20,0)</f>
        <v>2024</v>
      </c>
      <c r="W92" s="7">
        <f>VLOOKUP(C92,'AUD OCT'!B:W,21,0)</f>
        <v>37970</v>
      </c>
      <c r="X92" s="8">
        <v>0</v>
      </c>
      <c r="Y92" s="8">
        <v>6404075</v>
      </c>
      <c r="Z92" s="6">
        <v>45960</v>
      </c>
      <c r="AA92" s="5" t="s">
        <v>31</v>
      </c>
      <c r="AB92" s="5" t="s">
        <v>32</v>
      </c>
      <c r="AC92" s="5" t="s">
        <v>85</v>
      </c>
    </row>
    <row r="93" spans="2:29" x14ac:dyDescent="0.2">
      <c r="B93" s="26" t="s">
        <v>82</v>
      </c>
      <c r="C93" s="26">
        <v>738689003</v>
      </c>
      <c r="D93" s="5">
        <v>1090666</v>
      </c>
      <c r="E93" s="26">
        <v>9</v>
      </c>
      <c r="F93" s="5" t="str">
        <f>VLOOKUP(C93,'AUD OCT'!B:W,2,0)</f>
        <v>Fundación de Derecho Privado.</v>
      </c>
      <c r="G93" s="5" t="str">
        <f>VLOOKUP(C93,'AUD OCT'!B:W,4,0)</f>
        <v>Otorgado por Decreto Supremo Nº 262, de fecha 2 de abril de 1997, por el Ministerio de Justicia. Publicado en el Diario Oficial con fecha 24 de abril de 1997.</v>
      </c>
      <c r="H93" s="5" t="str">
        <f>VLOOKUP(C93,'AUD OCT'!B:W,5,0)</f>
        <v>Certificado de Vigencia Folio N° 500621355075, emitido por el Servicio de Registro Civil e Identificación, de fecha 04 de abril de 2025</v>
      </c>
      <c r="I93" s="5" t="str">
        <f>VLOOKUP(C93,'AUD OCT'!B:W,7,0)</f>
        <v xml:space="preserve">Ayudar a la infancia desvalida sin distinción de sexo, sin distinción racial, creencia religiosa o política.
</v>
      </c>
      <c r="J93" s="5" t="str">
        <f>VLOOKUP(C93,'AUD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3" s="5" t="str">
        <f>VLOOKUP(C93,'AUD OCT'!B:W,9,0)</f>
        <v>El Consejo durará tres años en sus cargos y se renovará tácita y sucesivamente cada tres años, salvo que la mayoría absoluta de los demás consejeros, resuelva su exclusión.</v>
      </c>
      <c r="L93" s="5" t="str">
        <f>VLOOKUP(C93,'AUD OCT'!B:W,10,0)</f>
        <v>Nombramiento 05 de diciembre de 2022 y cesación 05 de diciembre de 2025.</v>
      </c>
      <c r="M93" s="5" t="str">
        <f>VLOOKUP(C93,'AUD OCT'!B:W,11,0)</f>
        <v xml:space="preserve">Simona de la Barra Cruzat
Rafael Mella Gallegos.
Podrán actuar conjunta o separadamente.
</v>
      </c>
      <c r="N93" s="5" t="str">
        <f>VLOOKUP(C93,'AUD OCT'!B:W,12,0)</f>
        <v>Exeter Nº 540-D, Concepción.</v>
      </c>
      <c r="O93" s="5" t="str">
        <f>VLOOKUP(C93,'AUD OCT'!B:W,13,0)</f>
        <v>VIII</v>
      </c>
      <c r="P93" s="5" t="str">
        <f>VLOOKUP(C93,'AUD OCT'!B:W,14,0)</f>
        <v>Concepción</v>
      </c>
      <c r="Q93" s="5" t="str">
        <f>VLOOKUP(C93,'AUD OCT'!B:W,15,0)</f>
        <v xml:space="preserve"> 41- 2106850 – 
cel. 975484288 
</v>
      </c>
      <c r="R93" s="5" t="str">
        <f>VLOOKUP(C93,'AUD OCT'!B:W,16,0)</f>
        <v xml:space="preserve">contacto@tdesperanza.cl
pamela.torres@tdesperanza.cl 
</v>
      </c>
      <c r="S93" s="5">
        <f>VLOOKUP(C93,'AUD OCT'!B:W,17,0)</f>
        <v>0</v>
      </c>
      <c r="T93" s="5" t="str">
        <f>VLOOKUP(C93,'AUD OCT'!B:W,18,0)</f>
        <v>93401.</v>
      </c>
      <c r="U93" s="5" t="str">
        <f>VLOOKUP(C93,'AUD OCT'!B:W,19,0)</f>
        <v xml:space="preserve">Certificado de antecedentes financieros, correspondientes al año 2024, aprobados por el Subdepartamento de Supervisión Financiera Nacional. </v>
      </c>
      <c r="V93" s="6">
        <f>VLOOKUP(C93,'AUD OCT'!B:W,20,0)</f>
        <v>2024</v>
      </c>
      <c r="W93" s="7">
        <f>VLOOKUP(C93,'AUD OCT'!B:W,21,0)</f>
        <v>37970</v>
      </c>
      <c r="X93" s="8">
        <v>0</v>
      </c>
      <c r="Y93" s="8">
        <v>5993569</v>
      </c>
      <c r="Z93" s="6">
        <v>45960</v>
      </c>
      <c r="AA93" s="5" t="s">
        <v>31</v>
      </c>
      <c r="AB93" s="5" t="s">
        <v>32</v>
      </c>
      <c r="AC93" s="5" t="s">
        <v>40</v>
      </c>
    </row>
    <row r="94" spans="2:29" x14ac:dyDescent="0.2">
      <c r="B94" s="26" t="s">
        <v>82</v>
      </c>
      <c r="C94" s="26">
        <v>738689003</v>
      </c>
      <c r="D94" s="5">
        <v>1132586</v>
      </c>
      <c r="E94" s="26">
        <v>13</v>
      </c>
      <c r="F94" s="5" t="str">
        <f>VLOOKUP(C94,'AUD OCT'!B:W,2,0)</f>
        <v>Fundación de Derecho Privado.</v>
      </c>
      <c r="G94" s="5" t="str">
        <f>VLOOKUP(C94,'AUD OCT'!B:W,4,0)</f>
        <v>Otorgado por Decreto Supremo Nº 262, de fecha 2 de abril de 1997, por el Ministerio de Justicia. Publicado en el Diario Oficial con fecha 24 de abril de 1997.</v>
      </c>
      <c r="H94" s="5" t="str">
        <f>VLOOKUP(C94,'AUD OCT'!B:W,5,0)</f>
        <v>Certificado de Vigencia Folio N° 500621355075, emitido por el Servicio de Registro Civil e Identificación, de fecha 04 de abril de 2025</v>
      </c>
      <c r="I94" s="5" t="str">
        <f>VLOOKUP(C94,'AUD OCT'!B:W,7,0)</f>
        <v xml:space="preserve">Ayudar a la infancia desvalida sin distinción de sexo, sin distinción racial, creencia religiosa o política.
</v>
      </c>
      <c r="J94" s="5" t="str">
        <f>VLOOKUP(C94,'AUD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4" s="5" t="str">
        <f>VLOOKUP(C94,'AUD OCT'!B:W,9,0)</f>
        <v>El Consejo durará tres años en sus cargos y se renovará tácita y sucesivamente cada tres años, salvo que la mayoría absoluta de los demás consejeros, resuelva su exclusión.</v>
      </c>
      <c r="L94" s="5" t="str">
        <f>VLOOKUP(C94,'AUD OCT'!B:W,10,0)</f>
        <v>Nombramiento 05 de diciembre de 2022 y cesación 05 de diciembre de 2025.</v>
      </c>
      <c r="M94" s="5" t="str">
        <f>VLOOKUP(C94,'AUD OCT'!B:W,11,0)</f>
        <v xml:space="preserve">Simona de la Barra Cruzat
Rafael Mella Gallegos.
Podrán actuar conjunta o separadamente.
</v>
      </c>
      <c r="N94" s="5" t="str">
        <f>VLOOKUP(C94,'AUD OCT'!B:W,12,0)</f>
        <v>Exeter Nº 540-D, Concepción.</v>
      </c>
      <c r="O94" s="5" t="str">
        <f>VLOOKUP(C94,'AUD OCT'!B:W,13,0)</f>
        <v>VIII</v>
      </c>
      <c r="P94" s="5" t="str">
        <f>VLOOKUP(C94,'AUD OCT'!B:W,14,0)</f>
        <v>Concepción</v>
      </c>
      <c r="Q94" s="5" t="str">
        <f>VLOOKUP(C94,'AUD OCT'!B:W,15,0)</f>
        <v xml:space="preserve"> 41- 2106850 – 
cel. 975484288 
</v>
      </c>
      <c r="R94" s="5" t="str">
        <f>VLOOKUP(C94,'AUD OCT'!B:W,16,0)</f>
        <v xml:space="preserve">contacto@tdesperanza.cl
pamela.torres@tdesperanza.cl 
</v>
      </c>
      <c r="S94" s="5">
        <f>VLOOKUP(C94,'AUD OCT'!B:W,17,0)</f>
        <v>0</v>
      </c>
      <c r="T94" s="5" t="str">
        <f>VLOOKUP(C94,'AUD OCT'!B:W,18,0)</f>
        <v>93401.</v>
      </c>
      <c r="U94" s="5" t="str">
        <f>VLOOKUP(C94,'AUD OCT'!B:W,19,0)</f>
        <v xml:space="preserve">Certificado de antecedentes financieros, correspondientes al año 2024, aprobados por el Subdepartamento de Supervisión Financiera Nacional. </v>
      </c>
      <c r="V94" s="6">
        <f>VLOOKUP(C94,'AUD OCT'!B:W,20,0)</f>
        <v>2024</v>
      </c>
      <c r="W94" s="7">
        <f>VLOOKUP(C94,'AUD OCT'!B:W,21,0)</f>
        <v>37970</v>
      </c>
      <c r="X94" s="8">
        <v>18121320</v>
      </c>
      <c r="Y94" s="8">
        <v>173058606</v>
      </c>
      <c r="Z94" s="6">
        <v>45960</v>
      </c>
      <c r="AA94" s="5" t="s">
        <v>31</v>
      </c>
      <c r="AB94" s="5" t="s">
        <v>32</v>
      </c>
      <c r="AC94" s="5" t="s">
        <v>47</v>
      </c>
    </row>
    <row r="95" spans="2:29" x14ac:dyDescent="0.2">
      <c r="B95" s="26" t="s">
        <v>82</v>
      </c>
      <c r="C95" s="26">
        <v>738689003</v>
      </c>
      <c r="D95" s="5">
        <v>1132591</v>
      </c>
      <c r="E95" s="26">
        <v>13</v>
      </c>
      <c r="F95" s="5" t="str">
        <f>VLOOKUP(C95,'AUD OCT'!B:W,2,0)</f>
        <v>Fundación de Derecho Privado.</v>
      </c>
      <c r="G95" s="5" t="str">
        <f>VLOOKUP(C95,'AUD OCT'!B:W,4,0)</f>
        <v>Otorgado por Decreto Supremo Nº 262, de fecha 2 de abril de 1997, por el Ministerio de Justicia. Publicado en el Diario Oficial con fecha 24 de abril de 1997.</v>
      </c>
      <c r="H95" s="5" t="str">
        <f>VLOOKUP(C95,'AUD OCT'!B:W,5,0)</f>
        <v>Certificado de Vigencia Folio N° 500621355075, emitido por el Servicio de Registro Civil e Identificación, de fecha 04 de abril de 2025</v>
      </c>
      <c r="I95" s="5" t="str">
        <f>VLOOKUP(C95,'AUD OCT'!B:W,7,0)</f>
        <v xml:space="preserve">Ayudar a la infancia desvalida sin distinción de sexo, sin distinción racial, creencia religiosa o política.
</v>
      </c>
      <c r="J95" s="5" t="str">
        <f>VLOOKUP(C95,'AUD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5" s="5" t="str">
        <f>VLOOKUP(C95,'AUD OCT'!B:W,9,0)</f>
        <v>El Consejo durará tres años en sus cargos y se renovará tácita y sucesivamente cada tres años, salvo que la mayoría absoluta de los demás consejeros, resuelva su exclusión.</v>
      </c>
      <c r="L95" s="5" t="str">
        <f>VLOOKUP(C95,'AUD OCT'!B:W,10,0)</f>
        <v>Nombramiento 05 de diciembre de 2022 y cesación 05 de diciembre de 2025.</v>
      </c>
      <c r="M95" s="5" t="str">
        <f>VLOOKUP(C95,'AUD OCT'!B:W,11,0)</f>
        <v xml:space="preserve">Simona de la Barra Cruzat
Rafael Mella Gallegos.
Podrán actuar conjunta o separadamente.
</v>
      </c>
      <c r="N95" s="5" t="str">
        <f>VLOOKUP(C95,'AUD OCT'!B:W,12,0)</f>
        <v>Exeter Nº 540-D, Concepción.</v>
      </c>
      <c r="O95" s="5" t="str">
        <f>VLOOKUP(C95,'AUD OCT'!B:W,13,0)</f>
        <v>VIII</v>
      </c>
      <c r="P95" s="5" t="str">
        <f>VLOOKUP(C95,'AUD OCT'!B:W,14,0)</f>
        <v>Concepción</v>
      </c>
      <c r="Q95" s="5" t="str">
        <f>VLOOKUP(C95,'AUD OCT'!B:W,15,0)</f>
        <v xml:space="preserve"> 41- 2106850 – 
cel. 975484288 
</v>
      </c>
      <c r="R95" s="5" t="str">
        <f>VLOOKUP(C95,'AUD OCT'!B:W,16,0)</f>
        <v xml:space="preserve">contacto@tdesperanza.cl
pamela.torres@tdesperanza.cl 
</v>
      </c>
      <c r="S95" s="5">
        <f>VLOOKUP(C95,'AUD OCT'!B:W,17,0)</f>
        <v>0</v>
      </c>
      <c r="T95" s="5" t="str">
        <f>VLOOKUP(C95,'AUD OCT'!B:W,18,0)</f>
        <v>93401.</v>
      </c>
      <c r="U95" s="5" t="str">
        <f>VLOOKUP(C95,'AUD OCT'!B:W,19,0)</f>
        <v xml:space="preserve">Certificado de antecedentes financieros, correspondientes al año 2024, aprobados por el Subdepartamento de Supervisión Financiera Nacional. </v>
      </c>
      <c r="V95" s="6">
        <f>VLOOKUP(C95,'AUD OCT'!B:W,20,0)</f>
        <v>2024</v>
      </c>
      <c r="W95" s="7">
        <f>VLOOKUP(C95,'AUD OCT'!B:W,21,0)</f>
        <v>37970</v>
      </c>
      <c r="X95" s="8">
        <v>14678269</v>
      </c>
      <c r="Y95" s="8">
        <v>174870738</v>
      </c>
      <c r="Z95" s="6">
        <v>45960</v>
      </c>
      <c r="AA95" s="5" t="s">
        <v>31</v>
      </c>
      <c r="AB95" s="5" t="s">
        <v>32</v>
      </c>
      <c r="AC95" s="5" t="s">
        <v>86</v>
      </c>
    </row>
    <row r="96" spans="2:29" x14ac:dyDescent="0.2">
      <c r="B96" s="26" t="s">
        <v>82</v>
      </c>
      <c r="C96" s="26">
        <v>738689003</v>
      </c>
      <c r="D96" s="5">
        <v>1140221</v>
      </c>
      <c r="E96" s="26">
        <v>14</v>
      </c>
      <c r="F96" s="5" t="str">
        <f>VLOOKUP(C96,'AUD OCT'!B:W,2,0)</f>
        <v>Fundación de Derecho Privado.</v>
      </c>
      <c r="G96" s="5" t="str">
        <f>VLOOKUP(C96,'AUD OCT'!B:W,4,0)</f>
        <v>Otorgado por Decreto Supremo Nº 262, de fecha 2 de abril de 1997, por el Ministerio de Justicia. Publicado en el Diario Oficial con fecha 24 de abril de 1997.</v>
      </c>
      <c r="H96" s="5" t="str">
        <f>VLOOKUP(C96,'AUD OCT'!B:W,5,0)</f>
        <v>Certificado de Vigencia Folio N° 500621355075, emitido por el Servicio de Registro Civil e Identificación, de fecha 04 de abril de 2025</v>
      </c>
      <c r="I96" s="5" t="str">
        <f>VLOOKUP(C96,'AUD OCT'!B:W,7,0)</f>
        <v xml:space="preserve">Ayudar a la infancia desvalida sin distinción de sexo, sin distinción racial, creencia religiosa o política.
</v>
      </c>
      <c r="J96" s="5" t="str">
        <f>VLOOKUP(C96,'AUD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6" s="5" t="str">
        <f>VLOOKUP(C96,'AUD OCT'!B:W,9,0)</f>
        <v>El Consejo durará tres años en sus cargos y se renovará tácita y sucesivamente cada tres años, salvo que la mayoría absoluta de los demás consejeros, resuelva su exclusión.</v>
      </c>
      <c r="L96" s="5" t="str">
        <f>VLOOKUP(C96,'AUD OCT'!B:W,10,0)</f>
        <v>Nombramiento 05 de diciembre de 2022 y cesación 05 de diciembre de 2025.</v>
      </c>
      <c r="M96" s="5" t="str">
        <f>VLOOKUP(C96,'AUD OCT'!B:W,11,0)</f>
        <v xml:space="preserve">Simona de la Barra Cruzat
Rafael Mella Gallegos.
Podrán actuar conjunta o separadamente.
</v>
      </c>
      <c r="N96" s="5" t="str">
        <f>VLOOKUP(C96,'AUD OCT'!B:W,12,0)</f>
        <v>Exeter Nº 540-D, Concepción.</v>
      </c>
      <c r="O96" s="5" t="str">
        <f>VLOOKUP(C96,'AUD OCT'!B:W,13,0)</f>
        <v>VIII</v>
      </c>
      <c r="P96" s="5" t="str">
        <f>VLOOKUP(C96,'AUD OCT'!B:W,14,0)</f>
        <v>Concepción</v>
      </c>
      <c r="Q96" s="5" t="str">
        <f>VLOOKUP(C96,'AUD OCT'!B:W,15,0)</f>
        <v xml:space="preserve"> 41- 2106850 – 
cel. 975484288 
</v>
      </c>
      <c r="R96" s="5" t="str">
        <f>VLOOKUP(C96,'AUD OCT'!B:W,16,0)</f>
        <v xml:space="preserve">contacto@tdesperanza.cl
pamela.torres@tdesperanza.cl 
</v>
      </c>
      <c r="S96" s="5">
        <f>VLOOKUP(C96,'AUD OCT'!B:W,17,0)</f>
        <v>0</v>
      </c>
      <c r="T96" s="5" t="str">
        <f>VLOOKUP(C96,'AUD OCT'!B:W,18,0)</f>
        <v>93401.</v>
      </c>
      <c r="U96" s="5" t="str">
        <f>VLOOKUP(C96,'AUD OCT'!B:W,19,0)</f>
        <v xml:space="preserve">Certificado de antecedentes financieros, correspondientes al año 2024, aprobados por el Subdepartamento de Supervisión Financiera Nacional. </v>
      </c>
      <c r="V96" s="6">
        <f>VLOOKUP(C96,'AUD OCT'!B:W,20,0)</f>
        <v>2024</v>
      </c>
      <c r="W96" s="7">
        <f>VLOOKUP(C96,'AUD OCT'!B:W,21,0)</f>
        <v>37970</v>
      </c>
      <c r="X96" s="8">
        <v>0</v>
      </c>
      <c r="Y96" s="8">
        <v>9502820</v>
      </c>
      <c r="Z96" s="6">
        <v>45960</v>
      </c>
      <c r="AA96" s="5" t="s">
        <v>31</v>
      </c>
      <c r="AB96" s="5" t="s">
        <v>32</v>
      </c>
      <c r="AC96" s="5" t="s">
        <v>75</v>
      </c>
    </row>
    <row r="97" spans="2:29" x14ac:dyDescent="0.2">
      <c r="B97" s="26" t="s">
        <v>82</v>
      </c>
      <c r="C97" s="26">
        <v>738689003</v>
      </c>
      <c r="D97" s="5">
        <v>1090688</v>
      </c>
      <c r="E97" s="26">
        <v>9</v>
      </c>
      <c r="F97" s="5" t="str">
        <f>VLOOKUP(C97,'AUD OCT'!B:W,2,0)</f>
        <v>Fundación de Derecho Privado.</v>
      </c>
      <c r="G97" s="5" t="str">
        <f>VLOOKUP(C97,'AUD OCT'!B:W,4,0)</f>
        <v>Otorgado por Decreto Supremo Nº 262, de fecha 2 de abril de 1997, por el Ministerio de Justicia. Publicado en el Diario Oficial con fecha 24 de abril de 1997.</v>
      </c>
      <c r="H97" s="5" t="str">
        <f>VLOOKUP(C97,'AUD OCT'!B:W,5,0)</f>
        <v>Certificado de Vigencia Folio N° 500621355075, emitido por el Servicio de Registro Civil e Identificación, de fecha 04 de abril de 2025</v>
      </c>
      <c r="I97" s="5" t="str">
        <f>VLOOKUP(C97,'AUD OCT'!B:W,7,0)</f>
        <v xml:space="preserve">Ayudar a la infancia desvalida sin distinción de sexo, sin distinción racial, creencia religiosa o política.
</v>
      </c>
      <c r="J97" s="5" t="str">
        <f>VLOOKUP(C97,'AUD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7" s="5" t="str">
        <f>VLOOKUP(C97,'AUD OCT'!B:W,9,0)</f>
        <v>El Consejo durará tres años en sus cargos y se renovará tácita y sucesivamente cada tres años, salvo que la mayoría absoluta de los demás consejeros, resuelva su exclusión.</v>
      </c>
      <c r="L97" s="5" t="str">
        <f>VLOOKUP(C97,'AUD OCT'!B:W,10,0)</f>
        <v>Nombramiento 05 de diciembre de 2022 y cesación 05 de diciembre de 2025.</v>
      </c>
      <c r="M97" s="5" t="str">
        <f>VLOOKUP(C97,'AUD OCT'!B:W,11,0)</f>
        <v xml:space="preserve">Simona de la Barra Cruzat
Rafael Mella Gallegos.
Podrán actuar conjunta o separadamente.
</v>
      </c>
      <c r="N97" s="5" t="str">
        <f>VLOOKUP(C97,'AUD OCT'!B:W,12,0)</f>
        <v>Exeter Nº 540-D, Concepción.</v>
      </c>
      <c r="O97" s="5" t="str">
        <f>VLOOKUP(C97,'AUD OCT'!B:W,13,0)</f>
        <v>VIII</v>
      </c>
      <c r="P97" s="5" t="str">
        <f>VLOOKUP(C97,'AUD OCT'!B:W,14,0)</f>
        <v>Concepción</v>
      </c>
      <c r="Q97" s="5" t="str">
        <f>VLOOKUP(C97,'AUD OCT'!B:W,15,0)</f>
        <v xml:space="preserve"> 41- 2106850 – 
cel. 975484288 
</v>
      </c>
      <c r="R97" s="5" t="str">
        <f>VLOOKUP(C97,'AUD OCT'!B:W,16,0)</f>
        <v xml:space="preserve">contacto@tdesperanza.cl
pamela.torres@tdesperanza.cl 
</v>
      </c>
      <c r="S97" s="5">
        <f>VLOOKUP(C97,'AUD OCT'!B:W,17,0)</f>
        <v>0</v>
      </c>
      <c r="T97" s="5" t="str">
        <f>VLOOKUP(C97,'AUD OCT'!B:W,18,0)</f>
        <v>93401.</v>
      </c>
      <c r="U97" s="5" t="str">
        <f>VLOOKUP(C97,'AUD OCT'!B:W,19,0)</f>
        <v xml:space="preserve">Certificado de antecedentes financieros, correspondientes al año 2024, aprobados por el Subdepartamento de Supervisión Financiera Nacional. </v>
      </c>
      <c r="V97" s="6">
        <f>VLOOKUP(C97,'AUD OCT'!B:W,20,0)</f>
        <v>2024</v>
      </c>
      <c r="W97" s="7">
        <f>VLOOKUP(C97,'AUD OCT'!B:W,21,0)</f>
        <v>37970</v>
      </c>
      <c r="X97" s="8">
        <v>0</v>
      </c>
      <c r="Y97" s="8">
        <v>26473455</v>
      </c>
      <c r="Z97" s="6">
        <v>45960</v>
      </c>
      <c r="AA97" s="5" t="s">
        <v>31</v>
      </c>
      <c r="AB97" s="5" t="s">
        <v>32</v>
      </c>
      <c r="AC97" s="5" t="s">
        <v>40</v>
      </c>
    </row>
    <row r="98" spans="2:29" x14ac:dyDescent="0.2">
      <c r="B98" s="26" t="s">
        <v>82</v>
      </c>
      <c r="C98" s="26">
        <v>738689003</v>
      </c>
      <c r="D98" s="5">
        <v>1132697</v>
      </c>
      <c r="E98" s="26">
        <v>13</v>
      </c>
      <c r="F98" s="5" t="str">
        <f>VLOOKUP(C98,'AUD OCT'!B:W,2,0)</f>
        <v>Fundación de Derecho Privado.</v>
      </c>
      <c r="G98" s="5" t="str">
        <f>VLOOKUP(C98,'AUD OCT'!B:W,4,0)</f>
        <v>Otorgado por Decreto Supremo Nº 262, de fecha 2 de abril de 1997, por el Ministerio de Justicia. Publicado en el Diario Oficial con fecha 24 de abril de 1997.</v>
      </c>
      <c r="H98" s="5" t="str">
        <f>VLOOKUP(C98,'AUD OCT'!B:W,5,0)</f>
        <v>Certificado de Vigencia Folio N° 500621355075, emitido por el Servicio de Registro Civil e Identificación, de fecha 04 de abril de 2025</v>
      </c>
      <c r="I98" s="5" t="str">
        <f>VLOOKUP(C98,'AUD OCT'!B:W,7,0)</f>
        <v xml:space="preserve">Ayudar a la infancia desvalida sin distinción de sexo, sin distinción racial, creencia religiosa o política.
</v>
      </c>
      <c r="J98" s="5" t="str">
        <f>VLOOKUP(C98,'AUD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8" s="5" t="str">
        <f>VLOOKUP(C98,'AUD OCT'!B:W,9,0)</f>
        <v>El Consejo durará tres años en sus cargos y se renovará tácita y sucesivamente cada tres años, salvo que la mayoría absoluta de los demás consejeros, resuelva su exclusión.</v>
      </c>
      <c r="L98" s="5" t="str">
        <f>VLOOKUP(C98,'AUD OCT'!B:W,10,0)</f>
        <v>Nombramiento 05 de diciembre de 2022 y cesación 05 de diciembre de 2025.</v>
      </c>
      <c r="M98" s="5" t="str">
        <f>VLOOKUP(C98,'AUD OCT'!B:W,11,0)</f>
        <v xml:space="preserve">Simona de la Barra Cruzat
Rafael Mella Gallegos.
Podrán actuar conjunta o separadamente.
</v>
      </c>
      <c r="N98" s="5" t="str">
        <f>VLOOKUP(C98,'AUD OCT'!B:W,12,0)</f>
        <v>Exeter Nº 540-D, Concepción.</v>
      </c>
      <c r="O98" s="5" t="str">
        <f>VLOOKUP(C98,'AUD OCT'!B:W,13,0)</f>
        <v>VIII</v>
      </c>
      <c r="P98" s="5" t="str">
        <f>VLOOKUP(C98,'AUD OCT'!B:W,14,0)</f>
        <v>Concepción</v>
      </c>
      <c r="Q98" s="5" t="str">
        <f>VLOOKUP(C98,'AUD OCT'!B:W,15,0)</f>
        <v xml:space="preserve"> 41- 2106850 – 
cel. 975484288 
</v>
      </c>
      <c r="R98" s="5" t="str">
        <f>VLOOKUP(C98,'AUD OCT'!B:W,16,0)</f>
        <v xml:space="preserve">contacto@tdesperanza.cl
pamela.torres@tdesperanza.cl 
</v>
      </c>
      <c r="S98" s="5">
        <f>VLOOKUP(C98,'AUD OCT'!B:W,17,0)</f>
        <v>0</v>
      </c>
      <c r="T98" s="5" t="str">
        <f>VLOOKUP(C98,'AUD OCT'!B:W,18,0)</f>
        <v>93401.</v>
      </c>
      <c r="U98" s="5" t="str">
        <f>VLOOKUP(C98,'AUD OCT'!B:W,19,0)</f>
        <v xml:space="preserve">Certificado de antecedentes financieros, correspondientes al año 2024, aprobados por el Subdepartamento de Supervisión Financiera Nacional. </v>
      </c>
      <c r="V98" s="6">
        <f>VLOOKUP(C98,'AUD OCT'!B:W,20,0)</f>
        <v>2024</v>
      </c>
      <c r="W98" s="7">
        <f>VLOOKUP(C98,'AUD OCT'!B:W,21,0)</f>
        <v>37970</v>
      </c>
      <c r="X98" s="8">
        <v>26700710</v>
      </c>
      <c r="Y98" s="8">
        <v>276763132</v>
      </c>
      <c r="Z98" s="6">
        <v>45960</v>
      </c>
      <c r="AA98" s="5" t="s">
        <v>31</v>
      </c>
      <c r="AB98" s="5" t="s">
        <v>32</v>
      </c>
      <c r="AC98" s="5" t="s">
        <v>78</v>
      </c>
    </row>
    <row r="99" spans="2:29" x14ac:dyDescent="0.2">
      <c r="B99" s="26" t="s">
        <v>82</v>
      </c>
      <c r="C99" s="26">
        <v>738689003</v>
      </c>
      <c r="D99" s="5">
        <v>1132652</v>
      </c>
      <c r="E99" s="26">
        <v>13</v>
      </c>
      <c r="F99" s="5" t="str">
        <f>VLOOKUP(C99,'AUD OCT'!B:W,2,0)</f>
        <v>Fundación de Derecho Privado.</v>
      </c>
      <c r="G99" s="5" t="str">
        <f>VLOOKUP(C99,'AUD OCT'!B:W,4,0)</f>
        <v>Otorgado por Decreto Supremo Nº 262, de fecha 2 de abril de 1997, por el Ministerio de Justicia. Publicado en el Diario Oficial con fecha 24 de abril de 1997.</v>
      </c>
      <c r="H99" s="5" t="str">
        <f>VLOOKUP(C99,'AUD OCT'!B:W,5,0)</f>
        <v>Certificado de Vigencia Folio N° 500621355075, emitido por el Servicio de Registro Civil e Identificación, de fecha 04 de abril de 2025</v>
      </c>
      <c r="I99" s="5" t="str">
        <f>VLOOKUP(C99,'AUD OCT'!B:W,7,0)</f>
        <v xml:space="preserve">Ayudar a la infancia desvalida sin distinción de sexo, sin distinción racial, creencia religiosa o política.
</v>
      </c>
      <c r="J99" s="5" t="str">
        <f>VLOOKUP(C99,'AUD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9" s="5" t="str">
        <f>VLOOKUP(C99,'AUD OCT'!B:W,9,0)</f>
        <v>El Consejo durará tres años en sus cargos y se renovará tácita y sucesivamente cada tres años, salvo que la mayoría absoluta de los demás consejeros, resuelva su exclusión.</v>
      </c>
      <c r="L99" s="5" t="str">
        <f>VLOOKUP(C99,'AUD OCT'!B:W,10,0)</f>
        <v>Nombramiento 05 de diciembre de 2022 y cesación 05 de diciembre de 2025.</v>
      </c>
      <c r="M99" s="5" t="str">
        <f>VLOOKUP(C99,'AUD OCT'!B:W,11,0)</f>
        <v xml:space="preserve">Simona de la Barra Cruzat
Rafael Mella Gallegos.
Podrán actuar conjunta o separadamente.
</v>
      </c>
      <c r="N99" s="5" t="str">
        <f>VLOOKUP(C99,'AUD OCT'!B:W,12,0)</f>
        <v>Exeter Nº 540-D, Concepción.</v>
      </c>
      <c r="O99" s="5" t="str">
        <f>VLOOKUP(C99,'AUD OCT'!B:W,13,0)</f>
        <v>VIII</v>
      </c>
      <c r="P99" s="5" t="str">
        <f>VLOOKUP(C99,'AUD OCT'!B:W,14,0)</f>
        <v>Concepción</v>
      </c>
      <c r="Q99" s="5" t="str">
        <f>VLOOKUP(C99,'AUD OCT'!B:W,15,0)</f>
        <v xml:space="preserve"> 41- 2106850 – 
cel. 975484288 
</v>
      </c>
      <c r="R99" s="5" t="str">
        <f>VLOOKUP(C99,'AUD OCT'!B:W,16,0)</f>
        <v xml:space="preserve">contacto@tdesperanza.cl
pamela.torres@tdesperanza.cl 
</v>
      </c>
      <c r="S99" s="5">
        <f>VLOOKUP(C99,'AUD OCT'!B:W,17,0)</f>
        <v>0</v>
      </c>
      <c r="T99" s="5" t="str">
        <f>VLOOKUP(C99,'AUD OCT'!B:W,18,0)</f>
        <v>93401.</v>
      </c>
      <c r="U99" s="5" t="str">
        <f>VLOOKUP(C99,'AUD OCT'!B:W,19,0)</f>
        <v xml:space="preserve">Certificado de antecedentes financieros, correspondientes al año 2024, aprobados por el Subdepartamento de Supervisión Financiera Nacional. </v>
      </c>
      <c r="V99" s="6">
        <f>VLOOKUP(C99,'AUD OCT'!B:W,20,0)</f>
        <v>2024</v>
      </c>
      <c r="W99" s="7">
        <f>VLOOKUP(C99,'AUD OCT'!B:W,21,0)</f>
        <v>37970</v>
      </c>
      <c r="X99" s="8">
        <v>15567552</v>
      </c>
      <c r="Y99" s="8">
        <v>139908384</v>
      </c>
      <c r="Z99" s="6">
        <v>45960</v>
      </c>
      <c r="AA99" s="5" t="s">
        <v>31</v>
      </c>
      <c r="AB99" s="5" t="s">
        <v>32</v>
      </c>
      <c r="AC99" s="5" t="s">
        <v>87</v>
      </c>
    </row>
    <row r="100" spans="2:29" x14ac:dyDescent="0.2">
      <c r="B100" s="26" t="s">
        <v>82</v>
      </c>
      <c r="C100" s="26">
        <v>738689003</v>
      </c>
      <c r="D100" s="5">
        <v>1051386</v>
      </c>
      <c r="E100" s="26">
        <v>5</v>
      </c>
      <c r="F100" s="5" t="str">
        <f>VLOOKUP(C100,'AUD OCT'!B:W,2,0)</f>
        <v>Fundación de Derecho Privado.</v>
      </c>
      <c r="G100" s="5" t="str">
        <f>VLOOKUP(C100,'AUD OCT'!B:W,4,0)</f>
        <v>Otorgado por Decreto Supremo Nº 262, de fecha 2 de abril de 1997, por el Ministerio de Justicia. Publicado en el Diario Oficial con fecha 24 de abril de 1997.</v>
      </c>
      <c r="H100" s="5" t="str">
        <f>VLOOKUP(C100,'AUD OCT'!B:W,5,0)</f>
        <v>Certificado de Vigencia Folio N° 500621355075, emitido por el Servicio de Registro Civil e Identificación, de fecha 04 de abril de 2025</v>
      </c>
      <c r="I100" s="5" t="str">
        <f>VLOOKUP(C100,'AUD OCT'!B:W,7,0)</f>
        <v xml:space="preserve">Ayudar a la infancia desvalida sin distinción de sexo, sin distinción racial, creencia religiosa o política.
</v>
      </c>
      <c r="J100" s="5" t="str">
        <f>VLOOKUP(C100,'AUD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0" s="5" t="str">
        <f>VLOOKUP(C100,'AUD OCT'!B:W,9,0)</f>
        <v>El Consejo durará tres años en sus cargos y se renovará tácita y sucesivamente cada tres años, salvo que la mayoría absoluta de los demás consejeros, resuelva su exclusión.</v>
      </c>
      <c r="L100" s="5" t="str">
        <f>VLOOKUP(C100,'AUD OCT'!B:W,10,0)</f>
        <v>Nombramiento 05 de diciembre de 2022 y cesación 05 de diciembre de 2025.</v>
      </c>
      <c r="M100" s="5" t="str">
        <f>VLOOKUP(C100,'AUD OCT'!B:W,11,0)</f>
        <v xml:space="preserve">Simona de la Barra Cruzat
Rafael Mella Gallegos.
Podrán actuar conjunta o separadamente.
</v>
      </c>
      <c r="N100" s="5" t="str">
        <f>VLOOKUP(C100,'AUD OCT'!B:W,12,0)</f>
        <v>Exeter Nº 540-D, Concepción.</v>
      </c>
      <c r="O100" s="5" t="str">
        <f>VLOOKUP(C100,'AUD OCT'!B:W,13,0)</f>
        <v>VIII</v>
      </c>
      <c r="P100" s="5" t="str">
        <f>VLOOKUP(C100,'AUD OCT'!B:W,14,0)</f>
        <v>Concepción</v>
      </c>
      <c r="Q100" s="5" t="str">
        <f>VLOOKUP(C100,'AUD OCT'!B:W,15,0)</f>
        <v xml:space="preserve"> 41- 2106850 – 
cel. 975484288 
</v>
      </c>
      <c r="R100" s="5" t="str">
        <f>VLOOKUP(C100,'AUD OCT'!B:W,16,0)</f>
        <v xml:space="preserve">contacto@tdesperanza.cl
pamela.torres@tdesperanza.cl 
</v>
      </c>
      <c r="S100" s="5">
        <f>VLOOKUP(C100,'AUD OCT'!B:W,17,0)</f>
        <v>0</v>
      </c>
      <c r="T100" s="5" t="str">
        <f>VLOOKUP(C100,'AUD OCT'!B:W,18,0)</f>
        <v>93401.</v>
      </c>
      <c r="U100" s="5" t="str">
        <f>VLOOKUP(C100,'AUD OCT'!B:W,19,0)</f>
        <v xml:space="preserve">Certificado de antecedentes financieros, correspondientes al año 2024, aprobados por el Subdepartamento de Supervisión Financiera Nacional. </v>
      </c>
      <c r="V100" s="6">
        <f>VLOOKUP(C100,'AUD OCT'!B:W,20,0)</f>
        <v>2024</v>
      </c>
      <c r="W100" s="7">
        <f>VLOOKUP(C100,'AUD OCT'!B:W,21,0)</f>
        <v>37970</v>
      </c>
      <c r="X100" s="8">
        <v>0</v>
      </c>
      <c r="Y100" s="8">
        <v>3261838</v>
      </c>
      <c r="Z100" s="6">
        <v>45960</v>
      </c>
      <c r="AA100" s="5" t="s">
        <v>31</v>
      </c>
      <c r="AB100" s="5" t="s">
        <v>32</v>
      </c>
      <c r="AC100" s="5" t="s">
        <v>34</v>
      </c>
    </row>
    <row r="101" spans="2:29" x14ac:dyDescent="0.2">
      <c r="B101" s="26" t="s">
        <v>82</v>
      </c>
      <c r="C101" s="26">
        <v>738689003</v>
      </c>
      <c r="D101" s="5">
        <v>1081243</v>
      </c>
      <c r="E101" s="26">
        <v>8</v>
      </c>
      <c r="F101" s="5" t="str">
        <f>VLOOKUP(C101,'AUD OCT'!B:W,2,0)</f>
        <v>Fundación de Derecho Privado.</v>
      </c>
      <c r="G101" s="5" t="str">
        <f>VLOOKUP(C101,'AUD OCT'!B:W,4,0)</f>
        <v>Otorgado por Decreto Supremo Nº 262, de fecha 2 de abril de 1997, por el Ministerio de Justicia. Publicado en el Diario Oficial con fecha 24 de abril de 1997.</v>
      </c>
      <c r="H101" s="5" t="str">
        <f>VLOOKUP(C101,'AUD OCT'!B:W,5,0)</f>
        <v>Certificado de Vigencia Folio N° 500621355075, emitido por el Servicio de Registro Civil e Identificación, de fecha 04 de abril de 2025</v>
      </c>
      <c r="I101" s="5" t="str">
        <f>VLOOKUP(C101,'AUD OCT'!B:W,7,0)</f>
        <v xml:space="preserve">Ayudar a la infancia desvalida sin distinción de sexo, sin distinción racial, creencia religiosa o política.
</v>
      </c>
      <c r="J101" s="5" t="str">
        <f>VLOOKUP(C101,'AUD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1" s="5" t="str">
        <f>VLOOKUP(C101,'AUD OCT'!B:W,9,0)</f>
        <v>El Consejo durará tres años en sus cargos y se renovará tácita y sucesivamente cada tres años, salvo que la mayoría absoluta de los demás consejeros, resuelva su exclusión.</v>
      </c>
      <c r="L101" s="5" t="str">
        <f>VLOOKUP(C101,'AUD OCT'!B:W,10,0)</f>
        <v>Nombramiento 05 de diciembre de 2022 y cesación 05 de diciembre de 2025.</v>
      </c>
      <c r="M101" s="5" t="str">
        <f>VLOOKUP(C101,'AUD OCT'!B:W,11,0)</f>
        <v xml:space="preserve">Simona de la Barra Cruzat
Rafael Mella Gallegos.
Podrán actuar conjunta o separadamente.
</v>
      </c>
      <c r="N101" s="5" t="str">
        <f>VLOOKUP(C101,'AUD OCT'!B:W,12,0)</f>
        <v>Exeter Nº 540-D, Concepción.</v>
      </c>
      <c r="O101" s="5" t="str">
        <f>VLOOKUP(C101,'AUD OCT'!B:W,13,0)</f>
        <v>VIII</v>
      </c>
      <c r="P101" s="5" t="str">
        <f>VLOOKUP(C101,'AUD OCT'!B:W,14,0)</f>
        <v>Concepción</v>
      </c>
      <c r="Q101" s="5" t="str">
        <f>VLOOKUP(C101,'AUD OCT'!B:W,15,0)</f>
        <v xml:space="preserve"> 41- 2106850 – 
cel. 975484288 
</v>
      </c>
      <c r="R101" s="5" t="str">
        <f>VLOOKUP(C101,'AUD OCT'!B:W,16,0)</f>
        <v xml:space="preserve">contacto@tdesperanza.cl
pamela.torres@tdesperanza.cl 
</v>
      </c>
      <c r="S101" s="5">
        <f>VLOOKUP(C101,'AUD OCT'!B:W,17,0)</f>
        <v>0</v>
      </c>
      <c r="T101" s="5" t="str">
        <f>VLOOKUP(C101,'AUD OCT'!B:W,18,0)</f>
        <v>93401.</v>
      </c>
      <c r="U101" s="5" t="str">
        <f>VLOOKUP(C101,'AUD OCT'!B:W,19,0)</f>
        <v xml:space="preserve">Certificado de antecedentes financieros, correspondientes al año 2024, aprobados por el Subdepartamento de Supervisión Financiera Nacional. </v>
      </c>
      <c r="V101" s="6">
        <f>VLOOKUP(C101,'AUD OCT'!B:W,20,0)</f>
        <v>2024</v>
      </c>
      <c r="W101" s="7">
        <f>VLOOKUP(C101,'AUD OCT'!B:W,21,0)</f>
        <v>37970</v>
      </c>
      <c r="X101" s="8">
        <v>0</v>
      </c>
      <c r="Y101" s="8">
        <v>32213244</v>
      </c>
      <c r="Z101" s="6">
        <v>45960</v>
      </c>
      <c r="AA101" s="5" t="s">
        <v>31</v>
      </c>
      <c r="AB101" s="5" t="s">
        <v>32</v>
      </c>
      <c r="AC101" s="5" t="s">
        <v>88</v>
      </c>
    </row>
    <row r="102" spans="2:29" x14ac:dyDescent="0.2">
      <c r="B102" s="26" t="s">
        <v>82</v>
      </c>
      <c r="C102" s="26">
        <v>738689003</v>
      </c>
      <c r="D102" s="5">
        <v>1090694</v>
      </c>
      <c r="E102" s="26">
        <v>9</v>
      </c>
      <c r="F102" s="5" t="str">
        <f>VLOOKUP(C102,'AUD OCT'!B:W,2,0)</f>
        <v>Fundación de Derecho Privado.</v>
      </c>
      <c r="G102" s="5" t="str">
        <f>VLOOKUP(C102,'AUD OCT'!B:W,4,0)</f>
        <v>Otorgado por Decreto Supremo Nº 262, de fecha 2 de abril de 1997, por el Ministerio de Justicia. Publicado en el Diario Oficial con fecha 24 de abril de 1997.</v>
      </c>
      <c r="H102" s="5" t="str">
        <f>VLOOKUP(C102,'AUD OCT'!B:W,5,0)</f>
        <v>Certificado de Vigencia Folio N° 500621355075, emitido por el Servicio de Registro Civil e Identificación, de fecha 04 de abril de 2025</v>
      </c>
      <c r="I102" s="5" t="str">
        <f>VLOOKUP(C102,'AUD OCT'!B:W,7,0)</f>
        <v xml:space="preserve">Ayudar a la infancia desvalida sin distinción de sexo, sin distinción racial, creencia religiosa o política.
</v>
      </c>
      <c r="J102" s="5" t="str">
        <f>VLOOKUP(C102,'AUD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2" s="5" t="str">
        <f>VLOOKUP(C102,'AUD OCT'!B:W,9,0)</f>
        <v>El Consejo durará tres años en sus cargos y se renovará tácita y sucesivamente cada tres años, salvo que la mayoría absoluta de los demás consejeros, resuelva su exclusión.</v>
      </c>
      <c r="L102" s="5" t="str">
        <f>VLOOKUP(C102,'AUD OCT'!B:W,10,0)</f>
        <v>Nombramiento 05 de diciembre de 2022 y cesación 05 de diciembre de 2025.</v>
      </c>
      <c r="M102" s="5" t="str">
        <f>VLOOKUP(C102,'AUD OCT'!B:W,11,0)</f>
        <v xml:space="preserve">Simona de la Barra Cruzat
Rafael Mella Gallegos.
Podrán actuar conjunta o separadamente.
</v>
      </c>
      <c r="N102" s="5" t="str">
        <f>VLOOKUP(C102,'AUD OCT'!B:W,12,0)</f>
        <v>Exeter Nº 540-D, Concepción.</v>
      </c>
      <c r="O102" s="5" t="str">
        <f>VLOOKUP(C102,'AUD OCT'!B:W,13,0)</f>
        <v>VIII</v>
      </c>
      <c r="P102" s="5" t="str">
        <f>VLOOKUP(C102,'AUD OCT'!B:W,14,0)</f>
        <v>Concepción</v>
      </c>
      <c r="Q102" s="5" t="str">
        <f>VLOOKUP(C102,'AUD OCT'!B:W,15,0)</f>
        <v xml:space="preserve"> 41- 2106850 – 
cel. 975484288 
</v>
      </c>
      <c r="R102" s="5" t="str">
        <f>VLOOKUP(C102,'AUD OCT'!B:W,16,0)</f>
        <v xml:space="preserve">contacto@tdesperanza.cl
pamela.torres@tdesperanza.cl 
</v>
      </c>
      <c r="S102" s="5">
        <f>VLOOKUP(C102,'AUD OCT'!B:W,17,0)</f>
        <v>0</v>
      </c>
      <c r="T102" s="5" t="str">
        <f>VLOOKUP(C102,'AUD OCT'!B:W,18,0)</f>
        <v>93401.</v>
      </c>
      <c r="U102" s="5" t="str">
        <f>VLOOKUP(C102,'AUD OCT'!B:W,19,0)</f>
        <v xml:space="preserve">Certificado de antecedentes financieros, correspondientes al año 2024, aprobados por el Subdepartamento de Supervisión Financiera Nacional. </v>
      </c>
      <c r="V102" s="6">
        <f>VLOOKUP(C102,'AUD OCT'!B:W,20,0)</f>
        <v>2024</v>
      </c>
      <c r="W102" s="7">
        <f>VLOOKUP(C102,'AUD OCT'!B:W,21,0)</f>
        <v>37970</v>
      </c>
      <c r="X102" s="8">
        <v>0</v>
      </c>
      <c r="Y102" s="8">
        <v>10948902</v>
      </c>
      <c r="Z102" s="6">
        <v>45960</v>
      </c>
      <c r="AA102" s="5" t="s">
        <v>31</v>
      </c>
      <c r="AB102" s="5" t="s">
        <v>32</v>
      </c>
      <c r="AC102" s="5" t="s">
        <v>40</v>
      </c>
    </row>
    <row r="103" spans="2:29" x14ac:dyDescent="0.2">
      <c r="B103" s="26" t="s">
        <v>82</v>
      </c>
      <c r="C103" s="26">
        <v>738689003</v>
      </c>
      <c r="D103" s="5">
        <v>1100793</v>
      </c>
      <c r="E103" s="26">
        <v>10</v>
      </c>
      <c r="F103" s="5" t="str">
        <f>VLOOKUP(C103,'AUD OCT'!B:W,2,0)</f>
        <v>Fundación de Derecho Privado.</v>
      </c>
      <c r="G103" s="5" t="str">
        <f>VLOOKUP(C103,'AUD OCT'!B:W,4,0)</f>
        <v>Otorgado por Decreto Supremo Nº 262, de fecha 2 de abril de 1997, por el Ministerio de Justicia. Publicado en el Diario Oficial con fecha 24 de abril de 1997.</v>
      </c>
      <c r="H103" s="5" t="str">
        <f>VLOOKUP(C103,'AUD OCT'!B:W,5,0)</f>
        <v>Certificado de Vigencia Folio N° 500621355075, emitido por el Servicio de Registro Civil e Identificación, de fecha 04 de abril de 2025</v>
      </c>
      <c r="I103" s="5" t="str">
        <f>VLOOKUP(C103,'AUD OCT'!B:W,7,0)</f>
        <v xml:space="preserve">Ayudar a la infancia desvalida sin distinción de sexo, sin distinción racial, creencia religiosa o política.
</v>
      </c>
      <c r="J103" s="5" t="str">
        <f>VLOOKUP(C103,'AUD OCT'!B:W,8,0)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3" s="5" t="str">
        <f>VLOOKUP(C103,'AUD OCT'!B:W,9,0)</f>
        <v>El Consejo durará tres años en sus cargos y se renovará tácita y sucesivamente cada tres años, salvo que la mayoría absoluta de los demás consejeros, resuelva su exclusión.</v>
      </c>
      <c r="L103" s="5" t="str">
        <f>VLOOKUP(C103,'AUD OCT'!B:W,10,0)</f>
        <v>Nombramiento 05 de diciembre de 2022 y cesación 05 de diciembre de 2025.</v>
      </c>
      <c r="M103" s="5" t="str">
        <f>VLOOKUP(C103,'AUD OCT'!B:W,11,0)</f>
        <v xml:space="preserve">Simona de la Barra Cruzat
Rafael Mella Gallegos.
Podrán actuar conjunta o separadamente.
</v>
      </c>
      <c r="N103" s="5" t="str">
        <f>VLOOKUP(C103,'AUD OCT'!B:W,12,0)</f>
        <v>Exeter Nº 540-D, Concepción.</v>
      </c>
      <c r="O103" s="5" t="str">
        <f>VLOOKUP(C103,'AUD OCT'!B:W,13,0)</f>
        <v>VIII</v>
      </c>
      <c r="P103" s="5" t="str">
        <f>VLOOKUP(C103,'AUD OCT'!B:W,14,0)</f>
        <v>Concepción</v>
      </c>
      <c r="Q103" s="5" t="str">
        <f>VLOOKUP(C103,'AUD OCT'!B:W,15,0)</f>
        <v xml:space="preserve"> 41- 2106850 – 
cel. 975484288 
</v>
      </c>
      <c r="R103" s="5" t="str">
        <f>VLOOKUP(C103,'AUD OCT'!B:W,16,0)</f>
        <v xml:space="preserve">contacto@tdesperanza.cl
pamela.torres@tdesperanza.cl 
</v>
      </c>
      <c r="S103" s="5">
        <f>VLOOKUP(C103,'AUD OCT'!B:W,17,0)</f>
        <v>0</v>
      </c>
      <c r="T103" s="5" t="str">
        <f>VLOOKUP(C103,'AUD OCT'!B:W,18,0)</f>
        <v>93401.</v>
      </c>
      <c r="U103" s="5" t="str">
        <f>VLOOKUP(C103,'AUD OCT'!B:W,19,0)</f>
        <v xml:space="preserve">Certificado de antecedentes financieros, correspondientes al año 2024, aprobados por el Subdepartamento de Supervisión Financiera Nacional. </v>
      </c>
      <c r="V103" s="6">
        <f>VLOOKUP(C103,'AUD OCT'!B:W,20,0)</f>
        <v>2024</v>
      </c>
      <c r="W103" s="7">
        <f>VLOOKUP(C103,'AUD OCT'!B:W,21,0)</f>
        <v>37970</v>
      </c>
      <c r="X103" s="8">
        <v>0</v>
      </c>
      <c r="Y103" s="8">
        <v>8676488</v>
      </c>
      <c r="Z103" s="6">
        <v>45960</v>
      </c>
      <c r="AA103" s="5" t="s">
        <v>31</v>
      </c>
      <c r="AB103" s="5" t="s">
        <v>32</v>
      </c>
      <c r="AC103" s="5" t="s">
        <v>74</v>
      </c>
    </row>
    <row r="104" spans="2:29" x14ac:dyDescent="0.2">
      <c r="B104" s="26" t="s">
        <v>89</v>
      </c>
      <c r="C104" s="26">
        <v>713189006</v>
      </c>
      <c r="D104" s="5">
        <v>1081090</v>
      </c>
      <c r="E104" s="26">
        <v>8</v>
      </c>
      <c r="F104" s="5" t="str">
        <f>VLOOKUP(C104,'AUD OCT'!B:W,2,0)</f>
        <v>Corporación de Derecho Público</v>
      </c>
      <c r="G104" s="5" t="str">
        <f>VLOOKUP(C104,'AUD OCT'!B:W,4,0)</f>
        <v>Otorgado por Decreto Supremo Nº 1965, del  17 de marzo de 1960, del Ministerio de Justicia.</v>
      </c>
      <c r="H104" s="5" t="str">
        <f>VLOOKUP(C104,'AUD OCT'!B:W,5,0)</f>
        <v>indefinida</v>
      </c>
      <c r="I104" s="5" t="str">
        <f>VLOOKUP(C104,'AUD OCT'!B:W,7,0)</f>
        <v>Actividad Religiosa</v>
      </c>
      <c r="J104" s="5" t="str">
        <f>VLOOKUP(C104,'AUD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4" s="5" t="str">
        <f>VLOOKUP(C104,'AUD OCT'!B:W,9,0)</f>
        <v xml:space="preserve">Durarán tres años en sus cargos, pudiendo ser reelegidos de forma indefinida.
</v>
      </c>
      <c r="L104" s="5" t="str">
        <f>VLOOKUP(C104,'AUD OCT'!B:W,10,0)</f>
        <v>Directorio prorrogado por 3 años, a contar del 27 de febrero de 2022 hasta el 27 de febrero de 2025.</v>
      </c>
      <c r="M104" s="5" t="str">
        <f>VLOOKUP(C104,'AUD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4" s="5" t="str">
        <f>VLOOKUP(C104,'AUD OCT'!B:W,12,0)</f>
        <v xml:space="preserve">Cousiño N°137, comuna de Coronel, Región del Biobío
</v>
      </c>
      <c r="O104" s="5" t="str">
        <f>VLOOKUP(C104,'AUD OCT'!B:W,13,0)</f>
        <v>VIII</v>
      </c>
      <c r="P104" s="5" t="str">
        <f>VLOOKUP(C104,'AUD OCT'!B:W,14,0)</f>
        <v>Coronel</v>
      </c>
      <c r="Q104" s="5" t="str">
        <f>VLOOKUP(C104,'AUD OCT'!B:W,15,0)</f>
        <v>Teléfonos:  41 2876235 – 41 2871238</v>
      </c>
      <c r="R104" s="5" t="str">
        <f>VLOOKUP(C104,'AUD OCT'!B:W,16,0)</f>
        <v>director.mesp@gmail.com</v>
      </c>
      <c r="S104" s="5">
        <f>VLOOKUP(C104,'AUD OCT'!B:W,17,0)</f>
        <v>0</v>
      </c>
      <c r="T104" s="5">
        <f>VLOOKUP(C104,'AUD OCT'!B:W,18,0)</f>
        <v>93910</v>
      </c>
      <c r="U104" s="5" t="str">
        <f>VLOOKUP(C104,'AUD OCT'!B:W,19,0)</f>
        <v xml:space="preserve">ANTECEDENTES CORRESPONDIENTES AL AÑO 2023, aprobado por el SUB DEPARTAMENTO DE SUPERVISIÓN FINANCIERA </v>
      </c>
      <c r="V104" s="6">
        <f>VLOOKUP(C104,'AUD OCT'!B:W,20,0)</f>
        <v>2023</v>
      </c>
      <c r="W104" s="7">
        <f>VLOOKUP(C104,'AUD OCT'!B:W,21,0)</f>
        <v>37970</v>
      </c>
      <c r="X104" s="8">
        <v>0</v>
      </c>
      <c r="Y104" s="8">
        <v>2895782</v>
      </c>
      <c r="Z104" s="6">
        <v>45960</v>
      </c>
      <c r="AA104" s="5" t="s">
        <v>31</v>
      </c>
      <c r="AB104" s="5" t="s">
        <v>32</v>
      </c>
      <c r="AC104" s="5" t="s">
        <v>90</v>
      </c>
    </row>
    <row r="105" spans="2:29" x14ac:dyDescent="0.2">
      <c r="B105" s="26" t="s">
        <v>89</v>
      </c>
      <c r="C105" s="26">
        <v>713189006</v>
      </c>
      <c r="D105" s="5">
        <v>1081091</v>
      </c>
      <c r="E105" s="26">
        <v>8</v>
      </c>
      <c r="F105" s="5" t="str">
        <f>VLOOKUP(C105,'AUD OCT'!B:W,2,0)</f>
        <v>Corporación de Derecho Público</v>
      </c>
      <c r="G105" s="5" t="str">
        <f>VLOOKUP(C105,'AUD OCT'!B:W,4,0)</f>
        <v>Otorgado por Decreto Supremo Nº 1965, del  17 de marzo de 1960, del Ministerio de Justicia.</v>
      </c>
      <c r="H105" s="5" t="str">
        <f>VLOOKUP(C105,'AUD OCT'!B:W,5,0)</f>
        <v>indefinida</v>
      </c>
      <c r="I105" s="5" t="str">
        <f>VLOOKUP(C105,'AUD OCT'!B:W,7,0)</f>
        <v>Actividad Religiosa</v>
      </c>
      <c r="J105" s="5" t="str">
        <f>VLOOKUP(C105,'AUD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5" s="5" t="str">
        <f>VLOOKUP(C105,'AUD OCT'!B:W,9,0)</f>
        <v xml:space="preserve">Durarán tres años en sus cargos, pudiendo ser reelegidos de forma indefinida.
</v>
      </c>
      <c r="L105" s="5" t="str">
        <f>VLOOKUP(C105,'AUD OCT'!B:W,10,0)</f>
        <v>Directorio prorrogado por 3 años, a contar del 27 de febrero de 2022 hasta el 27 de febrero de 2025.</v>
      </c>
      <c r="M105" s="5" t="str">
        <f>VLOOKUP(C105,'AUD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5" s="5" t="str">
        <f>VLOOKUP(C105,'AUD OCT'!B:W,12,0)</f>
        <v xml:space="preserve">Cousiño N°137, comuna de Coronel, Región del Biobío
</v>
      </c>
      <c r="O105" s="5" t="str">
        <f>VLOOKUP(C105,'AUD OCT'!B:W,13,0)</f>
        <v>VIII</v>
      </c>
      <c r="P105" s="5" t="str">
        <f>VLOOKUP(C105,'AUD OCT'!B:W,14,0)</f>
        <v>Coronel</v>
      </c>
      <c r="Q105" s="5" t="str">
        <f>VLOOKUP(C105,'AUD OCT'!B:W,15,0)</f>
        <v>Teléfonos:  41 2876235 – 41 2871238</v>
      </c>
      <c r="R105" s="5" t="str">
        <f>VLOOKUP(C105,'AUD OCT'!B:W,16,0)</f>
        <v>director.mesp@gmail.com</v>
      </c>
      <c r="S105" s="5">
        <f>VLOOKUP(C105,'AUD OCT'!B:W,17,0)</f>
        <v>0</v>
      </c>
      <c r="T105" s="5">
        <f>VLOOKUP(C105,'AUD OCT'!B:W,18,0)</f>
        <v>93910</v>
      </c>
      <c r="U105" s="5" t="str">
        <f>VLOOKUP(C105,'AUD OCT'!B:W,19,0)</f>
        <v xml:space="preserve">ANTECEDENTES CORRESPONDIENTES AL AÑO 2023, aprobado por el SUB DEPARTAMENTO DE SUPERVISIÓN FINANCIERA </v>
      </c>
      <c r="V105" s="6">
        <f>VLOOKUP(C105,'AUD OCT'!B:W,20,0)</f>
        <v>2023</v>
      </c>
      <c r="W105" s="7">
        <f>VLOOKUP(C105,'AUD OCT'!B:W,21,0)</f>
        <v>37970</v>
      </c>
      <c r="X105" s="8">
        <v>0</v>
      </c>
      <c r="Y105" s="8">
        <v>3492779</v>
      </c>
      <c r="Z105" s="6">
        <v>45960</v>
      </c>
      <c r="AA105" s="5" t="s">
        <v>31</v>
      </c>
      <c r="AB105" s="5" t="s">
        <v>32</v>
      </c>
      <c r="AC105" s="5" t="s">
        <v>90</v>
      </c>
    </row>
    <row r="106" spans="2:29" x14ac:dyDescent="0.2">
      <c r="B106" s="26" t="s">
        <v>89</v>
      </c>
      <c r="C106" s="26">
        <v>713189006</v>
      </c>
      <c r="D106" s="5">
        <v>1081223</v>
      </c>
      <c r="E106" s="26">
        <v>8</v>
      </c>
      <c r="F106" s="5" t="str">
        <f>VLOOKUP(C106,'AUD OCT'!B:W,2,0)</f>
        <v>Corporación de Derecho Público</v>
      </c>
      <c r="G106" s="5" t="str">
        <f>VLOOKUP(C106,'AUD OCT'!B:W,4,0)</f>
        <v>Otorgado por Decreto Supremo Nº 1965, del  17 de marzo de 1960, del Ministerio de Justicia.</v>
      </c>
      <c r="H106" s="5" t="str">
        <f>VLOOKUP(C106,'AUD OCT'!B:W,5,0)</f>
        <v>indefinida</v>
      </c>
      <c r="I106" s="5" t="str">
        <f>VLOOKUP(C106,'AUD OCT'!B:W,7,0)</f>
        <v>Actividad Religiosa</v>
      </c>
      <c r="J106" s="5" t="str">
        <f>VLOOKUP(C106,'AUD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6" s="5" t="str">
        <f>VLOOKUP(C106,'AUD OCT'!B:W,9,0)</f>
        <v xml:space="preserve">Durarán tres años en sus cargos, pudiendo ser reelegidos de forma indefinida.
</v>
      </c>
      <c r="L106" s="5" t="str">
        <f>VLOOKUP(C106,'AUD OCT'!B:W,10,0)</f>
        <v>Directorio prorrogado por 3 años, a contar del 27 de febrero de 2022 hasta el 27 de febrero de 2025.</v>
      </c>
      <c r="M106" s="5" t="str">
        <f>VLOOKUP(C106,'AUD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6" s="5" t="str">
        <f>VLOOKUP(C106,'AUD OCT'!B:W,12,0)</f>
        <v xml:space="preserve">Cousiño N°137, comuna de Coronel, Región del Biobío
</v>
      </c>
      <c r="O106" s="5" t="str">
        <f>VLOOKUP(C106,'AUD OCT'!B:W,13,0)</f>
        <v>VIII</v>
      </c>
      <c r="P106" s="5" t="str">
        <f>VLOOKUP(C106,'AUD OCT'!B:W,14,0)</f>
        <v>Coronel</v>
      </c>
      <c r="Q106" s="5" t="str">
        <f>VLOOKUP(C106,'AUD OCT'!B:W,15,0)</f>
        <v>Teléfonos:  41 2876235 – 41 2871238</v>
      </c>
      <c r="R106" s="5" t="str">
        <f>VLOOKUP(C106,'AUD OCT'!B:W,16,0)</f>
        <v>director.mesp@gmail.com</v>
      </c>
      <c r="S106" s="5">
        <f>VLOOKUP(C106,'AUD OCT'!B:W,17,0)</f>
        <v>0</v>
      </c>
      <c r="T106" s="5">
        <f>VLOOKUP(C106,'AUD OCT'!B:W,18,0)</f>
        <v>93910</v>
      </c>
      <c r="U106" s="5" t="str">
        <f>VLOOKUP(C106,'AUD OCT'!B:W,19,0)</f>
        <v xml:space="preserve">ANTECEDENTES CORRESPONDIENTES AL AÑO 2023, aprobado por el SUB DEPARTAMENTO DE SUPERVISIÓN FINANCIERA </v>
      </c>
      <c r="V106" s="6">
        <f>VLOOKUP(C106,'AUD OCT'!B:W,20,0)</f>
        <v>2023</v>
      </c>
      <c r="W106" s="7">
        <f>VLOOKUP(C106,'AUD OCT'!B:W,21,0)</f>
        <v>37970</v>
      </c>
      <c r="X106" s="8">
        <v>0</v>
      </c>
      <c r="Y106" s="8">
        <v>5990909</v>
      </c>
      <c r="Z106" s="6">
        <v>45960</v>
      </c>
      <c r="AA106" s="5" t="s">
        <v>31</v>
      </c>
      <c r="AB106" s="5" t="s">
        <v>32</v>
      </c>
      <c r="AC106" s="5" t="s">
        <v>91</v>
      </c>
    </row>
    <row r="107" spans="2:29" x14ac:dyDescent="0.2">
      <c r="B107" s="26" t="s">
        <v>89</v>
      </c>
      <c r="C107" s="26">
        <v>713189006</v>
      </c>
      <c r="D107" s="5">
        <v>1081224</v>
      </c>
      <c r="E107" s="26">
        <v>8</v>
      </c>
      <c r="F107" s="5" t="str">
        <f>VLOOKUP(C107,'AUD OCT'!B:W,2,0)</f>
        <v>Corporación de Derecho Público</v>
      </c>
      <c r="G107" s="5" t="str">
        <f>VLOOKUP(C107,'AUD OCT'!B:W,4,0)</f>
        <v>Otorgado por Decreto Supremo Nº 1965, del  17 de marzo de 1960, del Ministerio de Justicia.</v>
      </c>
      <c r="H107" s="5" t="str">
        <f>VLOOKUP(C107,'AUD OCT'!B:W,5,0)</f>
        <v>indefinida</v>
      </c>
      <c r="I107" s="5" t="str">
        <f>VLOOKUP(C107,'AUD OCT'!B:W,7,0)</f>
        <v>Actividad Religiosa</v>
      </c>
      <c r="J107" s="5" t="str">
        <f>VLOOKUP(C107,'AUD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7" s="5" t="str">
        <f>VLOOKUP(C107,'AUD OCT'!B:W,9,0)</f>
        <v xml:space="preserve">Durarán tres años en sus cargos, pudiendo ser reelegidos de forma indefinida.
</v>
      </c>
      <c r="L107" s="5" t="str">
        <f>VLOOKUP(C107,'AUD OCT'!B:W,10,0)</f>
        <v>Directorio prorrogado por 3 años, a contar del 27 de febrero de 2022 hasta el 27 de febrero de 2025.</v>
      </c>
      <c r="M107" s="5" t="str">
        <f>VLOOKUP(C107,'AUD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7" s="5" t="str">
        <f>VLOOKUP(C107,'AUD OCT'!B:W,12,0)</f>
        <v xml:space="preserve">Cousiño N°137, comuna de Coronel, Región del Biobío
</v>
      </c>
      <c r="O107" s="5" t="str">
        <f>VLOOKUP(C107,'AUD OCT'!B:W,13,0)</f>
        <v>VIII</v>
      </c>
      <c r="P107" s="5" t="str">
        <f>VLOOKUP(C107,'AUD OCT'!B:W,14,0)</f>
        <v>Coronel</v>
      </c>
      <c r="Q107" s="5" t="str">
        <f>VLOOKUP(C107,'AUD OCT'!B:W,15,0)</f>
        <v>Teléfonos:  41 2876235 – 41 2871238</v>
      </c>
      <c r="R107" s="5" t="str">
        <f>VLOOKUP(C107,'AUD OCT'!B:W,16,0)</f>
        <v>director.mesp@gmail.com</v>
      </c>
      <c r="S107" s="5">
        <f>VLOOKUP(C107,'AUD OCT'!B:W,17,0)</f>
        <v>0</v>
      </c>
      <c r="T107" s="5">
        <f>VLOOKUP(C107,'AUD OCT'!B:W,18,0)</f>
        <v>93910</v>
      </c>
      <c r="U107" s="5" t="str">
        <f>VLOOKUP(C107,'AUD OCT'!B:W,19,0)</f>
        <v xml:space="preserve">ANTECEDENTES CORRESPONDIENTES AL AÑO 2023, aprobado por el SUB DEPARTAMENTO DE SUPERVISIÓN FINANCIERA </v>
      </c>
      <c r="V107" s="6">
        <f>VLOOKUP(C107,'AUD OCT'!B:W,20,0)</f>
        <v>2023</v>
      </c>
      <c r="W107" s="7">
        <f>VLOOKUP(C107,'AUD OCT'!B:W,21,0)</f>
        <v>37970</v>
      </c>
      <c r="X107" s="8">
        <v>0</v>
      </c>
      <c r="Y107" s="8">
        <v>21739719</v>
      </c>
      <c r="Z107" s="6">
        <v>45960</v>
      </c>
      <c r="AA107" s="5" t="s">
        <v>31</v>
      </c>
      <c r="AB107" s="5" t="s">
        <v>32</v>
      </c>
      <c r="AC107" s="5" t="s">
        <v>91</v>
      </c>
    </row>
    <row r="108" spans="2:29" x14ac:dyDescent="0.2">
      <c r="B108" s="26" t="s">
        <v>89</v>
      </c>
      <c r="C108" s="26">
        <v>713189006</v>
      </c>
      <c r="D108" s="5">
        <v>1081230</v>
      </c>
      <c r="E108" s="26">
        <v>8</v>
      </c>
      <c r="F108" s="5" t="str">
        <f>VLOOKUP(C108,'AUD OCT'!B:W,2,0)</f>
        <v>Corporación de Derecho Público</v>
      </c>
      <c r="G108" s="5" t="str">
        <f>VLOOKUP(C108,'AUD OCT'!B:W,4,0)</f>
        <v>Otorgado por Decreto Supremo Nº 1965, del  17 de marzo de 1960, del Ministerio de Justicia.</v>
      </c>
      <c r="H108" s="5" t="str">
        <f>VLOOKUP(C108,'AUD OCT'!B:W,5,0)</f>
        <v>indefinida</v>
      </c>
      <c r="I108" s="5" t="str">
        <f>VLOOKUP(C108,'AUD OCT'!B:W,7,0)</f>
        <v>Actividad Religiosa</v>
      </c>
      <c r="J108" s="5" t="str">
        <f>VLOOKUP(C108,'AUD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8" s="5" t="str">
        <f>VLOOKUP(C108,'AUD OCT'!B:W,9,0)</f>
        <v xml:space="preserve">Durarán tres años en sus cargos, pudiendo ser reelegidos de forma indefinida.
</v>
      </c>
      <c r="L108" s="5" t="str">
        <f>VLOOKUP(C108,'AUD OCT'!B:W,10,0)</f>
        <v>Directorio prorrogado por 3 años, a contar del 27 de febrero de 2022 hasta el 27 de febrero de 2025.</v>
      </c>
      <c r="M108" s="5" t="str">
        <f>VLOOKUP(C108,'AUD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8" s="5" t="str">
        <f>VLOOKUP(C108,'AUD OCT'!B:W,12,0)</f>
        <v xml:space="preserve">Cousiño N°137, comuna de Coronel, Región del Biobío
</v>
      </c>
      <c r="O108" s="5" t="str">
        <f>VLOOKUP(C108,'AUD OCT'!B:W,13,0)</f>
        <v>VIII</v>
      </c>
      <c r="P108" s="5" t="str">
        <f>VLOOKUP(C108,'AUD OCT'!B:W,14,0)</f>
        <v>Coronel</v>
      </c>
      <c r="Q108" s="5" t="str">
        <f>VLOOKUP(C108,'AUD OCT'!B:W,15,0)</f>
        <v>Teléfonos:  41 2876235 – 41 2871238</v>
      </c>
      <c r="R108" s="5" t="str">
        <f>VLOOKUP(C108,'AUD OCT'!B:W,16,0)</f>
        <v>director.mesp@gmail.com</v>
      </c>
      <c r="S108" s="5">
        <f>VLOOKUP(C108,'AUD OCT'!B:W,17,0)</f>
        <v>0</v>
      </c>
      <c r="T108" s="5">
        <f>VLOOKUP(C108,'AUD OCT'!B:W,18,0)</f>
        <v>93910</v>
      </c>
      <c r="U108" s="5" t="str">
        <f>VLOOKUP(C108,'AUD OCT'!B:W,19,0)</f>
        <v xml:space="preserve">ANTECEDENTES CORRESPONDIENTES AL AÑO 2023, aprobado por el SUB DEPARTAMENTO DE SUPERVISIÓN FINANCIERA </v>
      </c>
      <c r="V108" s="6">
        <f>VLOOKUP(C108,'AUD OCT'!B:W,20,0)</f>
        <v>2023</v>
      </c>
      <c r="W108" s="7">
        <f>VLOOKUP(C108,'AUD OCT'!B:W,21,0)</f>
        <v>37970</v>
      </c>
      <c r="X108" s="8">
        <v>0</v>
      </c>
      <c r="Y108" s="8">
        <v>31523326</v>
      </c>
      <c r="Z108" s="6">
        <v>45960</v>
      </c>
      <c r="AA108" s="5" t="s">
        <v>31</v>
      </c>
      <c r="AB108" s="5" t="s">
        <v>32</v>
      </c>
      <c r="AC108" s="5" t="s">
        <v>85</v>
      </c>
    </row>
    <row r="109" spans="2:29" x14ac:dyDescent="0.2">
      <c r="B109" s="26" t="s">
        <v>89</v>
      </c>
      <c r="C109" s="26">
        <v>713189006</v>
      </c>
      <c r="D109" s="5">
        <v>1081236</v>
      </c>
      <c r="E109" s="26">
        <v>8</v>
      </c>
      <c r="F109" s="5" t="str">
        <f>VLOOKUP(C109,'AUD OCT'!B:W,2,0)</f>
        <v>Corporación de Derecho Público</v>
      </c>
      <c r="G109" s="5" t="str">
        <f>VLOOKUP(C109,'AUD OCT'!B:W,4,0)</f>
        <v>Otorgado por Decreto Supremo Nº 1965, del  17 de marzo de 1960, del Ministerio de Justicia.</v>
      </c>
      <c r="H109" s="5" t="str">
        <f>VLOOKUP(C109,'AUD OCT'!B:W,5,0)</f>
        <v>indefinida</v>
      </c>
      <c r="I109" s="5" t="str">
        <f>VLOOKUP(C109,'AUD OCT'!B:W,7,0)</f>
        <v>Actividad Religiosa</v>
      </c>
      <c r="J109" s="5" t="str">
        <f>VLOOKUP(C109,'AUD OCT'!B:W,8,0)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9" s="5" t="str">
        <f>VLOOKUP(C109,'AUD OCT'!B:W,9,0)</f>
        <v xml:space="preserve">Durarán tres años en sus cargos, pudiendo ser reelegidos de forma indefinida.
</v>
      </c>
      <c r="L109" s="5" t="str">
        <f>VLOOKUP(C109,'AUD OCT'!B:W,10,0)</f>
        <v>Directorio prorrogado por 3 años, a contar del 27 de febrero de 2022 hasta el 27 de febrero de 2025.</v>
      </c>
      <c r="M109" s="5" t="str">
        <f>VLOOKUP(C109,'AUD OCT'!B:W,11,0)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9" s="5" t="str">
        <f>VLOOKUP(C109,'AUD OCT'!B:W,12,0)</f>
        <v xml:space="preserve">Cousiño N°137, comuna de Coronel, Región del Biobío
</v>
      </c>
      <c r="O109" s="5" t="str">
        <f>VLOOKUP(C109,'AUD OCT'!B:W,13,0)</f>
        <v>VIII</v>
      </c>
      <c r="P109" s="5" t="str">
        <f>VLOOKUP(C109,'AUD OCT'!B:W,14,0)</f>
        <v>Coronel</v>
      </c>
      <c r="Q109" s="5" t="str">
        <f>VLOOKUP(C109,'AUD OCT'!B:W,15,0)</f>
        <v>Teléfonos:  41 2876235 – 41 2871238</v>
      </c>
      <c r="R109" s="5" t="str">
        <f>VLOOKUP(C109,'AUD OCT'!B:W,16,0)</f>
        <v>director.mesp@gmail.com</v>
      </c>
      <c r="S109" s="5">
        <f>VLOOKUP(C109,'AUD OCT'!B:W,17,0)</f>
        <v>0</v>
      </c>
      <c r="T109" s="5">
        <f>VLOOKUP(C109,'AUD OCT'!B:W,18,0)</f>
        <v>93910</v>
      </c>
      <c r="U109" s="5" t="str">
        <f>VLOOKUP(C109,'AUD OCT'!B:W,19,0)</f>
        <v xml:space="preserve">ANTECEDENTES CORRESPONDIENTES AL AÑO 2023, aprobado por el SUB DEPARTAMENTO DE SUPERVISIÓN FINANCIERA </v>
      </c>
      <c r="V109" s="6">
        <f>VLOOKUP(C109,'AUD OCT'!B:W,20,0)</f>
        <v>2023</v>
      </c>
      <c r="W109" s="7">
        <f>VLOOKUP(C109,'AUD OCT'!B:W,21,0)</f>
        <v>37970</v>
      </c>
      <c r="X109" s="8">
        <v>0</v>
      </c>
      <c r="Y109" s="8">
        <v>26187481</v>
      </c>
      <c r="Z109" s="6">
        <v>45960</v>
      </c>
      <c r="AA109" s="5" t="s">
        <v>31</v>
      </c>
      <c r="AB109" s="5" t="s">
        <v>32</v>
      </c>
      <c r="AC109" s="5" t="s">
        <v>90</v>
      </c>
    </row>
    <row r="110" spans="2:29" x14ac:dyDescent="0.2">
      <c r="B110" s="26" t="s">
        <v>92</v>
      </c>
      <c r="C110" s="26">
        <v>728623004</v>
      </c>
      <c r="D110" s="5">
        <v>1051360</v>
      </c>
      <c r="E110" s="26">
        <v>5</v>
      </c>
      <c r="F110" s="5" t="str">
        <f>VLOOKUP(C110,'AUD OCT'!B:W,2,0)</f>
        <v>Organización Comunitaria Funcional.</v>
      </c>
      <c r="G110" s="5" t="str">
        <f>VLOOKUP(C110,'AUD OCT'!B:W,4,0)</f>
        <v>Regida por la Ley 19.418, registrada en el Folio 180 Libro 02 del Registro O.C.F.T. de la I. Municipalidad de San Antonio, con fecha 16  de marzo de 1995.</v>
      </c>
      <c r="H110" s="5" t="str">
        <f>VLOOKUP(C110,'AUD OCT'!B:W,5,0)</f>
        <v>Certificado de vigencia N° 500632615284, de 26 de mayo de 2025, del SRC</v>
      </c>
      <c r="I110" s="5" t="str">
        <f>VLOOKUP(C110,'AUD OCT'!B:W,7,0)</f>
        <v xml:space="preserve">1. La elevación y perfeccionamiento intelectual de sus asociados.
2. La satisfacción y realización artística, cultural y educacional en sus distintas manifestaciones.
</v>
      </c>
      <c r="J110" s="5" t="str">
        <f>VLOOKUP(C110,'AUD OCT'!B:W,8,0)</f>
        <v xml:space="preserve">PresiPresidente: 
Araceli Carrasco Henríquez RUT: 13.547.361-8
Secretaria: 
Jeanette Mariela Muga Álvarez RUT: 10.262.560-9
Tesorera: 
Teresa Del Carmen Gonzalez Caceres 13.195.670-3
</v>
      </c>
      <c r="K110" s="5" t="str">
        <f>VLOOKUP(C110,'AUD OCT'!B:W,9,0)</f>
        <v>Durarán tres años en sus cargos.</v>
      </c>
      <c r="L110" s="5" t="str">
        <f>VLOOKUP(C110,'AUD OCT'!B:W,10,0)</f>
        <v>09-09-22 al 09-09-25</v>
      </c>
      <c r="M110" s="5" t="str">
        <f>VLOOKUP(C110,'AUD OCT'!B:W,11,0)</f>
        <v xml:space="preserve">Miguel Huerta Ortiz                                             
</v>
      </c>
      <c r="N110" s="5" t="str">
        <f>VLOOKUP(C110,'AUD OCT'!B:W,12,0)</f>
        <v xml:space="preserve">Calle Sanfuentes Nº 2271, San Antonio. Región de Valparaíso
</v>
      </c>
      <c r="O110" s="5" t="str">
        <f>VLOOKUP(C110,'AUD OCT'!B:W,13,0)</f>
        <v>V</v>
      </c>
      <c r="P110" s="5" t="str">
        <f>VLOOKUP(C110,'AUD OCT'!B:W,14,0)</f>
        <v>San Antonio</v>
      </c>
      <c r="Q110" s="5" t="str">
        <f>VLOOKUP(C110,'AUD OCT'!B:W,15,0)</f>
        <v xml:space="preserve">F: 35-2285651
</v>
      </c>
      <c r="R110" s="5" t="str">
        <f>VLOOKUP(C110,'AUD OCT'!B:W,16,0)</f>
        <v>centralizado.arcadia@gmail.com</v>
      </c>
      <c r="S110" s="5">
        <f>VLOOKUP(C110,'AUD OCT'!B:W,17,0)</f>
        <v>0</v>
      </c>
      <c r="T110" s="5" t="str">
        <f>VLOOKUP(C110,'AUD OCT'!B:W,18,0)</f>
        <v>93401: Institución de Asistencia Social</v>
      </c>
      <c r="U110" s="5" t="str">
        <f>VLOOKUP(C110,'AUD OCT'!B:W,19,0)</f>
        <v>Certificado de Antecedentes Financieros del año 2024, aprobados por Subdepartamento de Supervisión Nacional.</v>
      </c>
      <c r="V110" s="6">
        <f>VLOOKUP(C110,'AUD OCT'!B:W,20,0)</f>
        <v>2024</v>
      </c>
      <c r="W110" s="7">
        <f>VLOOKUP(C110,'AUD OCT'!B:W,21,0)</f>
        <v>37970</v>
      </c>
      <c r="X110" s="8">
        <v>3950856</v>
      </c>
      <c r="Y110" s="8">
        <v>35755248</v>
      </c>
      <c r="Z110" s="6">
        <v>45960</v>
      </c>
      <c r="AA110" s="5" t="s">
        <v>31</v>
      </c>
      <c r="AB110" s="5" t="s">
        <v>32</v>
      </c>
      <c r="AC110" s="5" t="s">
        <v>93</v>
      </c>
    </row>
    <row r="111" spans="2:29" x14ac:dyDescent="0.2">
      <c r="B111" s="26" t="s">
        <v>92</v>
      </c>
      <c r="C111" s="26">
        <v>728623004</v>
      </c>
      <c r="D111" s="5">
        <v>1051361</v>
      </c>
      <c r="E111" s="26">
        <v>5</v>
      </c>
      <c r="F111" s="5" t="str">
        <f>VLOOKUP(C111,'AUD OCT'!B:W,2,0)</f>
        <v>Organización Comunitaria Funcional.</v>
      </c>
      <c r="G111" s="5" t="str">
        <f>VLOOKUP(C111,'AUD OCT'!B:W,4,0)</f>
        <v>Regida por la Ley 19.418, registrada en el Folio 180 Libro 02 del Registro O.C.F.T. de la I. Municipalidad de San Antonio, con fecha 16  de marzo de 1995.</v>
      </c>
      <c r="H111" s="5" t="str">
        <f>VLOOKUP(C111,'AUD OCT'!B:W,5,0)</f>
        <v>Certificado de vigencia N° 500632615284, de 26 de mayo de 2025, del SRC</v>
      </c>
      <c r="I111" s="5" t="str">
        <f>VLOOKUP(C111,'AUD OCT'!B:W,7,0)</f>
        <v xml:space="preserve">1. La elevación y perfeccionamiento intelectual de sus asociados.
2. La satisfacción y realización artística, cultural y educacional en sus distintas manifestaciones.
</v>
      </c>
      <c r="J111" s="5" t="str">
        <f>VLOOKUP(C111,'AUD OCT'!B:W,8,0)</f>
        <v xml:space="preserve">PresiPresidente: 
Araceli Carrasco Henríquez RUT: 13.547.361-8
Secretaria: 
Jeanette Mariela Muga Álvarez RUT: 10.262.560-9
Tesorera: 
Teresa Del Carmen Gonzalez Caceres 13.195.670-3
</v>
      </c>
      <c r="K111" s="5" t="str">
        <f>VLOOKUP(C111,'AUD OCT'!B:W,9,0)</f>
        <v>Durarán tres años en sus cargos.</v>
      </c>
      <c r="L111" s="5" t="str">
        <f>VLOOKUP(C111,'AUD OCT'!B:W,10,0)</f>
        <v>09-09-22 al 09-09-25</v>
      </c>
      <c r="M111" s="5" t="str">
        <f>VLOOKUP(C111,'AUD OCT'!B:W,11,0)</f>
        <v xml:space="preserve">Miguel Huerta Ortiz                                             
</v>
      </c>
      <c r="N111" s="5" t="str">
        <f>VLOOKUP(C111,'AUD OCT'!B:W,12,0)</f>
        <v xml:space="preserve">Calle Sanfuentes Nº 2271, San Antonio. Región de Valparaíso
</v>
      </c>
      <c r="O111" s="5" t="str">
        <f>VLOOKUP(C111,'AUD OCT'!B:W,13,0)</f>
        <v>V</v>
      </c>
      <c r="P111" s="5" t="str">
        <f>VLOOKUP(C111,'AUD OCT'!B:W,14,0)</f>
        <v>San Antonio</v>
      </c>
      <c r="Q111" s="5" t="str">
        <f>VLOOKUP(C111,'AUD OCT'!B:W,15,0)</f>
        <v xml:space="preserve">F: 35-2285651
</v>
      </c>
      <c r="R111" s="5" t="str">
        <f>VLOOKUP(C111,'AUD OCT'!B:W,16,0)</f>
        <v>centralizado.arcadia@gmail.com</v>
      </c>
      <c r="S111" s="5">
        <f>VLOOKUP(C111,'AUD OCT'!B:W,17,0)</f>
        <v>0</v>
      </c>
      <c r="T111" s="5" t="str">
        <f>VLOOKUP(C111,'AUD OCT'!B:W,18,0)</f>
        <v>93401: Institución de Asistencia Social</v>
      </c>
      <c r="U111" s="5" t="str">
        <f>VLOOKUP(C111,'AUD OCT'!B:W,19,0)</f>
        <v>Certificado de Antecedentes Financieros del año 2024, aprobados por Subdepartamento de Supervisión Nacional.</v>
      </c>
      <c r="V111" s="6">
        <f>VLOOKUP(C111,'AUD OCT'!B:W,20,0)</f>
        <v>2024</v>
      </c>
      <c r="W111" s="7">
        <f>VLOOKUP(C111,'AUD OCT'!B:W,21,0)</f>
        <v>37970</v>
      </c>
      <c r="X111" s="8">
        <v>4014360</v>
      </c>
      <c r="Y111" s="8">
        <v>29037204</v>
      </c>
      <c r="Z111" s="6">
        <v>45960</v>
      </c>
      <c r="AA111" s="5" t="s">
        <v>31</v>
      </c>
      <c r="AB111" s="5" t="s">
        <v>32</v>
      </c>
      <c r="AC111" s="5" t="s">
        <v>93</v>
      </c>
    </row>
    <row r="112" spans="2:29" x14ac:dyDescent="0.2">
      <c r="B112" s="26" t="s">
        <v>92</v>
      </c>
      <c r="C112" s="26">
        <v>728623004</v>
      </c>
      <c r="D112" s="5">
        <v>1051391</v>
      </c>
      <c r="E112" s="26">
        <v>5</v>
      </c>
      <c r="F112" s="5" t="str">
        <f>VLOOKUP(C112,'AUD OCT'!B:W,2,0)</f>
        <v>Organización Comunitaria Funcional.</v>
      </c>
      <c r="G112" s="5" t="str">
        <f>VLOOKUP(C112,'AUD OCT'!B:W,4,0)</f>
        <v>Regida por la Ley 19.418, registrada en el Folio 180 Libro 02 del Registro O.C.F.T. de la I. Municipalidad de San Antonio, con fecha 16  de marzo de 1995.</v>
      </c>
      <c r="H112" s="5" t="str">
        <f>VLOOKUP(C112,'AUD OCT'!B:W,5,0)</f>
        <v>Certificado de vigencia N° 500632615284, de 26 de mayo de 2025, del SRC</v>
      </c>
      <c r="I112" s="5" t="str">
        <f>VLOOKUP(C112,'AUD OCT'!B:W,7,0)</f>
        <v xml:space="preserve">1. La elevación y perfeccionamiento intelectual de sus asociados.
2. La satisfacción y realización artística, cultural y educacional en sus distintas manifestaciones.
</v>
      </c>
      <c r="J112" s="5" t="str">
        <f>VLOOKUP(C112,'AUD OCT'!B:W,8,0)</f>
        <v xml:space="preserve">PresiPresidente: 
Araceli Carrasco Henríquez RUT: 13.547.361-8
Secretaria: 
Jeanette Mariela Muga Álvarez RUT: 10.262.560-9
Tesorera: 
Teresa Del Carmen Gonzalez Caceres 13.195.670-3
</v>
      </c>
      <c r="K112" s="5" t="str">
        <f>VLOOKUP(C112,'AUD OCT'!B:W,9,0)</f>
        <v>Durarán tres años en sus cargos.</v>
      </c>
      <c r="L112" s="5" t="str">
        <f>VLOOKUP(C112,'AUD OCT'!B:W,10,0)</f>
        <v>09-09-22 al 09-09-25</v>
      </c>
      <c r="M112" s="5" t="str">
        <f>VLOOKUP(C112,'AUD OCT'!B:W,11,0)</f>
        <v xml:space="preserve">Miguel Huerta Ortiz                                             
</v>
      </c>
      <c r="N112" s="5" t="str">
        <f>VLOOKUP(C112,'AUD OCT'!B:W,12,0)</f>
        <v xml:space="preserve">Calle Sanfuentes Nº 2271, San Antonio. Región de Valparaíso
</v>
      </c>
      <c r="O112" s="5" t="str">
        <f>VLOOKUP(C112,'AUD OCT'!B:W,13,0)</f>
        <v>V</v>
      </c>
      <c r="P112" s="5" t="str">
        <f>VLOOKUP(C112,'AUD OCT'!B:W,14,0)</f>
        <v>San Antonio</v>
      </c>
      <c r="Q112" s="5" t="str">
        <f>VLOOKUP(C112,'AUD OCT'!B:W,15,0)</f>
        <v xml:space="preserve">F: 35-2285651
</v>
      </c>
      <c r="R112" s="5" t="str">
        <f>VLOOKUP(C112,'AUD OCT'!B:W,16,0)</f>
        <v>centralizado.arcadia@gmail.com</v>
      </c>
      <c r="S112" s="5">
        <f>VLOOKUP(C112,'AUD OCT'!B:W,17,0)</f>
        <v>0</v>
      </c>
      <c r="T112" s="5" t="str">
        <f>VLOOKUP(C112,'AUD OCT'!B:W,18,0)</f>
        <v>93401: Institución de Asistencia Social</v>
      </c>
      <c r="U112" s="5" t="str">
        <f>VLOOKUP(C112,'AUD OCT'!B:W,19,0)</f>
        <v>Certificado de Antecedentes Financieros del año 2024, aprobados por Subdepartamento de Supervisión Nacional.</v>
      </c>
      <c r="V112" s="6">
        <f>VLOOKUP(C112,'AUD OCT'!B:W,20,0)</f>
        <v>2024</v>
      </c>
      <c r="W112" s="7">
        <f>VLOOKUP(C112,'AUD OCT'!B:W,21,0)</f>
        <v>37970</v>
      </c>
      <c r="X112" s="8">
        <v>10782979</v>
      </c>
      <c r="Y112" s="8">
        <v>127341851</v>
      </c>
      <c r="Z112" s="6">
        <v>45960</v>
      </c>
      <c r="AA112" s="5" t="s">
        <v>31</v>
      </c>
      <c r="AB112" s="5" t="s">
        <v>32</v>
      </c>
      <c r="AC112" s="5" t="s">
        <v>93</v>
      </c>
    </row>
    <row r="113" spans="2:29" x14ac:dyDescent="0.2">
      <c r="B113" s="26" t="s">
        <v>94</v>
      </c>
      <c r="C113" s="26">
        <v>716316009</v>
      </c>
      <c r="D113" s="5">
        <v>1132608</v>
      </c>
      <c r="E113" s="26">
        <v>13</v>
      </c>
      <c r="F113" s="5" t="str">
        <f>VLOOKUP(C113,'AUD OCT'!B:W,2,0)</f>
        <v>Fundación de Derecho Privado</v>
      </c>
      <c r="G113" s="5" t="str">
        <f>VLOOKUP(C113,'AUD OCT'!B:W,4,0)</f>
        <v>Otorgada por Decreto Supremo Nº 1314, de 28 de diciembre de 1987, del Ministerio de Justicia.</v>
      </c>
      <c r="H113" s="5" t="str">
        <f>VLOOKUP(C113,'AUD OCT'!B:W,5,0)</f>
        <v>Certificado de Vigencia, folio Nº 500624011546, emitido con fecha 15 de abril de 2025, por el Servicio de Registro Civil e Identificación</v>
      </c>
      <c r="I113" s="5" t="str">
        <f>VLOOKUP(C113,'AUD OCT'!B:W,7,0)</f>
        <v xml:space="preserve">Promover a través de la iniciativa privada, la defensa ecológica del menor de edad, principalmente en relación a los valores, conocimientos, aprendizaje, bienestar, seguridad, dignidad, justicia, equidad y espiritualidad. </v>
      </c>
      <c r="J113" s="5" t="str">
        <f>VLOOKUP(C113,'AUD OCT'!B:W,8,0)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3" s="5" t="str">
        <f>VLOOKUP(C113,'AUD OCT'!B:W,9,0)</f>
        <v>1 año.</v>
      </c>
      <c r="L113" s="5" t="str">
        <f>VLOOKUP(C113,'AUD OCT'!B:W,10,0)</f>
        <v>Desde 25 de junio de 2024 hasta 25 de junio de 2025</v>
      </c>
      <c r="M113" s="5" t="str">
        <f>VLOOKUP(C113,'AUD OCT'!B:W,11,0)</f>
        <v xml:space="preserve">MARIA CRISTINA CONCHA WAGENKNECHT 6.848.120-1 
</v>
      </c>
      <c r="N113" s="5" t="str">
        <f>VLOOKUP(C113,'AUD OCT'!B:W,12,0)</f>
        <v xml:space="preserve">Marina de Gaete Nº 755, comuna de Santiago, Región Metropolitana.
</v>
      </c>
      <c r="O113" s="5" t="str">
        <f>VLOOKUP(C113,'AUD OCT'!B:W,13,0)</f>
        <v>XIII</v>
      </c>
      <c r="P113" s="5" t="str">
        <f>VLOOKUP(C113,'AUD OCT'!B:W,14,0)</f>
        <v>Santiago</v>
      </c>
      <c r="Q113" s="5" t="str">
        <f>VLOOKUP(C113,'AUD OCT'!B:W,15,0)</f>
        <v>222150200 
+56971407762</v>
      </c>
      <c r="R113" s="5" t="str">
        <f>VLOOKUP(C113,'AUD OCT'!B:W,16,0)</f>
        <v>directorio@fundaciondem.cl
coordinacionejecutiva@fundaciondem.cl
administracioncentral@fundaciondem.cl</v>
      </c>
      <c r="S113" s="5">
        <f>VLOOKUP(C113,'AUD OCT'!B:W,17,0)</f>
        <v>0</v>
      </c>
      <c r="T113" s="5">
        <f>VLOOKUP(C113,'AUD OCT'!B:W,18,0)</f>
        <v>93401</v>
      </c>
      <c r="U113" s="5" t="str">
        <f>VLOOKUP(C113,'AUD OCT'!B:W,19,0)</f>
        <v>Se acompaña certificado financiero correspondiente al año 2024,  aprobado por el Subdepartamento de Supervisión Financiera.</v>
      </c>
      <c r="V113" s="6">
        <f>VLOOKUP(C113,'AUD OCT'!B:W,20,0)</f>
        <v>2024</v>
      </c>
      <c r="W113" s="7">
        <f>VLOOKUP(C113,'AUD OCT'!B:W,21,0)</f>
        <v>37970</v>
      </c>
      <c r="X113" s="8">
        <v>17164224</v>
      </c>
      <c r="Y113" s="8">
        <v>184814784</v>
      </c>
      <c r="Z113" s="6">
        <v>45960</v>
      </c>
      <c r="AA113" s="5" t="s">
        <v>31</v>
      </c>
      <c r="AB113" s="5" t="s">
        <v>32</v>
      </c>
      <c r="AC113" s="5" t="s">
        <v>81</v>
      </c>
    </row>
    <row r="114" spans="2:29" x14ac:dyDescent="0.2">
      <c r="B114" s="26" t="s">
        <v>94</v>
      </c>
      <c r="C114" s="26">
        <v>716316009</v>
      </c>
      <c r="D114" s="5">
        <v>1132692</v>
      </c>
      <c r="E114" s="26">
        <v>13</v>
      </c>
      <c r="F114" s="5" t="str">
        <f>VLOOKUP(C114,'AUD OCT'!B:W,2,0)</f>
        <v>Fundación de Derecho Privado</v>
      </c>
      <c r="G114" s="5" t="str">
        <f>VLOOKUP(C114,'AUD OCT'!B:W,4,0)</f>
        <v>Otorgada por Decreto Supremo Nº 1314, de 28 de diciembre de 1987, del Ministerio de Justicia.</v>
      </c>
      <c r="H114" s="5" t="str">
        <f>VLOOKUP(C114,'AUD OCT'!B:W,5,0)</f>
        <v>Certificado de Vigencia, folio Nº 500624011546, emitido con fecha 15 de abril de 2025, por el Servicio de Registro Civil e Identificación</v>
      </c>
      <c r="I114" s="5" t="str">
        <f>VLOOKUP(C114,'AUD OCT'!B:W,7,0)</f>
        <v xml:space="preserve">Promover a través de la iniciativa privada, la defensa ecológica del menor de edad, principalmente en relación a los valores, conocimientos, aprendizaje, bienestar, seguridad, dignidad, justicia, equidad y espiritualidad. </v>
      </c>
      <c r="J114" s="5" t="str">
        <f>VLOOKUP(C114,'AUD OCT'!B:W,8,0)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4" s="5" t="str">
        <f>VLOOKUP(C114,'AUD OCT'!B:W,9,0)</f>
        <v>1 año.</v>
      </c>
      <c r="L114" s="5" t="str">
        <f>VLOOKUP(C114,'AUD OCT'!B:W,10,0)</f>
        <v>Desde 25 de junio de 2024 hasta 25 de junio de 2025</v>
      </c>
      <c r="M114" s="5" t="str">
        <f>VLOOKUP(C114,'AUD OCT'!B:W,11,0)</f>
        <v xml:space="preserve">MARIA CRISTINA CONCHA WAGENKNECHT 6.848.120-1 
</v>
      </c>
      <c r="N114" s="5" t="str">
        <f>VLOOKUP(C114,'AUD OCT'!B:W,12,0)</f>
        <v xml:space="preserve">Marina de Gaete Nº 755, comuna de Santiago, Región Metropolitana.
</v>
      </c>
      <c r="O114" s="5" t="str">
        <f>VLOOKUP(C114,'AUD OCT'!B:W,13,0)</f>
        <v>XIII</v>
      </c>
      <c r="P114" s="5" t="str">
        <f>VLOOKUP(C114,'AUD OCT'!B:W,14,0)</f>
        <v>Santiago</v>
      </c>
      <c r="Q114" s="5" t="str">
        <f>VLOOKUP(C114,'AUD OCT'!B:W,15,0)</f>
        <v>222150200 
+56971407762</v>
      </c>
      <c r="R114" s="5" t="str">
        <f>VLOOKUP(C114,'AUD OCT'!B:W,16,0)</f>
        <v>directorio@fundaciondem.cl
coordinacionejecutiva@fundaciondem.cl
administracioncentral@fundaciondem.cl</v>
      </c>
      <c r="S114" s="5">
        <f>VLOOKUP(C114,'AUD OCT'!B:W,17,0)</f>
        <v>0</v>
      </c>
      <c r="T114" s="5">
        <f>VLOOKUP(C114,'AUD OCT'!B:W,18,0)</f>
        <v>93401</v>
      </c>
      <c r="U114" s="5" t="str">
        <f>VLOOKUP(C114,'AUD OCT'!B:W,19,0)</f>
        <v>Se acompaña certificado financiero correspondiente al año 2024,  aprobado por el Subdepartamento de Supervisión Financiera.</v>
      </c>
      <c r="V114" s="6">
        <f>VLOOKUP(C114,'AUD OCT'!B:W,20,0)</f>
        <v>2024</v>
      </c>
      <c r="W114" s="7">
        <f>VLOOKUP(C114,'AUD OCT'!B:W,21,0)</f>
        <v>37970</v>
      </c>
      <c r="X114" s="8">
        <v>19255320</v>
      </c>
      <c r="Y114" s="8">
        <v>202309230</v>
      </c>
      <c r="Z114" s="6">
        <v>45960</v>
      </c>
      <c r="AA114" s="5" t="s">
        <v>31</v>
      </c>
      <c r="AB114" s="5" t="s">
        <v>32</v>
      </c>
      <c r="AC114" s="5" t="s">
        <v>81</v>
      </c>
    </row>
    <row r="115" spans="2:29" x14ac:dyDescent="0.2">
      <c r="B115" s="26" t="s">
        <v>94</v>
      </c>
      <c r="C115" s="26">
        <v>716316009</v>
      </c>
      <c r="D115" s="5">
        <v>1132695</v>
      </c>
      <c r="E115" s="26">
        <v>13</v>
      </c>
      <c r="F115" s="5" t="str">
        <f>VLOOKUP(C115,'AUD OCT'!B:W,2,0)</f>
        <v>Fundación de Derecho Privado</v>
      </c>
      <c r="G115" s="5" t="str">
        <f>VLOOKUP(C115,'AUD OCT'!B:W,4,0)</f>
        <v>Otorgada por Decreto Supremo Nº 1314, de 28 de diciembre de 1987, del Ministerio de Justicia.</v>
      </c>
      <c r="H115" s="5" t="str">
        <f>VLOOKUP(C115,'AUD OCT'!B:W,5,0)</f>
        <v>Certificado de Vigencia, folio Nº 500624011546, emitido con fecha 15 de abril de 2025, por el Servicio de Registro Civil e Identificación</v>
      </c>
      <c r="I115" s="5" t="str">
        <f>VLOOKUP(C115,'AUD OCT'!B:W,7,0)</f>
        <v xml:space="preserve">Promover a través de la iniciativa privada, la defensa ecológica del menor de edad, principalmente en relación a los valores, conocimientos, aprendizaje, bienestar, seguridad, dignidad, justicia, equidad y espiritualidad. </v>
      </c>
      <c r="J115" s="5" t="str">
        <f>VLOOKUP(C115,'AUD OCT'!B:W,8,0)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5" s="5" t="str">
        <f>VLOOKUP(C115,'AUD OCT'!B:W,9,0)</f>
        <v>1 año.</v>
      </c>
      <c r="L115" s="5" t="str">
        <f>VLOOKUP(C115,'AUD OCT'!B:W,10,0)</f>
        <v>Desde 25 de junio de 2024 hasta 25 de junio de 2025</v>
      </c>
      <c r="M115" s="5" t="str">
        <f>VLOOKUP(C115,'AUD OCT'!B:W,11,0)</f>
        <v xml:space="preserve">MARIA CRISTINA CONCHA WAGENKNECHT 6.848.120-1 
</v>
      </c>
      <c r="N115" s="5" t="str">
        <f>VLOOKUP(C115,'AUD OCT'!B:W,12,0)</f>
        <v xml:space="preserve">Marina de Gaete Nº 755, comuna de Santiago, Región Metropolitana.
</v>
      </c>
      <c r="O115" s="5" t="str">
        <f>VLOOKUP(C115,'AUD OCT'!B:W,13,0)</f>
        <v>XIII</v>
      </c>
      <c r="P115" s="5" t="str">
        <f>VLOOKUP(C115,'AUD OCT'!B:W,14,0)</f>
        <v>Santiago</v>
      </c>
      <c r="Q115" s="5" t="str">
        <f>VLOOKUP(C115,'AUD OCT'!B:W,15,0)</f>
        <v>222150200 
+56971407762</v>
      </c>
      <c r="R115" s="5" t="str">
        <f>VLOOKUP(C115,'AUD OCT'!B:W,16,0)</f>
        <v>directorio@fundaciondem.cl
coordinacionejecutiva@fundaciondem.cl
administracioncentral@fundaciondem.cl</v>
      </c>
      <c r="S115" s="5">
        <f>VLOOKUP(C115,'AUD OCT'!B:W,17,0)</f>
        <v>0</v>
      </c>
      <c r="T115" s="5">
        <f>VLOOKUP(C115,'AUD OCT'!B:W,18,0)</f>
        <v>93401</v>
      </c>
      <c r="U115" s="5" t="str">
        <f>VLOOKUP(C115,'AUD OCT'!B:W,19,0)</f>
        <v>Se acompaña certificado financiero correspondiente al año 2024,  aprobado por el Subdepartamento de Supervisión Financiera.</v>
      </c>
      <c r="V115" s="6">
        <f>VLOOKUP(C115,'AUD OCT'!B:W,20,0)</f>
        <v>2024</v>
      </c>
      <c r="W115" s="7">
        <f>VLOOKUP(C115,'AUD OCT'!B:W,21,0)</f>
        <v>37970</v>
      </c>
      <c r="X115" s="8">
        <v>26443973</v>
      </c>
      <c r="Y115" s="8">
        <v>233374479</v>
      </c>
      <c r="Z115" s="6">
        <v>45960</v>
      </c>
      <c r="AA115" s="5" t="s">
        <v>31</v>
      </c>
      <c r="AB115" s="5" t="s">
        <v>32</v>
      </c>
      <c r="AC115" s="5" t="s">
        <v>43</v>
      </c>
    </row>
    <row r="116" spans="2:29" x14ac:dyDescent="0.2">
      <c r="B116" s="26" t="s">
        <v>95</v>
      </c>
      <c r="C116" s="26">
        <v>741504006</v>
      </c>
      <c r="D116" s="5">
        <v>1100780</v>
      </c>
      <c r="E116" s="26">
        <v>10</v>
      </c>
      <c r="F116" s="5" t="str">
        <f>VLOOKUP(C116,'AUD OCT'!B:W,2,0)</f>
        <v>Corporación de Derecho Privado.</v>
      </c>
      <c r="G116" s="5" t="str">
        <f>VLOOKUP(C116,'AUD OCT'!B:W,4,0)</f>
        <v>Otorgado por Decreto Supremo Nº 241, de fecha 31 de marzo de 1997, del Ministerio de Justicia.</v>
      </c>
      <c r="H116" s="5" t="str">
        <f>VLOOKUP(C116,'AUD OCT'!B:W,5,0)</f>
        <v>Certificado de Vigencia de personas jurídicas sin fines de lucro folio Nº 500572806212, del 18 de junio de 2024, emitido por SRCeI.</v>
      </c>
      <c r="I116" s="5" t="str">
        <f>VLOOKUP(C116,'AUD OCT'!B:W,7,0)</f>
        <v>93401: Institución de Asistencia Social</v>
      </c>
      <c r="J116" s="5" t="str">
        <f>VLOOKUP(C116,'AUD OCT'!B:W,8,0)</f>
        <v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v>
      </c>
      <c r="K116" s="5" t="str">
        <f>VLOOKUP(C116,'AUD OCT'!B:W,9,0)</f>
        <v xml:space="preserve">Durarán dos años en sus cargos.
</v>
      </c>
      <c r="L116" s="5" t="str">
        <f>VLOOKUP(C116,'AUD OCT'!B:W,10,0)</f>
        <v>De 27 de abril de 2024 al 27 de abril de 2026</v>
      </c>
      <c r="M116" s="5" t="str">
        <f>VLOOKUP(C116,'AUD OCT'!B:W,11,0)</f>
        <v xml:space="preserve">Presidenta:  Magdalena Toro Montecino RUT 8.152.833-0
Representante de la Presidenta y el Directorio: María Alejandra Paulina Ríos Toro, RUT Nº 14.535.650-4 (Coordinadora Institucional)
</v>
      </c>
      <c r="N116" s="5" t="str">
        <f>VLOOKUP(C116,'AUD OCT'!B:W,12,0)</f>
        <v xml:space="preserve">Puren Nº 541, comuna de Angol, IX Región de La Araucanía.
</v>
      </c>
      <c r="O116" s="5" t="str">
        <f>VLOOKUP(C116,'AUD OCT'!B:W,13,0)</f>
        <v>IX</v>
      </c>
      <c r="P116" s="5" t="str">
        <f>VLOOKUP(C116,'AUD OCT'!B:W,14,0)</f>
        <v>Angol</v>
      </c>
      <c r="Q116" s="5" t="str">
        <f>VLOOKUP(C116,'AUD OCT'!B:W,15,0)</f>
        <v xml:space="preserve">452714374  
962079493
</v>
      </c>
      <c r="R116" s="5" t="str">
        <f>VLOOKUP(C116,'AUD OCT'!B:W,16,0)</f>
        <v xml:space="preserve"> ongproyecta@yahoo.es</v>
      </c>
      <c r="S116" s="5">
        <f>VLOOKUP(C116,'AUD OCT'!B:W,17,0)</f>
        <v>0</v>
      </c>
      <c r="T116" s="5" t="str">
        <f>VLOOKUP(C116,'AUD OCT'!B:W,18,0)</f>
        <v>93401: Institución de Asistencia Social</v>
      </c>
      <c r="U116" s="5" t="str">
        <f>VLOOKUP(C116,'AUD OCT'!B:W,19,0)</f>
        <v>Recepción de antecedentes financieros del año 2023, aprobados por el Subdepartamento de Supervisión Financiera Nacional.</v>
      </c>
      <c r="V116" s="6">
        <f>VLOOKUP(C116,'AUD OCT'!B:W,20,0)</f>
        <v>2023</v>
      </c>
      <c r="W116" s="7">
        <f>VLOOKUP(C116,'AUD OCT'!B:W,21,0)</f>
        <v>37970</v>
      </c>
      <c r="X116" s="8">
        <v>0</v>
      </c>
      <c r="Y116" s="8">
        <v>19703962</v>
      </c>
      <c r="Z116" s="6">
        <v>45960</v>
      </c>
      <c r="AA116" s="5" t="s">
        <v>31</v>
      </c>
      <c r="AB116" s="5" t="s">
        <v>32</v>
      </c>
      <c r="AC116" s="5" t="s">
        <v>96</v>
      </c>
    </row>
    <row r="117" spans="2:29" x14ac:dyDescent="0.2">
      <c r="B117" s="26" t="s">
        <v>97</v>
      </c>
      <c r="C117" s="26">
        <v>690803003</v>
      </c>
      <c r="D117" s="5">
        <v>1060449</v>
      </c>
      <c r="E117" s="26">
        <v>6</v>
      </c>
      <c r="F117" s="5" t="str">
        <f>VLOOKUP(C117,'AUD OCT'!B:W,2,0)</f>
        <v>Municipalidad</v>
      </c>
      <c r="G117" s="5" t="str">
        <f>VLOOKUP(C117,'AUD OCT'!B:W,4,0)</f>
        <v>Constitución Política de la República, art. 107.</v>
      </c>
      <c r="H117" s="5" t="str">
        <f>VLOOKUP(C117,'AUD OCT'!B:W,5,0)</f>
        <v>Indefinida.</v>
      </c>
      <c r="I117" s="5" t="str">
        <f>VLOOKUP(C117,'AUD OCT'!B:W,7,0)</f>
        <v>Según Ley Orgánica Nº 18.695, arts. 1º al 4º.</v>
      </c>
      <c r="J117" s="5" t="str">
        <f>VLOOKUP(C117,'AUD OCT'!B:W,8,0)</f>
        <v>no tiene</v>
      </c>
      <c r="K117" s="5">
        <f>VLOOKUP(C117,'AUD OCT'!B:W,9,0)</f>
        <v>0</v>
      </c>
      <c r="L117" s="5">
        <f>VLOOKUP(C117,'AUD OCT'!B:W,10,0)</f>
        <v>0</v>
      </c>
      <c r="M117" s="5" t="str">
        <f>VLOOKUP(C117,'AUD OCT'!B:W,11,0)</f>
        <v xml:space="preserve">Claudio Rafael Segovia Cofré </v>
      </c>
      <c r="N117" s="5" t="str">
        <f>VLOOKUP(C117,'AUD OCT'!B:W,12,0)</f>
        <v>Plaza de Armas S/Nº, Graneros, Sexta Región.</v>
      </c>
      <c r="O117" s="5" t="str">
        <f>VLOOKUP(C117,'AUD OCT'!B:W,13,0)</f>
        <v>VI</v>
      </c>
      <c r="P117" s="5" t="str">
        <f>VLOOKUP(C117,'AUD OCT'!B:W,14,0)</f>
        <v>Graneros</v>
      </c>
      <c r="Q117" s="5">
        <f>VLOOKUP(C117,'AUD OCT'!B:W,15,0)</f>
        <v>0</v>
      </c>
      <c r="R117" s="5">
        <f>VLOOKUP(C117,'AUD OCT'!B:W,16,0)</f>
        <v>0</v>
      </c>
      <c r="S117" s="5">
        <f>VLOOKUP(C117,'AUD OCT'!B:W,17,0)</f>
        <v>0</v>
      </c>
      <c r="T117" s="5">
        <f>VLOOKUP(C117,'AUD OCT'!B:W,18,0)</f>
        <v>91001</v>
      </c>
      <c r="U117" s="5" t="str">
        <f>VLOOKUP(C117,'AUD OCT'!B:W,19,0)</f>
        <v xml:space="preserve">No se acompañan. Aplica Informe Jurídico Nº 09, de fecha 14 de marzo de 2011 del Departamento Jurídico y Dictamen Nº 070791, de 2009, de la Contraloría General de la República.  
</v>
      </c>
      <c r="V117" s="6" t="str">
        <f>VLOOKUP(C117,'AUD OCT'!B:W,20,0)</f>
        <v>N/C</v>
      </c>
      <c r="W117" s="7">
        <f>VLOOKUP(C117,'AUD OCT'!B:W,21,0)</f>
        <v>37970</v>
      </c>
      <c r="X117" s="8">
        <v>4530330</v>
      </c>
      <c r="Y117" s="8">
        <v>36967493</v>
      </c>
      <c r="Z117" s="6">
        <v>45960</v>
      </c>
      <c r="AA117" s="5" t="s">
        <v>31</v>
      </c>
      <c r="AB117" s="5" t="s">
        <v>32</v>
      </c>
      <c r="AC117" s="5" t="s">
        <v>98</v>
      </c>
    </row>
    <row r="118" spans="2:29" x14ac:dyDescent="0.2">
      <c r="B118" s="26" t="s">
        <v>99</v>
      </c>
      <c r="C118" s="26">
        <v>609210001</v>
      </c>
      <c r="D118" s="5">
        <v>1051399</v>
      </c>
      <c r="E118" s="26">
        <v>5</v>
      </c>
      <c r="F118" s="5" t="str">
        <f>VLOOKUP(C118,'AUD OCT'!B:W,2,0)</f>
        <v>Institución de Estudios Superiores de Derecho Público.</v>
      </c>
      <c r="G118" s="5" t="str">
        <f>VLOOKUP(C118,'AUD OCT'!B:W,4,0)</f>
        <v xml:space="preserve">Otorgado por Decreto con Fuerza de Ley Nº 6, de 1981, del Ministerio de Educación. </v>
      </c>
      <c r="H118" s="5" t="str">
        <f>VLOOKUP(C118,'AUD OCT'!B:W,5,0)</f>
        <v>Indefinida.</v>
      </c>
      <c r="I118" s="5" t="str">
        <f>VLOOKUP(C118,'AUD OCT'!B:W,7,0)</f>
        <v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v>
      </c>
      <c r="J118" s="5" t="str">
        <f>VLOOKUP(C118,'AUD OCT'!B:W,8,0)</f>
        <v>no tiene</v>
      </c>
      <c r="K118" s="5">
        <f>VLOOKUP(C118,'AUD OCT'!B:W,9,0)</f>
        <v>0</v>
      </c>
      <c r="L118" s="5">
        <f>VLOOKUP(C118,'AUD OCT'!B:W,10,0)</f>
        <v>0</v>
      </c>
      <c r="M118" s="5" t="str">
        <f>VLOOKUP(C118,'AUD OCT'!B:W,11,0)</f>
        <v xml:space="preserve">Rector:Óscar Enrique Corrales Jorquera         </v>
      </c>
      <c r="N118" s="5" t="str">
        <f>VLOOKUP(C118,'AUD OCT'!B:W,12,0)</f>
        <v xml:space="preserve">Blanco N°1829, Valparaíso, Quinta Región
Casilla 123-V
</v>
      </c>
      <c r="O118" s="5" t="str">
        <f>VLOOKUP(C118,'AUD OCT'!B:W,13,0)</f>
        <v>V</v>
      </c>
      <c r="P118" s="5" t="str">
        <f>VLOOKUP(C118,'AUD OCT'!B:W,14,0)</f>
        <v>Valparaíso</v>
      </c>
      <c r="Q118" s="5" t="str">
        <f>VLOOKUP(C118,'AUD OCT'!B:W,15,0)</f>
        <v>Fono: 32- 2507000</v>
      </c>
      <c r="R118" s="5" t="str">
        <f>VLOOKUP(C118,'AUD OCT'!B:W,16,0)</f>
        <v>secretaria.rector@uv.cl, jazmin.reyes@uv.cl, mariana.rodriguez@uv.cl</v>
      </c>
      <c r="S118" s="5">
        <f>VLOOKUP(C118,'AUD OCT'!B:W,17,0)</f>
        <v>0</v>
      </c>
      <c r="T118" s="5">
        <f>VLOOKUP(C118,'AUD OCT'!B:W,18,0)</f>
        <v>93105</v>
      </c>
      <c r="U118" s="5" t="str">
        <f>VLOOKUP(C118,'AUD OCT'!B:W,19,0)</f>
        <v xml:space="preserve">Se acompañan antecedentes financieros correspondientes al año 2023, aprobados por el Subdepartamento de Supervisión Nacional. </v>
      </c>
      <c r="V118" s="6">
        <f>VLOOKUP(C118,'AUD OCT'!B:W,20,0)</f>
        <v>2023</v>
      </c>
      <c r="W118" s="7">
        <f>VLOOKUP(C118,'AUD OCT'!B:W,21,0)</f>
        <v>39401</v>
      </c>
      <c r="X118" s="8">
        <v>0</v>
      </c>
      <c r="Y118" s="8">
        <v>5000000</v>
      </c>
      <c r="Z118" s="6">
        <v>45960</v>
      </c>
      <c r="AA118" s="5" t="s">
        <v>31</v>
      </c>
      <c r="AB118" s="5" t="s">
        <v>32</v>
      </c>
      <c r="AC118" s="5" t="s">
        <v>8339</v>
      </c>
    </row>
    <row r="119" spans="2:29" x14ac:dyDescent="0.2">
      <c r="B119" s="26" t="s">
        <v>8338</v>
      </c>
      <c r="C119" s="26">
        <v>650364007</v>
      </c>
      <c r="D119" s="5">
        <v>1051400</v>
      </c>
      <c r="E119" s="26">
        <v>5</v>
      </c>
      <c r="F119" s="5" t="str">
        <f>VLOOKUP(C119,'AUD OCT'!B:W,2,0)</f>
        <v>Corporación de Derecho Privado.</v>
      </c>
      <c r="G119" s="5" t="str">
        <f>VLOOKUP(C119,'AUD OCT'!B:W,4,0)</f>
        <v>Otorgado por Decreto Supremo Nº223, de fecha 23 de febrero de 2001, del Ministerio de Justicia.</v>
      </c>
      <c r="H119" s="5" t="str">
        <f>VLOOKUP(C119,'AUD OCT'!B:W,5,0)</f>
        <v>Certificado de Vigencia de Persona Jurídica sin Fines de Lucro Nº de Folio 500622655619, de 10 de abril de 2025, del Servicio de Registro Civil e Identificación.</v>
      </c>
      <c r="I119" s="5" t="str">
        <f>VLOOKUP(C119,'AUD OCT'!B:W,7,0)</f>
        <v>Promoción del desarrollo, especialmente de las personas, familias, grupos y comunidades que viven en condiciones de pobreza y/o marginalidad.</v>
      </c>
      <c r="J119" s="5" t="str">
        <f>VLOOKUP(C119,'AUD OCT'!B:W,8,0)</f>
        <v xml:space="preserve">Presidente: Enrique Avelino Ayala Flores          7.752.970-5 Vice Presidente: Christian Alejandro Carrillo Cáceres 14.247.247-3
Secretaria: Paulina Moraga Cervelló                  9.982.918-4
Tesorera: Elisa Ávalos Urtubia                            10.329.999-3
Directores:
1. Salvador Arredondo Olguin, Rut: 14.376.280-7.
2. Carolyn Zamora Carmona, Rut: 15.081.507-K.
3. Margarita Eugenia Ruiloba Herrera, Rut: 9.622.707-8.
</v>
      </c>
      <c r="K119" s="5" t="str">
        <f>VLOOKUP(C119,'AUD OCT'!B:W,9,0)</f>
        <v>Desde el 30-04-2025 hasta 30-04-2027.</v>
      </c>
      <c r="L119" s="5" t="str">
        <f>VLOOKUP(C119,'AUD OCT'!B:W,10,0)</f>
        <v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v>
      </c>
      <c r="M119" s="5" t="str">
        <f>VLOOKUP(C119,'AUD OCT'!B:W,11,0)</f>
        <v>Ivan Orlando Zamora Zapata RUT N°9.267.181-K</v>
      </c>
      <c r="N119" s="5" t="str">
        <f>VLOOKUP(C119,'AUD OCT'!B:W,12,0)</f>
        <v xml:space="preserve">11 Norte 967, Viña del Mar. Quinta Región </v>
      </c>
      <c r="O119" s="5" t="str">
        <f>VLOOKUP(C119,'AUD OCT'!B:W,13,0)</f>
        <v>V</v>
      </c>
      <c r="P119" s="5" t="str">
        <f>VLOOKUP(C119,'AUD OCT'!B:W,14,0)</f>
        <v>Viña Del Mar</v>
      </c>
      <c r="Q119" s="5" t="str">
        <f>VLOOKUP(C119,'AUD OCT'!B:W,15,0)</f>
        <v xml:space="preserve">Fono: (32) 2881777; 32/2683887; 32/2694140
Fono Director Ejecutivo Sr. Iván Zamora Zapata: 92401822
Fono Secretaria. Srta. Patricia Nanjari Valenzuela: 92541986
      </v>
      </c>
      <c r="R119" s="5" t="str">
        <f>VLOOKUP(C119,'AUD OCT'!B:W,16,0)</f>
        <v>paicabi@paicabi.cl</v>
      </c>
      <c r="S119" s="5">
        <f>VLOOKUP(C119,'AUD OCT'!B:W,17,0)</f>
        <v>0</v>
      </c>
      <c r="T119" s="5" t="str">
        <f>VLOOKUP(C119,'AUD OCT'!B:W,18,0)</f>
        <v>93401: Institución de Asistencia Social</v>
      </c>
      <c r="U119" s="5" t="str">
        <f>VLOOKUP(C119,'AUD OCT'!B:W,19,0)</f>
        <v xml:space="preserve">Certificado Financiero correspondiente al año 2024, aprobado por USUFI
</v>
      </c>
      <c r="V119" s="6">
        <f>VLOOKUP(C119,'AUD OCT'!B:W,20,0)</f>
        <v>2024</v>
      </c>
      <c r="W119" s="7">
        <f>VLOOKUP(C119,'AUD OCT'!B:W,21,0)</f>
        <v>37970</v>
      </c>
      <c r="X119" s="8">
        <v>0</v>
      </c>
      <c r="Y119" s="8">
        <v>16350000</v>
      </c>
      <c r="Z119" s="6">
        <v>45960</v>
      </c>
      <c r="AA119" s="5" t="s">
        <v>31</v>
      </c>
      <c r="AB119" s="5" t="s">
        <v>32</v>
      </c>
      <c r="AC119" s="5" t="s">
        <v>8340</v>
      </c>
    </row>
  </sheetData>
  <autoFilter ref="A7:AC117"/>
  <mergeCells count="4">
    <mergeCell ref="B1:O1"/>
    <mergeCell ref="B2:O2"/>
    <mergeCell ref="B3:O3"/>
    <mergeCell ref="B4:O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892"/>
  <sheetViews>
    <sheetView workbookViewId="0">
      <selection activeCell="B658" sqref="B658"/>
    </sheetView>
  </sheetViews>
  <sheetFormatPr baseColWidth="10" defaultColWidth="23.7109375" defaultRowHeight="45" customHeight="1" x14ac:dyDescent="0.2"/>
  <cols>
    <col min="2" max="2" width="23.7109375" style="133"/>
  </cols>
  <sheetData>
    <row r="1" spans="1:35" ht="45" customHeight="1" x14ac:dyDescent="0.2">
      <c r="A1" s="207" t="s">
        <v>3</v>
      </c>
      <c r="B1" s="208" t="s">
        <v>100</v>
      </c>
      <c r="C1" s="207" t="s">
        <v>7</v>
      </c>
      <c r="D1" s="207" t="s">
        <v>101</v>
      </c>
      <c r="E1" s="208" t="s">
        <v>8</v>
      </c>
      <c r="F1" s="208" t="s">
        <v>9</v>
      </c>
      <c r="G1" s="208" t="s">
        <v>102</v>
      </c>
      <c r="H1" s="208" t="s">
        <v>10</v>
      </c>
      <c r="I1" s="208" t="s">
        <v>11</v>
      </c>
      <c r="J1" s="208" t="s">
        <v>12</v>
      </c>
      <c r="K1" s="208" t="s">
        <v>103</v>
      </c>
      <c r="L1" s="208" t="s">
        <v>14</v>
      </c>
      <c r="M1" s="208" t="s">
        <v>15</v>
      </c>
      <c r="N1" s="208" t="s">
        <v>16</v>
      </c>
      <c r="O1" s="208" t="s">
        <v>17</v>
      </c>
      <c r="P1" s="208" t="s">
        <v>18</v>
      </c>
      <c r="Q1" s="209" t="s">
        <v>19</v>
      </c>
      <c r="R1" s="209" t="s">
        <v>20</v>
      </c>
      <c r="S1" s="208" t="s">
        <v>21</v>
      </c>
      <c r="T1" s="208" t="s">
        <v>22</v>
      </c>
      <c r="U1" s="208" t="s">
        <v>104</v>
      </c>
      <c r="V1" s="208" t="s">
        <v>23</v>
      </c>
      <c r="W1" s="208" t="s">
        <v>24</v>
      </c>
      <c r="X1" s="210" t="s">
        <v>105</v>
      </c>
      <c r="Y1" s="210" t="s">
        <v>26</v>
      </c>
      <c r="Z1" s="211" t="s">
        <v>27</v>
      </c>
      <c r="AA1" s="210" t="s">
        <v>28</v>
      </c>
      <c r="AB1" s="210" t="s">
        <v>106</v>
      </c>
      <c r="AC1" s="212" t="s">
        <v>107</v>
      </c>
      <c r="AD1" s="210" t="s">
        <v>105</v>
      </c>
      <c r="AE1" s="210" t="s">
        <v>26</v>
      </c>
      <c r="AF1" s="211" t="s">
        <v>27</v>
      </c>
      <c r="AG1" s="210" t="s">
        <v>28</v>
      </c>
      <c r="AH1" s="210" t="s">
        <v>106</v>
      </c>
      <c r="AI1" s="212" t="s">
        <v>108</v>
      </c>
    </row>
    <row r="2" spans="1:35" ht="45" hidden="1" customHeight="1" x14ac:dyDescent="0.2">
      <c r="A2" s="149" t="s">
        <v>109</v>
      </c>
      <c r="B2" s="150">
        <v>650548949</v>
      </c>
      <c r="C2" s="150" t="s">
        <v>110</v>
      </c>
      <c r="D2" s="151" t="s">
        <v>111</v>
      </c>
      <c r="E2" s="152" t="s">
        <v>112</v>
      </c>
      <c r="F2" s="150" t="s">
        <v>113</v>
      </c>
      <c r="G2" s="150"/>
      <c r="H2" s="152" t="s">
        <v>114</v>
      </c>
      <c r="I2" s="152" t="s">
        <v>115</v>
      </c>
      <c r="J2" s="150" t="s">
        <v>115</v>
      </c>
      <c r="K2" s="150" t="s">
        <v>115</v>
      </c>
      <c r="L2" s="150" t="s">
        <v>116</v>
      </c>
      <c r="M2" s="150" t="s">
        <v>117</v>
      </c>
      <c r="N2" s="153" t="s">
        <v>118</v>
      </c>
      <c r="O2" s="154" t="s">
        <v>119</v>
      </c>
      <c r="P2" s="154" t="s">
        <v>120</v>
      </c>
      <c r="Q2" s="155" t="s">
        <v>121</v>
      </c>
      <c r="R2" s="154"/>
      <c r="S2" s="155">
        <v>93401</v>
      </c>
      <c r="T2" s="155" t="s">
        <v>122</v>
      </c>
      <c r="U2" s="155">
        <v>2020</v>
      </c>
      <c r="V2" s="156">
        <v>42772</v>
      </c>
      <c r="W2" s="154">
        <v>7627</v>
      </c>
      <c r="X2" s="213"/>
      <c r="Y2" s="214"/>
      <c r="Z2" s="213"/>
      <c r="AA2" s="213"/>
      <c r="AB2" s="213"/>
      <c r="AC2" s="215"/>
      <c r="AD2" s="40"/>
      <c r="AE2" s="40"/>
      <c r="AF2" s="40"/>
      <c r="AG2" s="40"/>
      <c r="AH2" s="40"/>
      <c r="AI2" s="40"/>
    </row>
    <row r="3" spans="1:35" ht="45" hidden="1" customHeight="1" x14ac:dyDescent="0.2">
      <c r="A3" s="149" t="s">
        <v>123</v>
      </c>
      <c r="B3" s="150">
        <v>651677822</v>
      </c>
      <c r="C3" s="150"/>
      <c r="D3" s="151" t="s">
        <v>124</v>
      </c>
      <c r="E3" s="152" t="s">
        <v>125</v>
      </c>
      <c r="F3" s="150" t="s">
        <v>126</v>
      </c>
      <c r="G3" s="150"/>
      <c r="H3" s="152" t="s">
        <v>127</v>
      </c>
      <c r="I3" s="152" t="s">
        <v>128</v>
      </c>
      <c r="J3" s="150" t="s">
        <v>129</v>
      </c>
      <c r="K3" s="150" t="s">
        <v>130</v>
      </c>
      <c r="L3" s="150" t="s">
        <v>131</v>
      </c>
      <c r="M3" s="150" t="s">
        <v>132</v>
      </c>
      <c r="N3" s="150" t="s">
        <v>133</v>
      </c>
      <c r="O3" s="155" t="s">
        <v>134</v>
      </c>
      <c r="P3" s="155" t="s">
        <v>135</v>
      </c>
      <c r="Q3" s="157" t="s">
        <v>136</v>
      </c>
      <c r="R3" s="155"/>
      <c r="S3" s="155">
        <v>93401</v>
      </c>
      <c r="T3" s="155" t="s">
        <v>137</v>
      </c>
      <c r="U3" s="155">
        <v>2020</v>
      </c>
      <c r="V3" s="158">
        <v>44271</v>
      </c>
      <c r="W3" s="155">
        <v>7727</v>
      </c>
      <c r="X3" s="216"/>
      <c r="Y3" s="217"/>
      <c r="Z3" s="216"/>
      <c r="AA3" s="216"/>
      <c r="AB3" s="216"/>
      <c r="AC3" s="217"/>
      <c r="AD3" s="40"/>
      <c r="AE3" s="40"/>
      <c r="AF3" s="40"/>
      <c r="AG3" s="40"/>
      <c r="AH3" s="40"/>
      <c r="AI3" s="40"/>
    </row>
    <row r="4" spans="1:35" ht="45" hidden="1" customHeight="1" x14ac:dyDescent="0.2">
      <c r="A4" s="149" t="s">
        <v>138</v>
      </c>
      <c r="B4" s="150">
        <v>754310006</v>
      </c>
      <c r="C4" s="150" t="s">
        <v>139</v>
      </c>
      <c r="D4" s="151" t="s">
        <v>140</v>
      </c>
      <c r="E4" s="150" t="s">
        <v>141</v>
      </c>
      <c r="F4" s="152" t="s">
        <v>142</v>
      </c>
      <c r="G4" s="152"/>
      <c r="H4" s="152" t="s">
        <v>143</v>
      </c>
      <c r="I4" s="152" t="s">
        <v>144</v>
      </c>
      <c r="J4" s="150" t="s">
        <v>145</v>
      </c>
      <c r="K4" s="150" t="s">
        <v>146</v>
      </c>
      <c r="L4" s="150" t="s">
        <v>147</v>
      </c>
      <c r="M4" s="150" t="s">
        <v>148</v>
      </c>
      <c r="N4" s="153" t="s">
        <v>149</v>
      </c>
      <c r="O4" s="154" t="s">
        <v>150</v>
      </c>
      <c r="P4" s="155" t="s">
        <v>151</v>
      </c>
      <c r="Q4" s="155" t="s">
        <v>152</v>
      </c>
      <c r="R4" s="154"/>
      <c r="S4" s="155" t="s">
        <v>153</v>
      </c>
      <c r="T4" s="155" t="s">
        <v>154</v>
      </c>
      <c r="U4" s="155">
        <v>2010</v>
      </c>
      <c r="V4" s="156">
        <v>39701</v>
      </c>
      <c r="W4" s="154">
        <v>7403</v>
      </c>
      <c r="X4" s="258"/>
      <c r="Y4" s="153"/>
      <c r="Z4" s="258"/>
      <c r="AA4" s="258"/>
      <c r="AB4" s="258"/>
      <c r="AC4" s="150"/>
      <c r="AD4" s="40"/>
      <c r="AE4" s="40"/>
      <c r="AF4" s="40"/>
      <c r="AG4" s="40"/>
      <c r="AH4" s="40"/>
      <c r="AI4" s="40"/>
    </row>
    <row r="5" spans="1:35" ht="45" hidden="1" customHeight="1" x14ac:dyDescent="0.2">
      <c r="A5" s="149" t="s">
        <v>155</v>
      </c>
      <c r="B5" s="150">
        <v>651076188</v>
      </c>
      <c r="C5" s="150" t="s">
        <v>156</v>
      </c>
      <c r="D5" s="151" t="s">
        <v>124</v>
      </c>
      <c r="E5" s="150" t="s">
        <v>157</v>
      </c>
      <c r="F5" s="152" t="s">
        <v>158</v>
      </c>
      <c r="G5" s="152"/>
      <c r="H5" s="152" t="s">
        <v>159</v>
      </c>
      <c r="I5" s="152" t="s">
        <v>160</v>
      </c>
      <c r="J5" s="150" t="s">
        <v>161</v>
      </c>
      <c r="K5" s="152" t="s">
        <v>162</v>
      </c>
      <c r="L5" s="150" t="s">
        <v>163</v>
      </c>
      <c r="M5" s="150" t="s">
        <v>164</v>
      </c>
      <c r="N5" s="153" t="s">
        <v>165</v>
      </c>
      <c r="O5" s="154" t="s">
        <v>166</v>
      </c>
      <c r="P5" s="154" t="s">
        <v>167</v>
      </c>
      <c r="Q5" s="155" t="s">
        <v>167</v>
      </c>
      <c r="R5" s="154" t="s">
        <v>167</v>
      </c>
      <c r="S5" s="155">
        <v>93401</v>
      </c>
      <c r="T5" s="155" t="s">
        <v>168</v>
      </c>
      <c r="U5" s="155">
        <v>2014</v>
      </c>
      <c r="V5" s="156">
        <v>42352</v>
      </c>
      <c r="W5" s="154">
        <v>7589</v>
      </c>
      <c r="X5" s="258"/>
      <c r="Y5" s="153"/>
      <c r="Z5" s="258"/>
      <c r="AA5" s="258"/>
      <c r="AB5" s="258"/>
      <c r="AC5" s="150"/>
      <c r="AD5" s="40"/>
      <c r="AE5" s="40"/>
      <c r="AF5" s="40"/>
      <c r="AG5" s="40"/>
      <c r="AH5" s="40"/>
      <c r="AI5" s="40"/>
    </row>
    <row r="6" spans="1:35" ht="45" hidden="1" customHeight="1" x14ac:dyDescent="0.2">
      <c r="A6" s="149" t="s">
        <v>169</v>
      </c>
      <c r="B6" s="150">
        <v>700516008</v>
      </c>
      <c r="C6" s="150" t="s">
        <v>156</v>
      </c>
      <c r="D6" s="151" t="s">
        <v>124</v>
      </c>
      <c r="E6" s="150" t="s">
        <v>170</v>
      </c>
      <c r="F6" s="152" t="s">
        <v>171</v>
      </c>
      <c r="G6" s="152"/>
      <c r="H6" s="152" t="s">
        <v>172</v>
      </c>
      <c r="I6" s="152" t="s">
        <v>173</v>
      </c>
      <c r="J6" s="150" t="s">
        <v>174</v>
      </c>
      <c r="K6" s="150" t="s">
        <v>175</v>
      </c>
      <c r="L6" s="150" t="s">
        <v>176</v>
      </c>
      <c r="M6" s="150" t="s">
        <v>177</v>
      </c>
      <c r="N6" s="153" t="s">
        <v>118</v>
      </c>
      <c r="O6" s="154" t="s">
        <v>178</v>
      </c>
      <c r="P6" s="154" t="s">
        <v>179</v>
      </c>
      <c r="Q6" s="155" t="s">
        <v>180</v>
      </c>
      <c r="R6" s="154" t="s">
        <v>181</v>
      </c>
      <c r="S6" s="155">
        <v>93401</v>
      </c>
      <c r="T6" s="155" t="s">
        <v>182</v>
      </c>
      <c r="U6" s="155">
        <v>2021</v>
      </c>
      <c r="V6" s="156">
        <v>37970</v>
      </c>
      <c r="W6" s="154">
        <v>6902</v>
      </c>
      <c r="X6" s="213"/>
      <c r="Y6" s="214"/>
      <c r="Z6" s="213"/>
      <c r="AA6" s="213"/>
      <c r="AB6" s="213"/>
      <c r="AC6" s="215"/>
      <c r="AD6" s="40"/>
      <c r="AE6" s="40"/>
      <c r="AF6" s="40"/>
      <c r="AG6" s="40"/>
      <c r="AH6" s="40"/>
      <c r="AI6" s="40"/>
    </row>
    <row r="7" spans="1:35" ht="45" hidden="1" customHeight="1" x14ac:dyDescent="0.2">
      <c r="A7" s="159" t="s">
        <v>183</v>
      </c>
      <c r="B7" s="150">
        <v>735972006</v>
      </c>
      <c r="C7" s="150" t="s">
        <v>156</v>
      </c>
      <c r="D7" s="151" t="s">
        <v>124</v>
      </c>
      <c r="E7" s="150" t="s">
        <v>184</v>
      </c>
      <c r="F7" s="152" t="s">
        <v>185</v>
      </c>
      <c r="G7" s="152"/>
      <c r="H7" s="152" t="s">
        <v>186</v>
      </c>
      <c r="I7" s="152" t="s">
        <v>187</v>
      </c>
      <c r="J7" s="150" t="s">
        <v>188</v>
      </c>
      <c r="K7" s="160" t="s">
        <v>189</v>
      </c>
      <c r="L7" s="150" t="s">
        <v>190</v>
      </c>
      <c r="M7" s="150" t="s">
        <v>191</v>
      </c>
      <c r="N7" s="153" t="s">
        <v>118</v>
      </c>
      <c r="O7" s="154" t="s">
        <v>192</v>
      </c>
      <c r="P7" s="154">
        <v>228798000</v>
      </c>
      <c r="Q7" s="155" t="s">
        <v>193</v>
      </c>
      <c r="R7" s="154"/>
      <c r="S7" s="155" t="s">
        <v>194</v>
      </c>
      <c r="T7" s="155" t="s">
        <v>195</v>
      </c>
      <c r="U7" s="155">
        <v>2020</v>
      </c>
      <c r="V7" s="156">
        <v>39381</v>
      </c>
      <c r="W7" s="154">
        <v>7379</v>
      </c>
      <c r="X7" s="258"/>
      <c r="Y7" s="153"/>
      <c r="Z7" s="258"/>
      <c r="AA7" s="258"/>
      <c r="AB7" s="258"/>
      <c r="AC7" s="150"/>
      <c r="AD7" s="40"/>
      <c r="AE7" s="40"/>
      <c r="AF7" s="40"/>
      <c r="AG7" s="40"/>
      <c r="AH7" s="40"/>
      <c r="AI7" s="218" t="s">
        <v>196</v>
      </c>
    </row>
    <row r="8" spans="1:35" ht="45" hidden="1" customHeight="1" x14ac:dyDescent="0.2">
      <c r="A8" s="159" t="s">
        <v>197</v>
      </c>
      <c r="B8" s="150">
        <v>702783003</v>
      </c>
      <c r="C8" s="150" t="s">
        <v>198</v>
      </c>
      <c r="D8" s="151" t="s">
        <v>124</v>
      </c>
      <c r="E8" s="150" t="s">
        <v>199</v>
      </c>
      <c r="F8" s="152" t="s">
        <v>200</v>
      </c>
      <c r="G8" s="152"/>
      <c r="H8" s="152" t="s">
        <v>201</v>
      </c>
      <c r="I8" s="152" t="s">
        <v>202</v>
      </c>
      <c r="J8" s="150" t="s">
        <v>203</v>
      </c>
      <c r="K8" s="150" t="s">
        <v>204</v>
      </c>
      <c r="L8" s="150" t="s">
        <v>205</v>
      </c>
      <c r="M8" s="150" t="s">
        <v>206</v>
      </c>
      <c r="N8" s="153" t="s">
        <v>133</v>
      </c>
      <c r="O8" s="154" t="s">
        <v>192</v>
      </c>
      <c r="P8" s="154" t="s">
        <v>207</v>
      </c>
      <c r="Q8" s="155" t="s">
        <v>208</v>
      </c>
      <c r="R8" s="154"/>
      <c r="S8" s="155" t="s">
        <v>209</v>
      </c>
      <c r="T8" s="155" t="s">
        <v>210</v>
      </c>
      <c r="U8" s="155">
        <v>2007</v>
      </c>
      <c r="V8" s="156">
        <v>37970</v>
      </c>
      <c r="W8" s="154">
        <v>1900</v>
      </c>
      <c r="X8" s="258"/>
      <c r="Y8" s="153"/>
      <c r="Z8" s="258"/>
      <c r="AA8" s="258"/>
      <c r="AB8" s="258"/>
      <c r="AC8" s="150"/>
      <c r="AD8" s="40"/>
      <c r="AE8" s="40"/>
      <c r="AF8" s="40"/>
      <c r="AG8" s="40"/>
      <c r="AH8" s="40"/>
      <c r="AI8" s="40"/>
    </row>
    <row r="9" spans="1:35" ht="45" hidden="1" customHeight="1" x14ac:dyDescent="0.2">
      <c r="A9" s="159" t="s">
        <v>211</v>
      </c>
      <c r="B9" s="150">
        <v>706357009</v>
      </c>
      <c r="C9" s="150" t="s">
        <v>156</v>
      </c>
      <c r="D9" s="151" t="s">
        <v>124</v>
      </c>
      <c r="E9" s="150" t="s">
        <v>212</v>
      </c>
      <c r="F9" s="152" t="s">
        <v>213</v>
      </c>
      <c r="G9" s="152"/>
      <c r="H9" s="152" t="s">
        <v>214</v>
      </c>
      <c r="I9" s="152" t="s">
        <v>215</v>
      </c>
      <c r="J9" s="150" t="s">
        <v>216</v>
      </c>
      <c r="K9" s="150" t="s">
        <v>217</v>
      </c>
      <c r="L9" s="150" t="s">
        <v>218</v>
      </c>
      <c r="M9" s="150" t="s">
        <v>219</v>
      </c>
      <c r="N9" s="153" t="s">
        <v>149</v>
      </c>
      <c r="O9" s="154" t="s">
        <v>192</v>
      </c>
      <c r="P9" s="154" t="s">
        <v>220</v>
      </c>
      <c r="Q9" s="155" t="s">
        <v>167</v>
      </c>
      <c r="R9" s="154"/>
      <c r="S9" s="155" t="s">
        <v>153</v>
      </c>
      <c r="T9" s="155" t="s">
        <v>221</v>
      </c>
      <c r="U9" s="155">
        <v>2005</v>
      </c>
      <c r="V9" s="156">
        <v>37970</v>
      </c>
      <c r="W9" s="154">
        <v>50</v>
      </c>
      <c r="X9" s="258"/>
      <c r="Y9" s="153"/>
      <c r="Z9" s="258"/>
      <c r="AA9" s="258"/>
      <c r="AB9" s="258"/>
      <c r="AC9" s="150"/>
      <c r="AD9" s="40"/>
      <c r="AE9" s="40"/>
      <c r="AF9" s="40"/>
      <c r="AG9" s="40"/>
      <c r="AH9" s="40"/>
      <c r="AI9" s="218" t="s">
        <v>222</v>
      </c>
    </row>
    <row r="10" spans="1:35" ht="45" hidden="1" customHeight="1" x14ac:dyDescent="0.2">
      <c r="A10" s="159" t="s">
        <v>223</v>
      </c>
      <c r="B10" s="150">
        <v>710658005</v>
      </c>
      <c r="C10" s="150" t="s">
        <v>198</v>
      </c>
      <c r="D10" s="151" t="s">
        <v>124</v>
      </c>
      <c r="E10" s="150" t="s">
        <v>224</v>
      </c>
      <c r="F10" s="152" t="s">
        <v>225</v>
      </c>
      <c r="G10" s="152"/>
      <c r="H10" s="152" t="s">
        <v>226</v>
      </c>
      <c r="I10" s="152" t="s">
        <v>227</v>
      </c>
      <c r="J10" s="150" t="s">
        <v>228</v>
      </c>
      <c r="K10" s="150" t="s">
        <v>229</v>
      </c>
      <c r="L10" s="150" t="s">
        <v>230</v>
      </c>
      <c r="M10" s="150" t="s">
        <v>231</v>
      </c>
      <c r="N10" s="153" t="s">
        <v>232</v>
      </c>
      <c r="O10" s="154" t="s">
        <v>233</v>
      </c>
      <c r="P10" s="154" t="s">
        <v>234</v>
      </c>
      <c r="Q10" s="155" t="s">
        <v>235</v>
      </c>
      <c r="R10" s="154"/>
      <c r="S10" s="155">
        <v>93401</v>
      </c>
      <c r="T10" s="155" t="s">
        <v>236</v>
      </c>
      <c r="U10" s="155">
        <v>2009</v>
      </c>
      <c r="V10" s="156">
        <v>37970</v>
      </c>
      <c r="W10" s="154">
        <v>6490</v>
      </c>
      <c r="X10" s="258"/>
      <c r="Y10" s="153"/>
      <c r="Z10" s="258"/>
      <c r="AA10" s="258"/>
      <c r="AB10" s="258"/>
      <c r="AC10" s="150"/>
      <c r="AD10" s="40"/>
      <c r="AE10" s="40"/>
      <c r="AF10" s="40"/>
      <c r="AG10" s="40"/>
      <c r="AH10" s="40"/>
      <c r="AI10" s="218"/>
    </row>
    <row r="11" spans="1:35" ht="45" hidden="1" customHeight="1" x14ac:dyDescent="0.2">
      <c r="A11" s="159" t="s">
        <v>237</v>
      </c>
      <c r="B11" s="150">
        <v>710002002</v>
      </c>
      <c r="C11" s="150" t="s">
        <v>198</v>
      </c>
      <c r="D11" s="151" t="s">
        <v>124</v>
      </c>
      <c r="E11" s="150" t="s">
        <v>238</v>
      </c>
      <c r="F11" s="152" t="s">
        <v>239</v>
      </c>
      <c r="G11" s="152"/>
      <c r="H11" s="152" t="s">
        <v>240</v>
      </c>
      <c r="I11" s="152" t="s">
        <v>241</v>
      </c>
      <c r="J11" s="150" t="s">
        <v>242</v>
      </c>
      <c r="K11" s="150" t="s">
        <v>243</v>
      </c>
      <c r="L11" s="150" t="s">
        <v>244</v>
      </c>
      <c r="M11" s="150" t="s">
        <v>245</v>
      </c>
      <c r="N11" s="153" t="s">
        <v>246</v>
      </c>
      <c r="O11" s="154" t="s">
        <v>247</v>
      </c>
      <c r="P11" s="154" t="s">
        <v>248</v>
      </c>
      <c r="Q11" s="155" t="s">
        <v>167</v>
      </c>
      <c r="R11" s="154"/>
      <c r="S11" s="155">
        <v>93401</v>
      </c>
      <c r="T11" s="155" t="s">
        <v>249</v>
      </c>
      <c r="U11" s="155">
        <v>2007</v>
      </c>
      <c r="V11" s="156">
        <v>37970</v>
      </c>
      <c r="W11" s="154">
        <v>1910</v>
      </c>
      <c r="X11" s="258"/>
      <c r="Y11" s="153"/>
      <c r="Z11" s="258"/>
      <c r="AA11" s="258"/>
      <c r="AB11" s="258"/>
      <c r="AC11" s="150"/>
      <c r="AD11" s="40"/>
      <c r="AE11" s="40"/>
      <c r="AF11" s="40"/>
      <c r="AG11" s="40"/>
      <c r="AH11" s="40"/>
      <c r="AI11" s="218"/>
    </row>
    <row r="12" spans="1:35" ht="45" hidden="1" customHeight="1" x14ac:dyDescent="0.2">
      <c r="A12" s="159" t="s">
        <v>250</v>
      </c>
      <c r="B12" s="150">
        <v>712763000</v>
      </c>
      <c r="C12" s="150" t="s">
        <v>198</v>
      </c>
      <c r="D12" s="151" t="s">
        <v>124</v>
      </c>
      <c r="E12" s="150" t="s">
        <v>251</v>
      </c>
      <c r="F12" s="152" t="s">
        <v>252</v>
      </c>
      <c r="G12" s="152"/>
      <c r="H12" s="152" t="s">
        <v>253</v>
      </c>
      <c r="I12" s="152" t="s">
        <v>254</v>
      </c>
      <c r="J12" s="150" t="s">
        <v>255</v>
      </c>
      <c r="K12" s="150" t="s">
        <v>256</v>
      </c>
      <c r="L12" s="150" t="s">
        <v>257</v>
      </c>
      <c r="M12" s="150" t="s">
        <v>258</v>
      </c>
      <c r="N12" s="153" t="s">
        <v>259</v>
      </c>
      <c r="O12" s="154" t="s">
        <v>260</v>
      </c>
      <c r="P12" s="154" t="s">
        <v>167</v>
      </c>
      <c r="Q12" s="155" t="s">
        <v>167</v>
      </c>
      <c r="R12" s="154"/>
      <c r="S12" s="155" t="s">
        <v>209</v>
      </c>
      <c r="T12" s="155" t="s">
        <v>261</v>
      </c>
      <c r="U12" s="155">
        <v>2005</v>
      </c>
      <c r="V12" s="156">
        <v>37970</v>
      </c>
      <c r="W12" s="154">
        <v>25</v>
      </c>
      <c r="X12" s="258"/>
      <c r="Y12" s="153"/>
      <c r="Z12" s="258"/>
      <c r="AA12" s="258"/>
      <c r="AB12" s="258"/>
      <c r="AC12" s="150"/>
      <c r="AD12" s="40"/>
      <c r="AE12" s="40"/>
      <c r="AF12" s="40"/>
      <c r="AG12" s="40"/>
      <c r="AH12" s="40"/>
      <c r="AI12" s="218" t="s">
        <v>262</v>
      </c>
    </row>
    <row r="13" spans="1:35" ht="45" hidden="1" customHeight="1" x14ac:dyDescent="0.2">
      <c r="A13" s="159" t="s">
        <v>263</v>
      </c>
      <c r="B13" s="150">
        <v>820273001</v>
      </c>
      <c r="C13" s="150" t="s">
        <v>156</v>
      </c>
      <c r="D13" s="151" t="s">
        <v>124</v>
      </c>
      <c r="E13" s="150" t="s">
        <v>264</v>
      </c>
      <c r="F13" s="152" t="s">
        <v>265</v>
      </c>
      <c r="G13" s="152"/>
      <c r="H13" s="152" t="s">
        <v>266</v>
      </c>
      <c r="I13" s="152" t="s">
        <v>267</v>
      </c>
      <c r="J13" s="150" t="s">
        <v>242</v>
      </c>
      <c r="K13" s="150" t="s">
        <v>268</v>
      </c>
      <c r="L13" s="150" t="s">
        <v>269</v>
      </c>
      <c r="M13" s="150" t="s">
        <v>270</v>
      </c>
      <c r="N13" s="153" t="s">
        <v>118</v>
      </c>
      <c r="O13" s="154" t="s">
        <v>192</v>
      </c>
      <c r="P13" s="154" t="s">
        <v>271</v>
      </c>
      <c r="Q13" s="155" t="s">
        <v>208</v>
      </c>
      <c r="R13" s="154"/>
      <c r="S13" s="155" t="s">
        <v>209</v>
      </c>
      <c r="T13" s="155" t="s">
        <v>272</v>
      </c>
      <c r="U13" s="155">
        <v>2007</v>
      </c>
      <c r="V13" s="156">
        <v>37970</v>
      </c>
      <c r="W13" s="154">
        <v>1850</v>
      </c>
      <c r="X13" s="258"/>
      <c r="Y13" s="153"/>
      <c r="Z13" s="258"/>
      <c r="AA13" s="258"/>
      <c r="AB13" s="258"/>
      <c r="AC13" s="150"/>
      <c r="AD13" s="40"/>
      <c r="AE13" s="40"/>
      <c r="AF13" s="40"/>
      <c r="AG13" s="40"/>
      <c r="AH13" s="40"/>
      <c r="AI13" s="218"/>
    </row>
    <row r="14" spans="1:35" ht="45" hidden="1" customHeight="1" x14ac:dyDescent="0.2">
      <c r="A14" s="159" t="s">
        <v>273</v>
      </c>
      <c r="B14" s="150" t="s">
        <v>274</v>
      </c>
      <c r="C14" s="150" t="s">
        <v>275</v>
      </c>
      <c r="D14" s="151" t="s">
        <v>276</v>
      </c>
      <c r="E14" s="150" t="s">
        <v>277</v>
      </c>
      <c r="F14" s="152" t="s">
        <v>278</v>
      </c>
      <c r="G14" s="152"/>
      <c r="H14" s="152" t="s">
        <v>279</v>
      </c>
      <c r="I14" s="152" t="s">
        <v>115</v>
      </c>
      <c r="J14" s="150" t="s">
        <v>280</v>
      </c>
      <c r="K14" s="150"/>
      <c r="L14" s="150" t="s">
        <v>281</v>
      </c>
      <c r="M14" s="150" t="s">
        <v>282</v>
      </c>
      <c r="N14" s="153" t="s">
        <v>259</v>
      </c>
      <c r="O14" s="154" t="s">
        <v>260</v>
      </c>
      <c r="P14" s="154"/>
      <c r="Q14" s="155"/>
      <c r="R14" s="154" t="s">
        <v>283</v>
      </c>
      <c r="S14" s="155">
        <v>93910</v>
      </c>
      <c r="T14" s="161" t="s">
        <v>284</v>
      </c>
      <c r="U14" s="161">
        <v>2018</v>
      </c>
      <c r="V14" s="156">
        <v>37970</v>
      </c>
      <c r="W14" s="154">
        <v>5550</v>
      </c>
      <c r="X14" s="258"/>
      <c r="Y14" s="153"/>
      <c r="Z14" s="258"/>
      <c r="AA14" s="258"/>
      <c r="AB14" s="258"/>
      <c r="AC14" s="150"/>
      <c r="AD14" s="40"/>
      <c r="AE14" s="40"/>
      <c r="AF14" s="40"/>
      <c r="AG14" s="40"/>
      <c r="AH14" s="40"/>
      <c r="AI14" s="218"/>
    </row>
    <row r="15" spans="1:35" ht="45" hidden="1" customHeight="1" x14ac:dyDescent="0.2">
      <c r="A15" s="159" t="s">
        <v>285</v>
      </c>
      <c r="B15" s="150">
        <v>800665000</v>
      </c>
      <c r="C15" s="150" t="s">
        <v>279</v>
      </c>
      <c r="D15" s="151" t="s">
        <v>276</v>
      </c>
      <c r="E15" s="150" t="s">
        <v>277</v>
      </c>
      <c r="F15" s="152" t="s">
        <v>278</v>
      </c>
      <c r="G15" s="152"/>
      <c r="H15" s="152" t="s">
        <v>279</v>
      </c>
      <c r="I15" s="152" t="s">
        <v>115</v>
      </c>
      <c r="J15" s="150"/>
      <c r="K15" s="150"/>
      <c r="L15" s="150" t="s">
        <v>286</v>
      </c>
      <c r="M15" s="150" t="s">
        <v>287</v>
      </c>
      <c r="N15" s="153" t="s">
        <v>133</v>
      </c>
      <c r="O15" s="155" t="s">
        <v>134</v>
      </c>
      <c r="P15" s="154" t="s">
        <v>288</v>
      </c>
      <c r="Q15" s="155"/>
      <c r="R15" s="154"/>
      <c r="S15" s="155">
        <v>93910</v>
      </c>
      <c r="T15" s="155" t="s">
        <v>289</v>
      </c>
      <c r="U15" s="155">
        <v>2004</v>
      </c>
      <c r="V15" s="156">
        <v>37970</v>
      </c>
      <c r="W15" s="154">
        <v>6928</v>
      </c>
      <c r="X15" s="258"/>
      <c r="Y15" s="153"/>
      <c r="Z15" s="258"/>
      <c r="AA15" s="258"/>
      <c r="AB15" s="258"/>
      <c r="AC15" s="150"/>
      <c r="AD15" s="40"/>
      <c r="AE15" s="40"/>
      <c r="AF15" s="40"/>
      <c r="AG15" s="40"/>
      <c r="AH15" s="40"/>
      <c r="AI15" s="218"/>
    </row>
    <row r="16" spans="1:35" ht="45" hidden="1" customHeight="1" x14ac:dyDescent="0.2">
      <c r="A16" s="159" t="s">
        <v>290</v>
      </c>
      <c r="B16" s="150">
        <v>702085004</v>
      </c>
      <c r="C16" s="150" t="s">
        <v>275</v>
      </c>
      <c r="D16" s="151" t="s">
        <v>276</v>
      </c>
      <c r="E16" s="150" t="s">
        <v>277</v>
      </c>
      <c r="F16" s="152" t="s">
        <v>278</v>
      </c>
      <c r="G16" s="152"/>
      <c r="H16" s="152" t="s">
        <v>291</v>
      </c>
      <c r="I16" s="152"/>
      <c r="J16" s="150"/>
      <c r="K16" s="150"/>
      <c r="L16" s="150" t="s">
        <v>292</v>
      </c>
      <c r="M16" s="150" t="s">
        <v>293</v>
      </c>
      <c r="N16" s="153" t="s">
        <v>232</v>
      </c>
      <c r="O16" s="154" t="s">
        <v>294</v>
      </c>
      <c r="P16" s="154"/>
      <c r="Q16" s="155"/>
      <c r="R16" s="154"/>
      <c r="S16" s="155" t="s">
        <v>295</v>
      </c>
      <c r="T16" s="155" t="s">
        <v>296</v>
      </c>
      <c r="U16" s="155">
        <v>2012</v>
      </c>
      <c r="V16" s="156">
        <v>37970</v>
      </c>
      <c r="W16" s="154">
        <v>100</v>
      </c>
      <c r="X16" s="258"/>
      <c r="Y16" s="153"/>
      <c r="Z16" s="258"/>
      <c r="AA16" s="258"/>
      <c r="AB16" s="258"/>
      <c r="AC16" s="150"/>
      <c r="AD16" s="40"/>
      <c r="AE16" s="40"/>
      <c r="AF16" s="40"/>
      <c r="AG16" s="40"/>
      <c r="AH16" s="40"/>
      <c r="AI16" s="218"/>
    </row>
    <row r="17" spans="1:35" ht="45" hidden="1" customHeight="1" x14ac:dyDescent="0.2">
      <c r="A17" s="159" t="s">
        <v>297</v>
      </c>
      <c r="B17" s="150">
        <v>700134407</v>
      </c>
      <c r="C17" s="150" t="s">
        <v>198</v>
      </c>
      <c r="D17" s="151" t="s">
        <v>124</v>
      </c>
      <c r="E17" s="150" t="s">
        <v>298</v>
      </c>
      <c r="F17" s="152" t="s">
        <v>299</v>
      </c>
      <c r="G17" s="152"/>
      <c r="H17" s="152" t="s">
        <v>300</v>
      </c>
      <c r="I17" s="152" t="s">
        <v>301</v>
      </c>
      <c r="J17" s="150" t="s">
        <v>302</v>
      </c>
      <c r="K17" s="150" t="s">
        <v>303</v>
      </c>
      <c r="L17" s="150" t="s">
        <v>304</v>
      </c>
      <c r="M17" s="150" t="s">
        <v>305</v>
      </c>
      <c r="N17" s="153" t="s">
        <v>246</v>
      </c>
      <c r="O17" s="154" t="s">
        <v>306</v>
      </c>
      <c r="P17" s="154" t="s">
        <v>307</v>
      </c>
      <c r="Q17" s="155" t="s">
        <v>308</v>
      </c>
      <c r="R17" s="154"/>
      <c r="S17" s="155">
        <v>93401</v>
      </c>
      <c r="T17" s="155" t="s">
        <v>309</v>
      </c>
      <c r="U17" s="155">
        <v>2020</v>
      </c>
      <c r="V17" s="156">
        <v>37970</v>
      </c>
      <c r="W17" s="154">
        <v>400</v>
      </c>
      <c r="X17" s="258"/>
      <c r="Y17" s="153"/>
      <c r="Z17" s="258"/>
      <c r="AA17" s="258"/>
      <c r="AB17" s="258"/>
      <c r="AC17" s="150"/>
      <c r="AD17" s="40"/>
      <c r="AE17" s="40"/>
      <c r="AF17" s="40"/>
      <c r="AG17" s="40"/>
      <c r="AH17" s="40"/>
      <c r="AI17" s="218"/>
    </row>
    <row r="18" spans="1:35" ht="45" hidden="1" customHeight="1" x14ac:dyDescent="0.2">
      <c r="A18" s="159" t="s">
        <v>310</v>
      </c>
      <c r="B18" s="150">
        <v>704164009</v>
      </c>
      <c r="C18" s="150" t="s">
        <v>156</v>
      </c>
      <c r="D18" s="151" t="s">
        <v>124</v>
      </c>
      <c r="E18" s="150" t="s">
        <v>311</v>
      </c>
      <c r="F18" s="152" t="s">
        <v>312</v>
      </c>
      <c r="G18" s="155">
        <v>2023</v>
      </c>
      <c r="H18" s="152" t="s">
        <v>311</v>
      </c>
      <c r="I18" s="152" t="s">
        <v>313</v>
      </c>
      <c r="J18" s="150" t="s">
        <v>314</v>
      </c>
      <c r="K18" s="150" t="s">
        <v>315</v>
      </c>
      <c r="L18" s="150" t="s">
        <v>316</v>
      </c>
      <c r="M18" s="150" t="s">
        <v>317</v>
      </c>
      <c r="N18" s="153" t="s">
        <v>259</v>
      </c>
      <c r="O18" s="154" t="s">
        <v>318</v>
      </c>
      <c r="P18" s="154" t="s">
        <v>319</v>
      </c>
      <c r="Q18" s="155" t="s">
        <v>320</v>
      </c>
      <c r="R18" s="154"/>
      <c r="S18" s="155" t="s">
        <v>194</v>
      </c>
      <c r="T18" s="155" t="s">
        <v>321</v>
      </c>
      <c r="U18" s="155">
        <v>2022</v>
      </c>
      <c r="V18" s="156">
        <v>37970</v>
      </c>
      <c r="W18" s="154">
        <v>225</v>
      </c>
      <c r="X18" s="258"/>
      <c r="Y18" s="153"/>
      <c r="Z18" s="258"/>
      <c r="AA18" s="258"/>
      <c r="AB18" s="258"/>
      <c r="AC18" s="150"/>
      <c r="AD18" s="40"/>
      <c r="AE18" s="40"/>
      <c r="AF18" s="40"/>
      <c r="AG18" s="40"/>
      <c r="AH18" s="40"/>
      <c r="AI18" s="218"/>
    </row>
    <row r="19" spans="1:35" ht="45" hidden="1" customHeight="1" x14ac:dyDescent="0.2">
      <c r="A19" s="159" t="s">
        <v>322</v>
      </c>
      <c r="B19" s="150">
        <v>718395003</v>
      </c>
      <c r="C19" s="150" t="s">
        <v>198</v>
      </c>
      <c r="D19" s="151" t="s">
        <v>124</v>
      </c>
      <c r="E19" s="150" t="s">
        <v>323</v>
      </c>
      <c r="F19" s="152" t="s">
        <v>324</v>
      </c>
      <c r="G19" s="152">
        <v>2012</v>
      </c>
      <c r="H19" s="152" t="s">
        <v>325</v>
      </c>
      <c r="I19" s="152" t="s">
        <v>326</v>
      </c>
      <c r="J19" s="150" t="s">
        <v>327</v>
      </c>
      <c r="K19" s="150" t="s">
        <v>328</v>
      </c>
      <c r="L19" s="150" t="s">
        <v>329</v>
      </c>
      <c r="M19" s="161" t="s">
        <v>330</v>
      </c>
      <c r="N19" s="154" t="s">
        <v>331</v>
      </c>
      <c r="O19" s="154" t="s">
        <v>332</v>
      </c>
      <c r="P19" s="154" t="s">
        <v>333</v>
      </c>
      <c r="Q19" s="155" t="s">
        <v>334</v>
      </c>
      <c r="R19" s="154"/>
      <c r="S19" s="155">
        <v>93401</v>
      </c>
      <c r="T19" s="161" t="s">
        <v>335</v>
      </c>
      <c r="U19" s="161">
        <v>2018</v>
      </c>
      <c r="V19" s="156">
        <v>37970</v>
      </c>
      <c r="W19" s="154">
        <v>7070</v>
      </c>
      <c r="X19" s="258"/>
      <c r="Y19" s="153"/>
      <c r="Z19" s="258"/>
      <c r="AA19" s="258"/>
      <c r="AB19" s="258"/>
      <c r="AC19" s="150"/>
      <c r="AD19" s="40"/>
      <c r="AE19" s="40"/>
      <c r="AF19" s="40"/>
      <c r="AG19" s="40"/>
      <c r="AH19" s="40"/>
      <c r="AI19" s="218"/>
    </row>
    <row r="20" spans="1:35" ht="45" hidden="1" customHeight="1" x14ac:dyDescent="0.2">
      <c r="A20" s="159" t="s">
        <v>336</v>
      </c>
      <c r="B20" s="150">
        <v>737319008</v>
      </c>
      <c r="C20" s="150" t="s">
        <v>198</v>
      </c>
      <c r="D20" s="151" t="s">
        <v>124</v>
      </c>
      <c r="E20" s="150" t="s">
        <v>337</v>
      </c>
      <c r="F20" s="152" t="s">
        <v>338</v>
      </c>
      <c r="G20" s="152"/>
      <c r="H20" s="152" t="s">
        <v>339</v>
      </c>
      <c r="I20" s="152" t="s">
        <v>340</v>
      </c>
      <c r="J20" s="150" t="s">
        <v>341</v>
      </c>
      <c r="K20" s="150" t="s">
        <v>342</v>
      </c>
      <c r="L20" s="150" t="s">
        <v>343</v>
      </c>
      <c r="M20" s="150" t="s">
        <v>344</v>
      </c>
      <c r="N20" s="153" t="s">
        <v>149</v>
      </c>
      <c r="O20" s="154" t="s">
        <v>345</v>
      </c>
      <c r="P20" s="154" t="s">
        <v>346</v>
      </c>
      <c r="Q20" s="155" t="s">
        <v>347</v>
      </c>
      <c r="R20" s="154"/>
      <c r="S20" s="155" t="s">
        <v>209</v>
      </c>
      <c r="T20" s="155" t="s">
        <v>348</v>
      </c>
      <c r="U20" s="155">
        <v>2006</v>
      </c>
      <c r="V20" s="156">
        <v>38950</v>
      </c>
      <c r="W20" s="154">
        <v>7333</v>
      </c>
      <c r="X20" s="258"/>
      <c r="Y20" s="153"/>
      <c r="Z20" s="258"/>
      <c r="AA20" s="258"/>
      <c r="AB20" s="258"/>
      <c r="AC20" s="150"/>
      <c r="AD20" s="40"/>
      <c r="AE20" s="40"/>
      <c r="AF20" s="40"/>
      <c r="AG20" s="40"/>
      <c r="AH20" s="40"/>
      <c r="AI20" s="218"/>
    </row>
    <row r="21" spans="1:35" ht="45" hidden="1" customHeight="1" x14ac:dyDescent="0.2">
      <c r="A21" s="252" t="s">
        <v>349</v>
      </c>
      <c r="B21" s="150">
        <v>818329008</v>
      </c>
      <c r="C21" s="150" t="s">
        <v>198</v>
      </c>
      <c r="D21" s="151" t="s">
        <v>124</v>
      </c>
      <c r="E21" s="150" t="s">
        <v>350</v>
      </c>
      <c r="F21" s="152" t="s">
        <v>8299</v>
      </c>
      <c r="G21" s="155">
        <v>2025</v>
      </c>
      <c r="H21" s="152" t="s">
        <v>351</v>
      </c>
      <c r="I21" s="152" t="s">
        <v>8300</v>
      </c>
      <c r="J21" s="150" t="s">
        <v>352</v>
      </c>
      <c r="K21" s="162" t="s">
        <v>353</v>
      </c>
      <c r="L21" s="150" t="s">
        <v>354</v>
      </c>
      <c r="M21" s="150" t="s">
        <v>355</v>
      </c>
      <c r="N21" s="154" t="s">
        <v>246</v>
      </c>
      <c r="O21" s="154" t="s">
        <v>306</v>
      </c>
      <c r="P21" s="154" t="s">
        <v>356</v>
      </c>
      <c r="Q21" s="155" t="s">
        <v>357</v>
      </c>
      <c r="R21" s="154"/>
      <c r="S21" s="155">
        <v>93401</v>
      </c>
      <c r="T21" s="163" t="s">
        <v>8301</v>
      </c>
      <c r="U21" s="155">
        <v>2024</v>
      </c>
      <c r="V21" s="156">
        <v>37970</v>
      </c>
      <c r="W21" s="154">
        <v>250</v>
      </c>
      <c r="X21" s="258"/>
      <c r="Y21" s="153"/>
      <c r="Z21" s="258"/>
      <c r="AA21" s="258"/>
      <c r="AB21" s="258"/>
      <c r="AC21" s="150"/>
      <c r="AD21" s="40"/>
      <c r="AE21" s="40"/>
      <c r="AF21" s="40"/>
      <c r="AG21" s="40"/>
      <c r="AH21" s="40"/>
      <c r="AI21" s="218"/>
    </row>
    <row r="22" spans="1:35" ht="45" hidden="1" customHeight="1" x14ac:dyDescent="0.2">
      <c r="A22" s="159" t="s">
        <v>358</v>
      </c>
      <c r="B22" s="150">
        <v>702265002</v>
      </c>
      <c r="C22" s="150" t="s">
        <v>198</v>
      </c>
      <c r="D22" s="151" t="s">
        <v>124</v>
      </c>
      <c r="E22" s="150" t="s">
        <v>359</v>
      </c>
      <c r="F22" s="152" t="s">
        <v>360</v>
      </c>
      <c r="G22" s="152"/>
      <c r="H22" s="152" t="s">
        <v>361</v>
      </c>
      <c r="I22" s="152" t="s">
        <v>362</v>
      </c>
      <c r="J22" s="150" t="s">
        <v>216</v>
      </c>
      <c r="K22" s="150" t="s">
        <v>363</v>
      </c>
      <c r="L22" s="150" t="s">
        <v>364</v>
      </c>
      <c r="M22" s="150" t="s">
        <v>365</v>
      </c>
      <c r="N22" s="153" t="s">
        <v>331</v>
      </c>
      <c r="O22" s="154" t="s">
        <v>366</v>
      </c>
      <c r="P22" s="154" t="s">
        <v>367</v>
      </c>
      <c r="Q22" s="155" t="s">
        <v>368</v>
      </c>
      <c r="R22" s="154"/>
      <c r="S22" s="155">
        <v>93401</v>
      </c>
      <c r="T22" s="155" t="s">
        <v>369</v>
      </c>
      <c r="U22" s="155">
        <v>2007</v>
      </c>
      <c r="V22" s="156">
        <v>37970</v>
      </c>
      <c r="W22" s="154">
        <v>450</v>
      </c>
      <c r="X22" s="258"/>
      <c r="Y22" s="153"/>
      <c r="Z22" s="258"/>
      <c r="AA22" s="258"/>
      <c r="AB22" s="258"/>
      <c r="AC22" s="150"/>
      <c r="AD22" s="40"/>
      <c r="AE22" s="40"/>
      <c r="AF22" s="40"/>
      <c r="AG22" s="40"/>
      <c r="AH22" s="40"/>
      <c r="AI22" s="218"/>
    </row>
    <row r="23" spans="1:35" ht="45" hidden="1" customHeight="1" x14ac:dyDescent="0.2">
      <c r="A23" s="159" t="s">
        <v>370</v>
      </c>
      <c r="B23" s="150">
        <v>712382007</v>
      </c>
      <c r="C23" s="150" t="s">
        <v>156</v>
      </c>
      <c r="D23" s="151" t="s">
        <v>124</v>
      </c>
      <c r="E23" s="150" t="s">
        <v>371</v>
      </c>
      <c r="F23" s="152" t="s">
        <v>372</v>
      </c>
      <c r="G23" s="152"/>
      <c r="H23" s="152" t="s">
        <v>373</v>
      </c>
      <c r="I23" s="152" t="s">
        <v>374</v>
      </c>
      <c r="J23" s="150" t="s">
        <v>375</v>
      </c>
      <c r="K23" s="150" t="s">
        <v>376</v>
      </c>
      <c r="L23" s="150" t="s">
        <v>377</v>
      </c>
      <c r="M23" s="150" t="s">
        <v>378</v>
      </c>
      <c r="N23" s="153" t="s">
        <v>149</v>
      </c>
      <c r="O23" s="154" t="s">
        <v>379</v>
      </c>
      <c r="P23" s="154" t="s">
        <v>380</v>
      </c>
      <c r="Q23" s="155"/>
      <c r="R23" s="154"/>
      <c r="S23" s="155" t="s">
        <v>153</v>
      </c>
      <c r="T23" s="155" t="s">
        <v>381</v>
      </c>
      <c r="U23" s="155">
        <v>2010</v>
      </c>
      <c r="V23" s="156">
        <v>37970</v>
      </c>
      <c r="W23" s="154">
        <v>870</v>
      </c>
      <c r="X23" s="258"/>
      <c r="Y23" s="153"/>
      <c r="Z23" s="258"/>
      <c r="AA23" s="258"/>
      <c r="AB23" s="258"/>
      <c r="AC23" s="150"/>
      <c r="AD23" s="40"/>
      <c r="AE23" s="40"/>
      <c r="AF23" s="40"/>
      <c r="AG23" s="40"/>
      <c r="AH23" s="40"/>
      <c r="AI23" s="218"/>
    </row>
    <row r="24" spans="1:35" ht="45" hidden="1" customHeight="1" x14ac:dyDescent="0.2">
      <c r="A24" s="159" t="s">
        <v>382</v>
      </c>
      <c r="B24" s="150">
        <v>716592006</v>
      </c>
      <c r="C24" s="150" t="s">
        <v>156</v>
      </c>
      <c r="D24" s="151" t="s">
        <v>124</v>
      </c>
      <c r="E24" s="150" t="s">
        <v>383</v>
      </c>
      <c r="F24" s="152" t="s">
        <v>384</v>
      </c>
      <c r="G24" s="152"/>
      <c r="H24" s="152" t="s">
        <v>385</v>
      </c>
      <c r="I24" s="152" t="s">
        <v>386</v>
      </c>
      <c r="J24" s="150" t="s">
        <v>387</v>
      </c>
      <c r="K24" s="150" t="s">
        <v>388</v>
      </c>
      <c r="L24" s="150" t="s">
        <v>389</v>
      </c>
      <c r="M24" s="150" t="s">
        <v>390</v>
      </c>
      <c r="N24" s="153" t="s">
        <v>133</v>
      </c>
      <c r="O24" s="155" t="s">
        <v>134</v>
      </c>
      <c r="P24" s="154" t="s">
        <v>391</v>
      </c>
      <c r="Q24" s="155" t="s">
        <v>392</v>
      </c>
      <c r="R24" s="154"/>
      <c r="S24" s="155" t="s">
        <v>153</v>
      </c>
      <c r="T24" s="155" t="s">
        <v>393</v>
      </c>
      <c r="U24" s="155">
        <v>2009</v>
      </c>
      <c r="V24" s="156">
        <v>37970</v>
      </c>
      <c r="W24" s="154">
        <v>6540</v>
      </c>
      <c r="X24" s="258"/>
      <c r="Y24" s="153"/>
      <c r="Z24" s="258"/>
      <c r="AA24" s="258"/>
      <c r="AB24" s="258"/>
      <c r="AC24" s="150"/>
      <c r="AD24" s="40"/>
      <c r="AE24" s="40"/>
      <c r="AF24" s="40"/>
      <c r="AG24" s="40"/>
      <c r="AH24" s="40"/>
      <c r="AI24" s="218"/>
    </row>
    <row r="25" spans="1:35" ht="45" hidden="1" customHeight="1" x14ac:dyDescent="0.2">
      <c r="A25" s="159" t="s">
        <v>394</v>
      </c>
      <c r="B25" s="150">
        <v>702002001</v>
      </c>
      <c r="C25" s="150" t="s">
        <v>395</v>
      </c>
      <c r="D25" s="151" t="s">
        <v>276</v>
      </c>
      <c r="E25" s="150" t="s">
        <v>396</v>
      </c>
      <c r="F25" s="152" t="s">
        <v>278</v>
      </c>
      <c r="G25" s="152"/>
      <c r="H25" s="152" t="s">
        <v>397</v>
      </c>
      <c r="I25" s="152" t="s">
        <v>115</v>
      </c>
      <c r="J25" s="150" t="s">
        <v>115</v>
      </c>
      <c r="K25" s="150" t="s">
        <v>115</v>
      </c>
      <c r="L25" s="150" t="s">
        <v>398</v>
      </c>
      <c r="M25" s="150" t="s">
        <v>399</v>
      </c>
      <c r="N25" s="153" t="s">
        <v>118</v>
      </c>
      <c r="O25" s="154" t="s">
        <v>400</v>
      </c>
      <c r="P25" s="154" t="s">
        <v>401</v>
      </c>
      <c r="Q25" s="155" t="s">
        <v>402</v>
      </c>
      <c r="R25" s="154"/>
      <c r="S25" s="155" t="s">
        <v>403</v>
      </c>
      <c r="T25" s="155" t="s">
        <v>404</v>
      </c>
      <c r="U25" s="155">
        <v>2020</v>
      </c>
      <c r="V25" s="156">
        <v>37956</v>
      </c>
      <c r="W25" s="154">
        <v>1200</v>
      </c>
      <c r="X25" s="213"/>
      <c r="Y25" s="214"/>
      <c r="Z25" s="213"/>
      <c r="AA25" s="213"/>
      <c r="AB25" s="213"/>
      <c r="AC25" s="215"/>
      <c r="AD25" s="40"/>
      <c r="AE25" s="40"/>
      <c r="AF25" s="40"/>
      <c r="AG25" s="40"/>
      <c r="AH25" s="40"/>
      <c r="AI25" s="218"/>
    </row>
    <row r="26" spans="1:35" ht="45" hidden="1" customHeight="1" x14ac:dyDescent="0.2">
      <c r="A26" s="159" t="s">
        <v>405</v>
      </c>
      <c r="B26" s="150">
        <v>531710509</v>
      </c>
      <c r="C26" s="150" t="s">
        <v>198</v>
      </c>
      <c r="D26" s="151" t="s">
        <v>124</v>
      </c>
      <c r="E26" s="150" t="s">
        <v>406</v>
      </c>
      <c r="F26" s="152" t="s">
        <v>407</v>
      </c>
      <c r="G26" s="152"/>
      <c r="H26" s="152" t="s">
        <v>408</v>
      </c>
      <c r="I26" s="152" t="s">
        <v>409</v>
      </c>
      <c r="J26" s="150" t="s">
        <v>410</v>
      </c>
      <c r="K26" s="150" t="s">
        <v>411</v>
      </c>
      <c r="L26" s="150" t="s">
        <v>412</v>
      </c>
      <c r="M26" s="150" t="s">
        <v>413</v>
      </c>
      <c r="N26" s="153" t="s">
        <v>133</v>
      </c>
      <c r="O26" s="154" t="s">
        <v>414</v>
      </c>
      <c r="P26" s="154" t="s">
        <v>415</v>
      </c>
      <c r="Q26" s="155"/>
      <c r="R26" s="154"/>
      <c r="S26" s="155">
        <v>93401</v>
      </c>
      <c r="T26" s="155" t="s">
        <v>416</v>
      </c>
      <c r="U26" s="155">
        <v>2012</v>
      </c>
      <c r="V26" s="156">
        <v>37960</v>
      </c>
      <c r="W26" s="154">
        <v>3844</v>
      </c>
      <c r="X26" s="258"/>
      <c r="Y26" s="153"/>
      <c r="Z26" s="258"/>
      <c r="AA26" s="258"/>
      <c r="AB26" s="258"/>
      <c r="AC26" s="150"/>
      <c r="AD26" s="40"/>
      <c r="AE26" s="40"/>
      <c r="AF26" s="40"/>
      <c r="AG26" s="40"/>
      <c r="AH26" s="40"/>
      <c r="AI26" s="218"/>
    </row>
    <row r="27" spans="1:35" ht="45" hidden="1" customHeight="1" x14ac:dyDescent="0.2">
      <c r="A27" s="159" t="s">
        <v>417</v>
      </c>
      <c r="B27" s="150">
        <v>718362008</v>
      </c>
      <c r="C27" s="150" t="s">
        <v>198</v>
      </c>
      <c r="D27" s="151" t="s">
        <v>124</v>
      </c>
      <c r="E27" s="150" t="s">
        <v>418</v>
      </c>
      <c r="F27" s="152" t="s">
        <v>419</v>
      </c>
      <c r="G27" s="152"/>
      <c r="H27" s="152" t="s">
        <v>420</v>
      </c>
      <c r="I27" s="152" t="s">
        <v>421</v>
      </c>
      <c r="J27" s="150" t="s">
        <v>422</v>
      </c>
      <c r="K27" s="150" t="s">
        <v>423</v>
      </c>
      <c r="L27" s="150" t="s">
        <v>424</v>
      </c>
      <c r="M27" s="150" t="s">
        <v>425</v>
      </c>
      <c r="N27" s="153" t="s">
        <v>246</v>
      </c>
      <c r="O27" s="154" t="s">
        <v>306</v>
      </c>
      <c r="P27" s="154" t="s">
        <v>426</v>
      </c>
      <c r="Q27" s="155" t="s">
        <v>427</v>
      </c>
      <c r="R27" s="154"/>
      <c r="S27" s="155" t="s">
        <v>209</v>
      </c>
      <c r="T27" s="155" t="s">
        <v>428</v>
      </c>
      <c r="U27" s="155">
        <v>2020</v>
      </c>
      <c r="V27" s="156">
        <v>37970</v>
      </c>
      <c r="W27" s="154">
        <v>6760</v>
      </c>
      <c r="X27" s="213"/>
      <c r="Y27" s="214"/>
      <c r="Z27" s="213"/>
      <c r="AA27" s="213"/>
      <c r="AB27" s="213"/>
      <c r="AC27" s="215"/>
      <c r="AD27" s="40"/>
      <c r="AE27" s="40"/>
      <c r="AF27" s="40"/>
      <c r="AG27" s="40"/>
      <c r="AH27" s="40"/>
      <c r="AI27" s="218"/>
    </row>
    <row r="28" spans="1:35" ht="45" hidden="1" customHeight="1" x14ac:dyDescent="0.2">
      <c r="A28" s="159" t="s">
        <v>429</v>
      </c>
      <c r="B28" s="150">
        <v>745046002</v>
      </c>
      <c r="C28" s="150" t="s">
        <v>110</v>
      </c>
      <c r="D28" s="151" t="s">
        <v>124</v>
      </c>
      <c r="E28" s="150" t="s">
        <v>430</v>
      </c>
      <c r="F28" s="152" t="s">
        <v>278</v>
      </c>
      <c r="G28" s="152"/>
      <c r="H28" s="152" t="s">
        <v>431</v>
      </c>
      <c r="I28" s="152" t="s">
        <v>115</v>
      </c>
      <c r="J28" s="150"/>
      <c r="K28" s="150"/>
      <c r="L28" s="150" t="s">
        <v>432</v>
      </c>
      <c r="M28" s="150" t="s">
        <v>117</v>
      </c>
      <c r="N28" s="153" t="s">
        <v>118</v>
      </c>
      <c r="O28" s="154" t="s">
        <v>119</v>
      </c>
      <c r="P28" s="154" t="s">
        <v>433</v>
      </c>
      <c r="Q28" s="155" t="s">
        <v>434</v>
      </c>
      <c r="R28" s="154"/>
      <c r="S28" s="155">
        <v>93401</v>
      </c>
      <c r="T28" s="155" t="s">
        <v>435</v>
      </c>
      <c r="U28" s="155">
        <v>2019</v>
      </c>
      <c r="V28" s="156">
        <v>37970</v>
      </c>
      <c r="W28" s="154">
        <v>7015</v>
      </c>
      <c r="X28" s="258"/>
      <c r="Y28" s="153"/>
      <c r="Z28" s="258"/>
      <c r="AA28" s="258"/>
      <c r="AB28" s="258"/>
      <c r="AC28" s="150"/>
      <c r="AD28" s="40"/>
      <c r="AE28" s="40"/>
      <c r="AF28" s="40"/>
      <c r="AG28" s="40"/>
      <c r="AH28" s="40"/>
      <c r="AI28" s="218"/>
    </row>
    <row r="29" spans="1:35" ht="45" hidden="1" customHeight="1" x14ac:dyDescent="0.2">
      <c r="A29" s="159" t="s">
        <v>436</v>
      </c>
      <c r="B29" s="150">
        <v>700156427</v>
      </c>
      <c r="C29" s="150" t="s">
        <v>395</v>
      </c>
      <c r="D29" s="151" t="s">
        <v>276</v>
      </c>
      <c r="E29" s="150" t="s">
        <v>396</v>
      </c>
      <c r="F29" s="152" t="s">
        <v>278</v>
      </c>
      <c r="G29" s="152"/>
      <c r="H29" s="152" t="s">
        <v>397</v>
      </c>
      <c r="I29" s="152" t="s">
        <v>115</v>
      </c>
      <c r="J29" s="150"/>
      <c r="K29" s="150"/>
      <c r="L29" s="150" t="s">
        <v>437</v>
      </c>
      <c r="M29" s="150" t="s">
        <v>438</v>
      </c>
      <c r="N29" s="153" t="s">
        <v>118</v>
      </c>
      <c r="O29" s="154" t="s">
        <v>439</v>
      </c>
      <c r="P29" s="154" t="s">
        <v>440</v>
      </c>
      <c r="Q29" s="155" t="s">
        <v>441</v>
      </c>
      <c r="R29" s="154"/>
      <c r="S29" s="155" t="s">
        <v>442</v>
      </c>
      <c r="T29" s="155" t="s">
        <v>443</v>
      </c>
      <c r="U29" s="155">
        <v>2016</v>
      </c>
      <c r="V29" s="156">
        <v>37970</v>
      </c>
      <c r="W29" s="154">
        <v>900</v>
      </c>
      <c r="X29" s="258"/>
      <c r="Y29" s="153"/>
      <c r="Z29" s="258"/>
      <c r="AA29" s="258"/>
      <c r="AB29" s="258"/>
      <c r="AC29" s="150"/>
      <c r="AD29" s="40"/>
      <c r="AE29" s="40"/>
      <c r="AF29" s="40"/>
      <c r="AG29" s="40"/>
      <c r="AH29" s="40"/>
      <c r="AI29" s="218"/>
    </row>
    <row r="30" spans="1:35" ht="45" hidden="1" customHeight="1" x14ac:dyDescent="0.2">
      <c r="A30" s="159" t="s">
        <v>444</v>
      </c>
      <c r="B30" s="150">
        <v>703481000</v>
      </c>
      <c r="C30" s="150" t="s">
        <v>395</v>
      </c>
      <c r="D30" s="151" t="s">
        <v>276</v>
      </c>
      <c r="E30" s="150" t="s">
        <v>445</v>
      </c>
      <c r="F30" s="152" t="s">
        <v>278</v>
      </c>
      <c r="G30" s="152"/>
      <c r="H30" s="152" t="s">
        <v>397</v>
      </c>
      <c r="I30" s="152" t="s">
        <v>115</v>
      </c>
      <c r="J30" s="150"/>
      <c r="K30" s="150"/>
      <c r="L30" s="150" t="s">
        <v>446</v>
      </c>
      <c r="M30" s="150" t="s">
        <v>447</v>
      </c>
      <c r="N30" s="153" t="s">
        <v>165</v>
      </c>
      <c r="O30" s="154" t="s">
        <v>318</v>
      </c>
      <c r="P30" s="154" t="s">
        <v>448</v>
      </c>
      <c r="Q30" s="155" t="s">
        <v>449</v>
      </c>
      <c r="R30" s="154"/>
      <c r="S30" s="155">
        <v>93910</v>
      </c>
      <c r="T30" s="155" t="s">
        <v>450</v>
      </c>
      <c r="U30" s="155">
        <v>2009</v>
      </c>
      <c r="V30" s="156">
        <v>37970</v>
      </c>
      <c r="W30" s="154">
        <v>950</v>
      </c>
      <c r="X30" s="258"/>
      <c r="Y30" s="153"/>
      <c r="Z30" s="258"/>
      <c r="AA30" s="258"/>
      <c r="AB30" s="258"/>
      <c r="AC30" s="150"/>
      <c r="AD30" s="40"/>
      <c r="AE30" s="40"/>
      <c r="AF30" s="40"/>
      <c r="AG30" s="40"/>
      <c r="AH30" s="40"/>
      <c r="AI30" s="218"/>
    </row>
    <row r="31" spans="1:35" ht="45" hidden="1" customHeight="1" x14ac:dyDescent="0.2">
      <c r="A31" s="159" t="s">
        <v>451</v>
      </c>
      <c r="B31" s="150">
        <v>825359001</v>
      </c>
      <c r="C31" s="150" t="s">
        <v>395</v>
      </c>
      <c r="D31" s="151" t="s">
        <v>276</v>
      </c>
      <c r="E31" s="150" t="s">
        <v>396</v>
      </c>
      <c r="F31" s="152" t="s">
        <v>278</v>
      </c>
      <c r="G31" s="152"/>
      <c r="H31" s="152" t="s">
        <v>397</v>
      </c>
      <c r="I31" s="152" t="s">
        <v>115</v>
      </c>
      <c r="J31" s="150"/>
      <c r="K31" s="150"/>
      <c r="L31" s="150" t="s">
        <v>452</v>
      </c>
      <c r="M31" s="150" t="s">
        <v>453</v>
      </c>
      <c r="N31" s="153" t="s">
        <v>118</v>
      </c>
      <c r="O31" s="154" t="s">
        <v>192</v>
      </c>
      <c r="P31" s="154" t="s">
        <v>454</v>
      </c>
      <c r="Q31" s="155"/>
      <c r="R31" s="154"/>
      <c r="S31" s="155" t="s">
        <v>403</v>
      </c>
      <c r="T31" s="155" t="s">
        <v>455</v>
      </c>
      <c r="U31" s="155">
        <v>2016</v>
      </c>
      <c r="V31" s="156">
        <v>37970</v>
      </c>
      <c r="W31" s="154">
        <v>1700</v>
      </c>
      <c r="X31" s="258"/>
      <c r="Y31" s="153"/>
      <c r="Z31" s="258"/>
      <c r="AA31" s="258"/>
      <c r="AB31" s="258"/>
      <c r="AC31" s="150"/>
      <c r="AD31" s="40"/>
      <c r="AE31" s="40"/>
      <c r="AF31" s="40"/>
      <c r="AG31" s="40"/>
      <c r="AH31" s="40"/>
      <c r="AI31" s="218"/>
    </row>
    <row r="32" spans="1:35" ht="45" hidden="1" customHeight="1" x14ac:dyDescent="0.2">
      <c r="A32" s="159" t="s">
        <v>456</v>
      </c>
      <c r="B32" s="150">
        <v>700006700</v>
      </c>
      <c r="C32" s="150" t="s">
        <v>457</v>
      </c>
      <c r="D32" s="151" t="s">
        <v>276</v>
      </c>
      <c r="E32" s="150" t="s">
        <v>458</v>
      </c>
      <c r="F32" s="152" t="s">
        <v>459</v>
      </c>
      <c r="G32" s="152"/>
      <c r="H32" s="152" t="s">
        <v>397</v>
      </c>
      <c r="I32" s="152" t="s">
        <v>115</v>
      </c>
      <c r="J32" s="150"/>
      <c r="K32" s="150"/>
      <c r="L32" s="150" t="s">
        <v>460</v>
      </c>
      <c r="M32" s="150" t="s">
        <v>461</v>
      </c>
      <c r="N32" s="153" t="s">
        <v>118</v>
      </c>
      <c r="O32" s="154" t="s">
        <v>119</v>
      </c>
      <c r="P32" s="154" t="s">
        <v>462</v>
      </c>
      <c r="Q32" s="155" t="s">
        <v>463</v>
      </c>
      <c r="R32" s="164" t="s">
        <v>464</v>
      </c>
      <c r="S32" s="155" t="s">
        <v>465</v>
      </c>
      <c r="T32" s="155" t="s">
        <v>466</v>
      </c>
      <c r="U32" s="155">
        <v>2020</v>
      </c>
      <c r="V32" s="156">
        <v>37970</v>
      </c>
      <c r="W32" s="154">
        <v>1050</v>
      </c>
      <c r="X32" s="213"/>
      <c r="Y32" s="214"/>
      <c r="Z32" s="213"/>
      <c r="AA32" s="213"/>
      <c r="AB32" s="213"/>
      <c r="AC32" s="215"/>
      <c r="AD32" s="40"/>
      <c r="AE32" s="40"/>
      <c r="AF32" s="40"/>
      <c r="AG32" s="40"/>
      <c r="AH32" s="40"/>
      <c r="AI32" s="218"/>
    </row>
    <row r="33" spans="1:35" ht="45" hidden="1" customHeight="1" x14ac:dyDescent="0.2">
      <c r="A33" s="159" t="s">
        <v>467</v>
      </c>
      <c r="B33" s="150">
        <v>706363009</v>
      </c>
      <c r="C33" s="150" t="s">
        <v>395</v>
      </c>
      <c r="D33" s="151" t="s">
        <v>276</v>
      </c>
      <c r="E33" s="150" t="s">
        <v>468</v>
      </c>
      <c r="F33" s="152" t="s">
        <v>278</v>
      </c>
      <c r="G33" s="152"/>
      <c r="H33" s="152" t="s">
        <v>397</v>
      </c>
      <c r="I33" s="152" t="s">
        <v>115</v>
      </c>
      <c r="J33" s="150"/>
      <c r="K33" s="150"/>
      <c r="L33" s="150" t="s">
        <v>469</v>
      </c>
      <c r="M33" s="150" t="s">
        <v>470</v>
      </c>
      <c r="N33" s="153" t="s">
        <v>471</v>
      </c>
      <c r="O33" s="154" t="s">
        <v>472</v>
      </c>
      <c r="P33" s="154" t="s">
        <v>473</v>
      </c>
      <c r="Q33" s="155" t="s">
        <v>474</v>
      </c>
      <c r="R33" s="154"/>
      <c r="S33" s="155" t="s">
        <v>403</v>
      </c>
      <c r="T33" s="155" t="s">
        <v>475</v>
      </c>
      <c r="U33" s="155">
        <v>2015</v>
      </c>
      <c r="V33" s="156">
        <v>37970</v>
      </c>
      <c r="W33" s="154">
        <v>6861</v>
      </c>
      <c r="X33" s="258"/>
      <c r="Y33" s="153"/>
      <c r="Z33" s="258"/>
      <c r="AA33" s="258"/>
      <c r="AB33" s="258"/>
      <c r="AC33" s="150"/>
      <c r="AD33" s="40"/>
      <c r="AE33" s="40"/>
      <c r="AF33" s="40"/>
      <c r="AG33" s="40"/>
      <c r="AH33" s="40"/>
      <c r="AI33" s="218"/>
    </row>
    <row r="34" spans="1:35" ht="45" hidden="1" customHeight="1" x14ac:dyDescent="0.2">
      <c r="A34" s="159" t="s">
        <v>476</v>
      </c>
      <c r="B34" s="150">
        <v>813748002</v>
      </c>
      <c r="C34" s="150" t="s">
        <v>395</v>
      </c>
      <c r="D34" s="151" t="s">
        <v>276</v>
      </c>
      <c r="E34" s="150" t="s">
        <v>477</v>
      </c>
      <c r="F34" s="152" t="s">
        <v>278</v>
      </c>
      <c r="G34" s="152"/>
      <c r="H34" s="152" t="s">
        <v>397</v>
      </c>
      <c r="I34" s="152" t="s">
        <v>115</v>
      </c>
      <c r="J34" s="150"/>
      <c r="K34" s="150"/>
      <c r="L34" s="150" t="s">
        <v>478</v>
      </c>
      <c r="M34" s="150" t="s">
        <v>479</v>
      </c>
      <c r="N34" s="153" t="s">
        <v>118</v>
      </c>
      <c r="O34" s="154" t="s">
        <v>192</v>
      </c>
      <c r="P34" s="154" t="s">
        <v>480</v>
      </c>
      <c r="Q34" s="155" t="s">
        <v>481</v>
      </c>
      <c r="R34" s="154"/>
      <c r="S34" s="155">
        <v>93910</v>
      </c>
      <c r="T34" s="155" t="s">
        <v>482</v>
      </c>
      <c r="U34" s="155">
        <v>2015</v>
      </c>
      <c r="V34" s="156">
        <v>37970</v>
      </c>
      <c r="W34" s="154">
        <v>1100</v>
      </c>
      <c r="X34" s="258"/>
      <c r="Y34" s="153"/>
      <c r="Z34" s="258"/>
      <c r="AA34" s="258"/>
      <c r="AB34" s="258"/>
      <c r="AC34" s="150"/>
      <c r="AD34" s="40"/>
      <c r="AE34" s="40"/>
      <c r="AF34" s="40"/>
      <c r="AG34" s="40"/>
      <c r="AH34" s="40"/>
      <c r="AI34" s="218"/>
    </row>
    <row r="35" spans="1:35" ht="45" hidden="1" customHeight="1" x14ac:dyDescent="0.2">
      <c r="A35" s="149" t="s">
        <v>483</v>
      </c>
      <c r="B35" s="150">
        <v>700156303</v>
      </c>
      <c r="C35" s="150" t="s">
        <v>457</v>
      </c>
      <c r="D35" s="151" t="s">
        <v>276</v>
      </c>
      <c r="E35" s="150" t="s">
        <v>484</v>
      </c>
      <c r="F35" s="152" t="s">
        <v>278</v>
      </c>
      <c r="G35" s="152"/>
      <c r="H35" s="152" t="s">
        <v>397</v>
      </c>
      <c r="I35" s="152" t="s">
        <v>115</v>
      </c>
      <c r="J35" s="150"/>
      <c r="K35" s="150"/>
      <c r="L35" s="150" t="s">
        <v>485</v>
      </c>
      <c r="M35" s="150" t="s">
        <v>486</v>
      </c>
      <c r="N35" s="153" t="s">
        <v>118</v>
      </c>
      <c r="O35" s="154" t="s">
        <v>119</v>
      </c>
      <c r="P35" s="154" t="s">
        <v>487</v>
      </c>
      <c r="Q35" s="155" t="s">
        <v>488</v>
      </c>
      <c r="R35" s="154"/>
      <c r="S35" s="155">
        <v>93910</v>
      </c>
      <c r="T35" s="155" t="s">
        <v>489</v>
      </c>
      <c r="U35" s="155">
        <v>2014</v>
      </c>
      <c r="V35" s="156">
        <v>37970</v>
      </c>
      <c r="W35" s="154">
        <v>1300</v>
      </c>
      <c r="X35" s="258"/>
      <c r="Y35" s="153"/>
      <c r="Z35" s="258"/>
      <c r="AA35" s="258"/>
      <c r="AB35" s="258"/>
      <c r="AC35" s="150"/>
      <c r="AD35" s="40"/>
      <c r="AE35" s="40"/>
      <c r="AF35" s="40"/>
      <c r="AG35" s="40"/>
      <c r="AH35" s="40"/>
      <c r="AI35" s="218"/>
    </row>
    <row r="36" spans="1:35" ht="45" hidden="1" customHeight="1" x14ac:dyDescent="0.2">
      <c r="A36" s="159" t="s">
        <v>490</v>
      </c>
      <c r="B36" s="150">
        <v>706724001</v>
      </c>
      <c r="C36" s="150" t="s">
        <v>395</v>
      </c>
      <c r="D36" s="151" t="s">
        <v>276</v>
      </c>
      <c r="E36" s="150" t="s">
        <v>491</v>
      </c>
      <c r="F36" s="152" t="s">
        <v>278</v>
      </c>
      <c r="G36" s="152"/>
      <c r="H36" s="152" t="s">
        <v>397</v>
      </c>
      <c r="I36" s="152" t="s">
        <v>115</v>
      </c>
      <c r="J36" s="150"/>
      <c r="K36" s="150"/>
      <c r="L36" s="150" t="s">
        <v>492</v>
      </c>
      <c r="M36" s="150" t="s">
        <v>493</v>
      </c>
      <c r="N36" s="153" t="s">
        <v>494</v>
      </c>
      <c r="O36" s="154" t="s">
        <v>495</v>
      </c>
      <c r="P36" s="154" t="s">
        <v>496</v>
      </c>
      <c r="Q36" s="155" t="s">
        <v>497</v>
      </c>
      <c r="R36" s="154"/>
      <c r="S36" s="155">
        <v>93910</v>
      </c>
      <c r="T36" s="155" t="s">
        <v>498</v>
      </c>
      <c r="U36" s="155">
        <v>2020</v>
      </c>
      <c r="V36" s="156">
        <v>37970</v>
      </c>
      <c r="W36" s="154">
        <v>1150</v>
      </c>
      <c r="X36" s="213"/>
      <c r="Y36" s="214"/>
      <c r="Z36" s="213"/>
      <c r="AA36" s="213"/>
      <c r="AB36" s="213"/>
      <c r="AC36" s="215"/>
      <c r="AD36" s="40"/>
      <c r="AE36" s="40"/>
      <c r="AF36" s="40"/>
      <c r="AG36" s="40"/>
      <c r="AH36" s="40"/>
      <c r="AI36" s="218"/>
    </row>
    <row r="37" spans="1:35" ht="45" hidden="1" customHeight="1" x14ac:dyDescent="0.2">
      <c r="A37" s="159" t="s">
        <v>499</v>
      </c>
      <c r="B37" s="150">
        <v>829024004</v>
      </c>
      <c r="C37" s="150" t="s">
        <v>395</v>
      </c>
      <c r="D37" s="151" t="s">
        <v>276</v>
      </c>
      <c r="E37" s="150" t="s">
        <v>468</v>
      </c>
      <c r="F37" s="152" t="s">
        <v>278</v>
      </c>
      <c r="G37" s="152"/>
      <c r="H37" s="152" t="s">
        <v>397</v>
      </c>
      <c r="I37" s="165"/>
      <c r="J37" s="152" t="s">
        <v>115</v>
      </c>
      <c r="K37" s="150"/>
      <c r="L37" s="150" t="s">
        <v>500</v>
      </c>
      <c r="M37" s="150" t="s">
        <v>501</v>
      </c>
      <c r="N37" s="153" t="s">
        <v>118</v>
      </c>
      <c r="O37" s="154" t="s">
        <v>502</v>
      </c>
      <c r="P37" s="154" t="s">
        <v>503</v>
      </c>
      <c r="Q37" s="155" t="s">
        <v>504</v>
      </c>
      <c r="R37" s="154"/>
      <c r="S37" s="155" t="s">
        <v>403</v>
      </c>
      <c r="T37" s="155" t="s">
        <v>505</v>
      </c>
      <c r="U37" s="155">
        <v>2012</v>
      </c>
      <c r="V37" s="156">
        <v>37970</v>
      </c>
      <c r="W37" s="154">
        <v>1350</v>
      </c>
      <c r="X37" s="258"/>
      <c r="Y37" s="153"/>
      <c r="Z37" s="258"/>
      <c r="AA37" s="258"/>
      <c r="AB37" s="258"/>
      <c r="AC37" s="150"/>
      <c r="AD37" s="40"/>
      <c r="AE37" s="40"/>
      <c r="AF37" s="40"/>
      <c r="AG37" s="40"/>
      <c r="AH37" s="40"/>
      <c r="AI37" s="218"/>
    </row>
    <row r="38" spans="1:35" ht="45" hidden="1" customHeight="1" x14ac:dyDescent="0.2">
      <c r="A38" s="159" t="s">
        <v>506</v>
      </c>
      <c r="B38" s="150">
        <v>703168000</v>
      </c>
      <c r="C38" s="150" t="s">
        <v>457</v>
      </c>
      <c r="D38" s="151" t="s">
        <v>276</v>
      </c>
      <c r="E38" s="150" t="s">
        <v>507</v>
      </c>
      <c r="F38" s="152" t="s">
        <v>508</v>
      </c>
      <c r="G38" s="152"/>
      <c r="H38" s="152" t="s">
        <v>397</v>
      </c>
      <c r="I38" s="152" t="s">
        <v>115</v>
      </c>
      <c r="J38" s="150" t="s">
        <v>509</v>
      </c>
      <c r="K38" s="150" t="s">
        <v>509</v>
      </c>
      <c r="L38" s="150" t="s">
        <v>510</v>
      </c>
      <c r="M38" s="150" t="s">
        <v>511</v>
      </c>
      <c r="N38" s="153" t="s">
        <v>149</v>
      </c>
      <c r="O38" s="154" t="s">
        <v>345</v>
      </c>
      <c r="P38" s="154" t="s">
        <v>512</v>
      </c>
      <c r="Q38" s="166" t="s">
        <v>513</v>
      </c>
      <c r="R38" s="154"/>
      <c r="S38" s="155">
        <v>93910</v>
      </c>
      <c r="T38" s="155" t="s">
        <v>514</v>
      </c>
      <c r="U38" s="155">
        <v>2023</v>
      </c>
      <c r="V38" s="156">
        <v>37970</v>
      </c>
      <c r="W38" s="154">
        <v>1000</v>
      </c>
      <c r="X38" s="258"/>
      <c r="Y38" s="153"/>
      <c r="Z38" s="258"/>
      <c r="AA38" s="258"/>
      <c r="AB38" s="258"/>
      <c r="AC38" s="150"/>
      <c r="AD38" s="40"/>
      <c r="AE38" s="40"/>
      <c r="AF38" s="40"/>
      <c r="AG38" s="40"/>
      <c r="AH38" s="40"/>
      <c r="AI38" s="218"/>
    </row>
    <row r="39" spans="1:35" ht="45" hidden="1" customHeight="1" x14ac:dyDescent="0.2">
      <c r="A39" s="159" t="s">
        <v>515</v>
      </c>
      <c r="B39" s="150">
        <v>800665116</v>
      </c>
      <c r="C39" s="150" t="s">
        <v>395</v>
      </c>
      <c r="D39" s="151" t="s">
        <v>276</v>
      </c>
      <c r="E39" s="150" t="s">
        <v>277</v>
      </c>
      <c r="F39" s="152" t="s">
        <v>278</v>
      </c>
      <c r="G39" s="152"/>
      <c r="H39" s="152" t="s">
        <v>397</v>
      </c>
      <c r="I39" s="152" t="s">
        <v>115</v>
      </c>
      <c r="J39" s="150"/>
      <c r="K39" s="150"/>
      <c r="L39" s="150" t="s">
        <v>516</v>
      </c>
      <c r="M39" s="150" t="s">
        <v>517</v>
      </c>
      <c r="N39" s="153" t="s">
        <v>133</v>
      </c>
      <c r="O39" s="154" t="s">
        <v>518</v>
      </c>
      <c r="P39" s="154" t="s">
        <v>519</v>
      </c>
      <c r="Q39" s="155" t="s">
        <v>520</v>
      </c>
      <c r="R39" s="154"/>
      <c r="S39" s="155" t="s">
        <v>403</v>
      </c>
      <c r="T39" s="155" t="s">
        <v>521</v>
      </c>
      <c r="U39" s="155">
        <v>2009</v>
      </c>
      <c r="V39" s="156">
        <v>37970</v>
      </c>
      <c r="W39" s="154">
        <v>1325</v>
      </c>
      <c r="X39" s="258"/>
      <c r="Y39" s="153"/>
      <c r="Z39" s="258"/>
      <c r="AA39" s="258"/>
      <c r="AB39" s="258"/>
      <c r="AC39" s="150"/>
      <c r="AD39" s="40"/>
      <c r="AE39" s="40"/>
      <c r="AF39" s="40"/>
      <c r="AG39" s="40"/>
      <c r="AH39" s="40"/>
      <c r="AI39" s="218"/>
    </row>
    <row r="40" spans="1:35" ht="45" hidden="1" customHeight="1" x14ac:dyDescent="0.2">
      <c r="A40" s="159" t="s">
        <v>522</v>
      </c>
      <c r="B40" s="150">
        <v>700836002</v>
      </c>
      <c r="C40" s="150" t="s">
        <v>395</v>
      </c>
      <c r="D40" s="151" t="s">
        <v>276</v>
      </c>
      <c r="E40" s="150" t="s">
        <v>396</v>
      </c>
      <c r="F40" s="152" t="s">
        <v>278</v>
      </c>
      <c r="G40" s="152"/>
      <c r="H40" s="152" t="s">
        <v>397</v>
      </c>
      <c r="I40" s="152" t="s">
        <v>115</v>
      </c>
      <c r="J40" s="150"/>
      <c r="K40" s="150"/>
      <c r="L40" s="150" t="s">
        <v>523</v>
      </c>
      <c r="M40" s="150" t="s">
        <v>524</v>
      </c>
      <c r="N40" s="153" t="s">
        <v>118</v>
      </c>
      <c r="O40" s="154" t="s">
        <v>525</v>
      </c>
      <c r="P40" s="154" t="s">
        <v>526</v>
      </c>
      <c r="Q40" s="155"/>
      <c r="R40" s="154"/>
      <c r="S40" s="155" t="s">
        <v>442</v>
      </c>
      <c r="T40" s="155" t="s">
        <v>527</v>
      </c>
      <c r="U40" s="155">
        <v>2012</v>
      </c>
      <c r="V40" s="156">
        <v>37970</v>
      </c>
      <c r="W40" s="154">
        <v>1225</v>
      </c>
      <c r="X40" s="258"/>
      <c r="Y40" s="153"/>
      <c r="Z40" s="258"/>
      <c r="AA40" s="258"/>
      <c r="AB40" s="258"/>
      <c r="AC40" s="150"/>
      <c r="AD40" s="40"/>
      <c r="AE40" s="40"/>
      <c r="AF40" s="40"/>
      <c r="AG40" s="40"/>
      <c r="AH40" s="40"/>
      <c r="AI40" s="218"/>
    </row>
    <row r="41" spans="1:35" ht="45" hidden="1" customHeight="1" x14ac:dyDescent="0.2">
      <c r="A41" s="159" t="s">
        <v>528</v>
      </c>
      <c r="B41" s="150">
        <v>826902000</v>
      </c>
      <c r="C41" s="150" t="s">
        <v>395</v>
      </c>
      <c r="D41" s="151" t="s">
        <v>276</v>
      </c>
      <c r="E41" s="150" t="s">
        <v>529</v>
      </c>
      <c r="F41" s="152" t="s">
        <v>278</v>
      </c>
      <c r="G41" s="152"/>
      <c r="H41" s="152" t="s">
        <v>397</v>
      </c>
      <c r="I41" s="152" t="s">
        <v>115</v>
      </c>
      <c r="J41" s="150"/>
      <c r="K41" s="150"/>
      <c r="L41" s="150" t="s">
        <v>530</v>
      </c>
      <c r="M41" s="150" t="s">
        <v>531</v>
      </c>
      <c r="N41" s="153" t="s">
        <v>118</v>
      </c>
      <c r="O41" s="154" t="s">
        <v>119</v>
      </c>
      <c r="P41" s="154" t="s">
        <v>532</v>
      </c>
      <c r="Q41" s="155" t="s">
        <v>533</v>
      </c>
      <c r="R41" s="154"/>
      <c r="S41" s="155">
        <v>93910</v>
      </c>
      <c r="T41" s="155" t="s">
        <v>534</v>
      </c>
      <c r="U41" s="155">
        <v>2020</v>
      </c>
      <c r="V41" s="156">
        <v>37970</v>
      </c>
      <c r="W41" s="154">
        <v>1250</v>
      </c>
      <c r="X41" s="213"/>
      <c r="Y41" s="214"/>
      <c r="Z41" s="213"/>
      <c r="AA41" s="213"/>
      <c r="AB41" s="213"/>
      <c r="AC41" s="215"/>
      <c r="AD41" s="40"/>
      <c r="AE41" s="40"/>
      <c r="AF41" s="40"/>
      <c r="AG41" s="40"/>
      <c r="AH41" s="40"/>
      <c r="AI41" s="218" t="s">
        <v>535</v>
      </c>
    </row>
    <row r="42" spans="1:35" ht="45" hidden="1" customHeight="1" x14ac:dyDescent="0.2">
      <c r="A42" s="159" t="s">
        <v>536</v>
      </c>
      <c r="B42" s="150">
        <v>821567009</v>
      </c>
      <c r="C42" s="150" t="s">
        <v>457</v>
      </c>
      <c r="D42" s="151" t="s">
        <v>276</v>
      </c>
      <c r="E42" s="150" t="s">
        <v>396</v>
      </c>
      <c r="F42" s="152" t="s">
        <v>537</v>
      </c>
      <c r="G42" s="152"/>
      <c r="H42" s="150" t="s">
        <v>397</v>
      </c>
      <c r="I42" s="152" t="s">
        <v>538</v>
      </c>
      <c r="J42" s="150"/>
      <c r="K42" s="150"/>
      <c r="L42" s="150" t="s">
        <v>539</v>
      </c>
      <c r="M42" s="150" t="s">
        <v>540</v>
      </c>
      <c r="N42" s="153" t="s">
        <v>118</v>
      </c>
      <c r="O42" s="154" t="s">
        <v>541</v>
      </c>
      <c r="P42" s="154" t="s">
        <v>542</v>
      </c>
      <c r="Q42" s="155" t="s">
        <v>543</v>
      </c>
      <c r="R42" s="154"/>
      <c r="S42" s="155" t="s">
        <v>403</v>
      </c>
      <c r="T42" s="155" t="s">
        <v>544</v>
      </c>
      <c r="U42" s="155">
        <v>2020</v>
      </c>
      <c r="V42" s="156" t="s">
        <v>545</v>
      </c>
      <c r="W42" s="154">
        <v>1500</v>
      </c>
      <c r="X42" s="213"/>
      <c r="Y42" s="214"/>
      <c r="Z42" s="213"/>
      <c r="AA42" s="213"/>
      <c r="AB42" s="213"/>
      <c r="AC42" s="215"/>
      <c r="AD42" s="40"/>
      <c r="AE42" s="40"/>
      <c r="AF42" s="40"/>
      <c r="AG42" s="40"/>
      <c r="AH42" s="40"/>
      <c r="AI42" s="218" t="s">
        <v>546</v>
      </c>
    </row>
    <row r="43" spans="1:35" ht="45" hidden="1" customHeight="1" x14ac:dyDescent="0.2">
      <c r="A43" s="159" t="s">
        <v>547</v>
      </c>
      <c r="B43" s="150">
        <v>700813002</v>
      </c>
      <c r="C43" s="150" t="s">
        <v>395</v>
      </c>
      <c r="D43" s="151" t="s">
        <v>276</v>
      </c>
      <c r="E43" s="150" t="s">
        <v>468</v>
      </c>
      <c r="F43" s="152" t="s">
        <v>548</v>
      </c>
      <c r="G43" s="152"/>
      <c r="H43" s="152" t="s">
        <v>397</v>
      </c>
      <c r="I43" s="152" t="s">
        <v>115</v>
      </c>
      <c r="J43" s="150"/>
      <c r="K43" s="150"/>
      <c r="L43" s="150" t="s">
        <v>549</v>
      </c>
      <c r="M43" s="150" t="s">
        <v>550</v>
      </c>
      <c r="N43" s="153" t="s">
        <v>118</v>
      </c>
      <c r="O43" s="154" t="s">
        <v>541</v>
      </c>
      <c r="P43" s="154" t="s">
        <v>551</v>
      </c>
      <c r="Q43" s="155"/>
      <c r="R43" s="154"/>
      <c r="S43" s="155" t="s">
        <v>403</v>
      </c>
      <c r="T43" s="155" t="s">
        <v>552</v>
      </c>
      <c r="U43" s="155">
        <v>2020</v>
      </c>
      <c r="V43" s="156">
        <v>37970</v>
      </c>
      <c r="W43" s="154">
        <v>1450</v>
      </c>
      <c r="X43" s="213"/>
      <c r="Y43" s="214"/>
      <c r="Z43" s="213"/>
      <c r="AA43" s="213"/>
      <c r="AB43" s="213"/>
      <c r="AC43" s="215"/>
      <c r="AD43" s="40"/>
      <c r="AE43" s="40"/>
      <c r="AF43" s="40"/>
      <c r="AG43" s="40"/>
      <c r="AH43" s="40"/>
      <c r="AI43" s="218"/>
    </row>
    <row r="44" spans="1:35" ht="45" hidden="1" customHeight="1" x14ac:dyDescent="0.2">
      <c r="A44" s="159" t="s">
        <v>553</v>
      </c>
      <c r="B44" s="150">
        <v>700230201</v>
      </c>
      <c r="C44" s="150" t="s">
        <v>395</v>
      </c>
      <c r="D44" s="151" t="s">
        <v>276</v>
      </c>
      <c r="E44" s="150" t="s">
        <v>554</v>
      </c>
      <c r="F44" s="152" t="s">
        <v>555</v>
      </c>
      <c r="G44" s="152"/>
      <c r="H44" s="152" t="s">
        <v>397</v>
      </c>
      <c r="I44" s="152" t="s">
        <v>115</v>
      </c>
      <c r="J44" s="150"/>
      <c r="K44" s="150"/>
      <c r="L44" s="150" t="s">
        <v>556</v>
      </c>
      <c r="M44" s="150" t="s">
        <v>557</v>
      </c>
      <c r="N44" s="153" t="s">
        <v>118</v>
      </c>
      <c r="O44" s="154" t="s">
        <v>439</v>
      </c>
      <c r="P44" s="154" t="s">
        <v>558</v>
      </c>
      <c r="Q44" s="166" t="s">
        <v>559</v>
      </c>
      <c r="R44" s="154"/>
      <c r="S44" s="155" t="s">
        <v>560</v>
      </c>
      <c r="T44" s="155" t="s">
        <v>561</v>
      </c>
      <c r="U44" s="155">
        <v>2020</v>
      </c>
      <c r="V44" s="156">
        <v>37970</v>
      </c>
      <c r="W44" s="154">
        <v>1550</v>
      </c>
      <c r="X44" s="213"/>
      <c r="Y44" s="214"/>
      <c r="Z44" s="213"/>
      <c r="AA44" s="213"/>
      <c r="AB44" s="213"/>
      <c r="AC44" s="215"/>
      <c r="AD44" s="40"/>
      <c r="AE44" s="40"/>
      <c r="AF44" s="40"/>
      <c r="AG44" s="40"/>
      <c r="AH44" s="40"/>
      <c r="AI44" s="218"/>
    </row>
    <row r="45" spans="1:35" ht="45" hidden="1" customHeight="1" x14ac:dyDescent="0.2">
      <c r="A45" s="159" t="s">
        <v>562</v>
      </c>
      <c r="B45" s="150">
        <v>700218708</v>
      </c>
      <c r="C45" s="150" t="s">
        <v>457</v>
      </c>
      <c r="D45" s="151" t="s">
        <v>276</v>
      </c>
      <c r="E45" s="150" t="s">
        <v>529</v>
      </c>
      <c r="F45" s="152" t="s">
        <v>278</v>
      </c>
      <c r="G45" s="152"/>
      <c r="H45" s="152" t="s">
        <v>397</v>
      </c>
      <c r="I45" s="152" t="s">
        <v>115</v>
      </c>
      <c r="J45" s="150"/>
      <c r="K45" s="150"/>
      <c r="L45" s="150" t="s">
        <v>563</v>
      </c>
      <c r="M45" s="150" t="s">
        <v>564</v>
      </c>
      <c r="N45" s="153" t="s">
        <v>118</v>
      </c>
      <c r="O45" s="154" t="s">
        <v>502</v>
      </c>
      <c r="P45" s="154" t="s">
        <v>565</v>
      </c>
      <c r="Q45" s="155"/>
      <c r="R45" s="154"/>
      <c r="S45" s="155">
        <v>93910</v>
      </c>
      <c r="T45" s="155" t="s">
        <v>566</v>
      </c>
      <c r="U45" s="155">
        <v>2016</v>
      </c>
      <c r="V45" s="156">
        <v>37970</v>
      </c>
      <c r="W45" s="154">
        <v>1600</v>
      </c>
      <c r="X45" s="258"/>
      <c r="Y45" s="153"/>
      <c r="Z45" s="258"/>
      <c r="AA45" s="258"/>
      <c r="AB45" s="258"/>
      <c r="AC45" s="150"/>
      <c r="AD45" s="40"/>
      <c r="AE45" s="40"/>
      <c r="AF45" s="40"/>
      <c r="AG45" s="40"/>
      <c r="AH45" s="40"/>
      <c r="AI45" s="218"/>
    </row>
    <row r="46" spans="1:35" ht="45" hidden="1" customHeight="1" x14ac:dyDescent="0.2">
      <c r="A46" s="159" t="s">
        <v>567</v>
      </c>
      <c r="B46" s="150" t="s">
        <v>568</v>
      </c>
      <c r="C46" s="150" t="s">
        <v>395</v>
      </c>
      <c r="D46" s="151" t="s">
        <v>276</v>
      </c>
      <c r="E46" s="150" t="s">
        <v>569</v>
      </c>
      <c r="F46" s="152" t="s">
        <v>278</v>
      </c>
      <c r="G46" s="152"/>
      <c r="H46" s="152" t="s">
        <v>397</v>
      </c>
      <c r="I46" s="152" t="s">
        <v>115</v>
      </c>
      <c r="J46" s="150"/>
      <c r="K46" s="150"/>
      <c r="L46" s="150" t="s">
        <v>570</v>
      </c>
      <c r="M46" s="150" t="s">
        <v>571</v>
      </c>
      <c r="N46" s="153" t="s">
        <v>118</v>
      </c>
      <c r="O46" s="154" t="s">
        <v>400</v>
      </c>
      <c r="P46" s="154" t="s">
        <v>572</v>
      </c>
      <c r="Q46" s="155"/>
      <c r="R46" s="154"/>
      <c r="S46" s="155" t="s">
        <v>442</v>
      </c>
      <c r="T46" s="155" t="s">
        <v>573</v>
      </c>
      <c r="U46" s="155">
        <v>2016</v>
      </c>
      <c r="V46" s="156">
        <v>37970</v>
      </c>
      <c r="W46" s="154">
        <v>1650</v>
      </c>
      <c r="X46" s="258"/>
      <c r="Y46" s="153"/>
      <c r="Z46" s="258"/>
      <c r="AA46" s="258"/>
      <c r="AB46" s="258"/>
      <c r="AC46" s="150"/>
      <c r="AD46" s="40"/>
      <c r="AE46" s="40"/>
      <c r="AF46" s="40"/>
      <c r="AG46" s="40"/>
      <c r="AH46" s="40"/>
      <c r="AI46" s="218"/>
    </row>
    <row r="47" spans="1:35" ht="45" hidden="1" customHeight="1" x14ac:dyDescent="0.2">
      <c r="A47" s="159" t="s">
        <v>574</v>
      </c>
      <c r="B47" s="150">
        <v>705171009</v>
      </c>
      <c r="C47" s="150" t="s">
        <v>395</v>
      </c>
      <c r="D47" s="151" t="s">
        <v>276</v>
      </c>
      <c r="E47" s="150" t="s">
        <v>575</v>
      </c>
      <c r="F47" s="152" t="s">
        <v>278</v>
      </c>
      <c r="G47" s="152"/>
      <c r="H47" s="152" t="s">
        <v>397</v>
      </c>
      <c r="I47" s="152" t="s">
        <v>115</v>
      </c>
      <c r="J47" s="150"/>
      <c r="K47" s="150"/>
      <c r="L47" s="150" t="s">
        <v>576</v>
      </c>
      <c r="M47" s="150" t="s">
        <v>577</v>
      </c>
      <c r="N47" s="153" t="s">
        <v>578</v>
      </c>
      <c r="O47" s="154" t="s">
        <v>579</v>
      </c>
      <c r="P47" s="154" t="s">
        <v>580</v>
      </c>
      <c r="Q47" s="155" t="s">
        <v>581</v>
      </c>
      <c r="R47" s="154"/>
      <c r="S47" s="155" t="s">
        <v>442</v>
      </c>
      <c r="T47" s="155" t="s">
        <v>582</v>
      </c>
      <c r="U47" s="155">
        <v>2014</v>
      </c>
      <c r="V47" s="156">
        <v>37970</v>
      </c>
      <c r="W47" s="154">
        <v>6909</v>
      </c>
      <c r="X47" s="258"/>
      <c r="Y47" s="153"/>
      <c r="Z47" s="258"/>
      <c r="AA47" s="258"/>
      <c r="AB47" s="258"/>
      <c r="AC47" s="150"/>
      <c r="AD47" s="40"/>
      <c r="AE47" s="40"/>
      <c r="AF47" s="40"/>
      <c r="AG47" s="40"/>
      <c r="AH47" s="40"/>
      <c r="AI47" s="218"/>
    </row>
    <row r="48" spans="1:35" ht="45" hidden="1" customHeight="1" x14ac:dyDescent="0.2">
      <c r="A48" s="159" t="s">
        <v>583</v>
      </c>
      <c r="B48" s="150">
        <v>817951724</v>
      </c>
      <c r="C48" s="150" t="s">
        <v>395</v>
      </c>
      <c r="D48" s="151" t="s">
        <v>276</v>
      </c>
      <c r="E48" s="150" t="s">
        <v>584</v>
      </c>
      <c r="F48" s="152" t="s">
        <v>278</v>
      </c>
      <c r="G48" s="152"/>
      <c r="H48" s="152" t="s">
        <v>397</v>
      </c>
      <c r="I48" s="152" t="s">
        <v>115</v>
      </c>
      <c r="J48" s="150"/>
      <c r="K48" s="150"/>
      <c r="L48" s="150" t="s">
        <v>585</v>
      </c>
      <c r="M48" s="150" t="s">
        <v>586</v>
      </c>
      <c r="N48" s="153" t="s">
        <v>133</v>
      </c>
      <c r="O48" s="155" t="s">
        <v>134</v>
      </c>
      <c r="P48" s="154" t="s">
        <v>587</v>
      </c>
      <c r="Q48" s="155" t="s">
        <v>588</v>
      </c>
      <c r="R48" s="154"/>
      <c r="S48" s="155" t="s">
        <v>442</v>
      </c>
      <c r="T48" s="155" t="s">
        <v>589</v>
      </c>
      <c r="U48" s="155">
        <v>2020</v>
      </c>
      <c r="V48" s="156">
        <v>37970</v>
      </c>
      <c r="W48" s="154">
        <v>1750</v>
      </c>
      <c r="X48" s="213"/>
      <c r="Y48" s="214"/>
      <c r="Z48" s="213"/>
      <c r="AA48" s="213"/>
      <c r="AB48" s="213"/>
      <c r="AC48" s="215"/>
      <c r="AD48" s="40"/>
      <c r="AE48" s="40"/>
      <c r="AF48" s="40"/>
      <c r="AG48" s="40"/>
      <c r="AH48" s="40"/>
      <c r="AI48" s="218"/>
    </row>
    <row r="49" spans="1:35" ht="45" hidden="1" customHeight="1" x14ac:dyDescent="0.2">
      <c r="A49" s="159" t="s">
        <v>590</v>
      </c>
      <c r="B49" s="150">
        <v>802305002</v>
      </c>
      <c r="C49" s="150" t="s">
        <v>395</v>
      </c>
      <c r="D49" s="151" t="s">
        <v>276</v>
      </c>
      <c r="E49" s="150" t="s">
        <v>591</v>
      </c>
      <c r="F49" s="152" t="s">
        <v>278</v>
      </c>
      <c r="G49" s="152"/>
      <c r="H49" s="152" t="s">
        <v>397</v>
      </c>
      <c r="I49" s="152" t="s">
        <v>115</v>
      </c>
      <c r="J49" s="150"/>
      <c r="K49" s="150"/>
      <c r="L49" s="150" t="s">
        <v>592</v>
      </c>
      <c r="M49" s="150" t="s">
        <v>593</v>
      </c>
      <c r="N49" s="153" t="s">
        <v>118</v>
      </c>
      <c r="O49" s="154" t="s">
        <v>594</v>
      </c>
      <c r="P49" s="154" t="s">
        <v>595</v>
      </c>
      <c r="Q49" s="155"/>
      <c r="R49" s="154"/>
      <c r="S49" s="155">
        <v>93910</v>
      </c>
      <c r="T49" s="155" t="s">
        <v>596</v>
      </c>
      <c r="U49" s="155">
        <v>2010</v>
      </c>
      <c r="V49" s="156">
        <v>37970</v>
      </c>
      <c r="W49" s="154">
        <v>7063</v>
      </c>
      <c r="X49" s="258"/>
      <c r="Y49" s="153"/>
      <c r="Z49" s="258"/>
      <c r="AA49" s="258"/>
      <c r="AB49" s="258"/>
      <c r="AC49" s="150"/>
      <c r="AD49" s="40"/>
      <c r="AE49" s="40"/>
      <c r="AF49" s="40"/>
      <c r="AG49" s="40"/>
      <c r="AH49" s="40"/>
      <c r="AI49" s="218"/>
    </row>
    <row r="50" spans="1:35" ht="45" hidden="1" customHeight="1" x14ac:dyDescent="0.2">
      <c r="A50" s="159" t="s">
        <v>597</v>
      </c>
      <c r="B50" s="150">
        <v>817951511</v>
      </c>
      <c r="C50" s="150" t="s">
        <v>395</v>
      </c>
      <c r="D50" s="151" t="s">
        <v>276</v>
      </c>
      <c r="E50" s="150" t="s">
        <v>598</v>
      </c>
      <c r="F50" s="152" t="s">
        <v>278</v>
      </c>
      <c r="G50" s="152"/>
      <c r="H50" s="152" t="s">
        <v>397</v>
      </c>
      <c r="I50" s="152" t="s">
        <v>115</v>
      </c>
      <c r="J50" s="150"/>
      <c r="K50" s="150"/>
      <c r="L50" s="150" t="s">
        <v>599</v>
      </c>
      <c r="M50" s="150" t="s">
        <v>600</v>
      </c>
      <c r="N50" s="153" t="s">
        <v>118</v>
      </c>
      <c r="O50" s="154" t="s">
        <v>601</v>
      </c>
      <c r="P50" s="154" t="s">
        <v>602</v>
      </c>
      <c r="Q50" s="155"/>
      <c r="R50" s="154"/>
      <c r="S50" s="155" t="s">
        <v>403</v>
      </c>
      <c r="T50" s="155" t="s">
        <v>603</v>
      </c>
      <c r="U50" s="155">
        <v>2007</v>
      </c>
      <c r="V50" s="156">
        <v>37970</v>
      </c>
      <c r="W50" s="154">
        <v>7013</v>
      </c>
      <c r="X50" s="258"/>
      <c r="Y50" s="153"/>
      <c r="Z50" s="258"/>
      <c r="AA50" s="258"/>
      <c r="AB50" s="258"/>
      <c r="AC50" s="150"/>
      <c r="AD50" s="40"/>
      <c r="AE50" s="40"/>
      <c r="AF50" s="40"/>
      <c r="AG50" s="40"/>
      <c r="AH50" s="40"/>
      <c r="AI50" s="218"/>
    </row>
    <row r="51" spans="1:35" ht="45" hidden="1" customHeight="1" x14ac:dyDescent="0.2">
      <c r="A51" s="159" t="s">
        <v>604</v>
      </c>
      <c r="B51" s="150">
        <v>651354765</v>
      </c>
      <c r="C51" s="150" t="s">
        <v>605</v>
      </c>
      <c r="D51" s="151" t="s">
        <v>124</v>
      </c>
      <c r="E51" s="150" t="s">
        <v>606</v>
      </c>
      <c r="F51" s="152" t="s">
        <v>607</v>
      </c>
      <c r="G51" s="152"/>
      <c r="H51" s="152" t="s">
        <v>608</v>
      </c>
      <c r="I51" s="152" t="s">
        <v>609</v>
      </c>
      <c r="J51" s="150" t="s">
        <v>610</v>
      </c>
      <c r="K51" s="150" t="s">
        <v>611</v>
      </c>
      <c r="L51" s="150" t="s">
        <v>612</v>
      </c>
      <c r="M51" s="150" t="s">
        <v>613</v>
      </c>
      <c r="N51" s="153" t="s">
        <v>246</v>
      </c>
      <c r="O51" s="154" t="s">
        <v>614</v>
      </c>
      <c r="P51" s="154">
        <v>984478316</v>
      </c>
      <c r="Q51" s="166" t="s">
        <v>615</v>
      </c>
      <c r="R51" s="154"/>
      <c r="S51" s="155" t="s">
        <v>209</v>
      </c>
      <c r="T51" s="155" t="s">
        <v>616</v>
      </c>
      <c r="U51" s="155">
        <v>2021</v>
      </c>
      <c r="V51" s="156">
        <v>43374</v>
      </c>
      <c r="W51" s="154">
        <v>7657</v>
      </c>
      <c r="X51" s="258"/>
      <c r="Y51" s="153"/>
      <c r="Z51" s="258"/>
      <c r="AA51" s="258"/>
      <c r="AB51" s="258"/>
      <c r="AC51" s="150"/>
      <c r="AD51" s="40"/>
      <c r="AE51" s="40"/>
      <c r="AF51" s="40"/>
      <c r="AG51" s="40"/>
      <c r="AH51" s="40"/>
      <c r="AI51" s="218"/>
    </row>
    <row r="52" spans="1:35" ht="45" hidden="1" customHeight="1" x14ac:dyDescent="0.2">
      <c r="A52" s="159" t="s">
        <v>617</v>
      </c>
      <c r="B52" s="150">
        <v>650413296</v>
      </c>
      <c r="C52" s="150" t="s">
        <v>198</v>
      </c>
      <c r="D52" s="151" t="s">
        <v>124</v>
      </c>
      <c r="E52" s="150" t="s">
        <v>618</v>
      </c>
      <c r="F52" s="152" t="s">
        <v>619</v>
      </c>
      <c r="G52" s="152"/>
      <c r="H52" s="152" t="s">
        <v>620</v>
      </c>
      <c r="I52" s="152" t="s">
        <v>621</v>
      </c>
      <c r="J52" s="150" t="s">
        <v>622</v>
      </c>
      <c r="K52" s="150" t="s">
        <v>623</v>
      </c>
      <c r="L52" s="150" t="s">
        <v>624</v>
      </c>
      <c r="M52" s="150" t="s">
        <v>625</v>
      </c>
      <c r="N52" s="153" t="s">
        <v>246</v>
      </c>
      <c r="O52" s="154" t="s">
        <v>626</v>
      </c>
      <c r="P52" s="154"/>
      <c r="Q52" s="155"/>
      <c r="R52" s="154"/>
      <c r="S52" s="155" t="s">
        <v>627</v>
      </c>
      <c r="T52" s="155" t="s">
        <v>628</v>
      </c>
      <c r="U52" s="155">
        <v>2011</v>
      </c>
      <c r="V52" s="156">
        <v>40910</v>
      </c>
      <c r="W52" s="154">
        <v>7461</v>
      </c>
      <c r="X52" s="258"/>
      <c r="Y52" s="153"/>
      <c r="Z52" s="258"/>
      <c r="AA52" s="258"/>
      <c r="AB52" s="258"/>
      <c r="AC52" s="150"/>
      <c r="AD52" s="40"/>
      <c r="AE52" s="40"/>
      <c r="AF52" s="40"/>
      <c r="AG52" s="40"/>
      <c r="AH52" s="40"/>
      <c r="AI52" s="218"/>
    </row>
    <row r="53" spans="1:35" ht="45" hidden="1" customHeight="1" x14ac:dyDescent="0.2">
      <c r="A53" s="159" t="s">
        <v>629</v>
      </c>
      <c r="B53" s="150">
        <v>650797612</v>
      </c>
      <c r="C53" s="150" t="s">
        <v>630</v>
      </c>
      <c r="D53" s="151" t="s">
        <v>124</v>
      </c>
      <c r="E53" s="150" t="s">
        <v>631</v>
      </c>
      <c r="F53" s="152" t="s">
        <v>632</v>
      </c>
      <c r="G53" s="152"/>
      <c r="H53" s="152" t="s">
        <v>633</v>
      </c>
      <c r="I53" s="152" t="s">
        <v>634</v>
      </c>
      <c r="J53" s="150" t="s">
        <v>635</v>
      </c>
      <c r="K53" s="150" t="s">
        <v>636</v>
      </c>
      <c r="L53" s="150" t="s">
        <v>637</v>
      </c>
      <c r="M53" s="150" t="s">
        <v>638</v>
      </c>
      <c r="N53" s="153" t="s">
        <v>494</v>
      </c>
      <c r="O53" s="154" t="s">
        <v>495</v>
      </c>
      <c r="P53" s="154" t="s">
        <v>639</v>
      </c>
      <c r="Q53" s="155" t="s">
        <v>640</v>
      </c>
      <c r="R53" s="154"/>
      <c r="S53" s="155" t="s">
        <v>209</v>
      </c>
      <c r="T53" s="155" t="s">
        <v>641</v>
      </c>
      <c r="U53" s="155">
        <v>2020</v>
      </c>
      <c r="V53" s="156">
        <v>43453</v>
      </c>
      <c r="W53" s="154">
        <v>7664</v>
      </c>
      <c r="X53" s="213"/>
      <c r="Y53" s="214"/>
      <c r="Z53" s="213"/>
      <c r="AA53" s="213"/>
      <c r="AB53" s="213"/>
      <c r="AC53" s="215"/>
      <c r="AD53" s="40"/>
      <c r="AE53" s="40"/>
      <c r="AF53" s="40"/>
      <c r="AG53" s="40"/>
      <c r="AH53" s="40"/>
      <c r="AI53" s="218"/>
    </row>
    <row r="54" spans="1:35" ht="45" hidden="1" customHeight="1" x14ac:dyDescent="0.2">
      <c r="A54" s="159" t="s">
        <v>642</v>
      </c>
      <c r="B54" s="150">
        <v>725183003</v>
      </c>
      <c r="C54" s="150" t="s">
        <v>198</v>
      </c>
      <c r="D54" s="151" t="s">
        <v>124</v>
      </c>
      <c r="E54" s="150" t="s">
        <v>643</v>
      </c>
      <c r="F54" s="152" t="s">
        <v>278</v>
      </c>
      <c r="G54" s="152"/>
      <c r="H54" s="152" t="s">
        <v>644</v>
      </c>
      <c r="I54" s="152" t="s">
        <v>645</v>
      </c>
      <c r="J54" s="150" t="s">
        <v>242</v>
      </c>
      <c r="K54" s="150" t="s">
        <v>646</v>
      </c>
      <c r="L54" s="150" t="s">
        <v>647</v>
      </c>
      <c r="M54" s="150" t="s">
        <v>648</v>
      </c>
      <c r="N54" s="153" t="s">
        <v>118</v>
      </c>
      <c r="O54" s="154" t="s">
        <v>178</v>
      </c>
      <c r="P54" s="154" t="s">
        <v>649</v>
      </c>
      <c r="Q54" s="166" t="s">
        <v>650</v>
      </c>
      <c r="R54" s="154"/>
      <c r="S54" s="155">
        <v>93401</v>
      </c>
      <c r="T54" s="155" t="s">
        <v>651</v>
      </c>
      <c r="U54" s="155">
        <v>2020</v>
      </c>
      <c r="V54" s="156">
        <v>37970</v>
      </c>
      <c r="W54" s="154">
        <v>7114</v>
      </c>
      <c r="X54" s="258"/>
      <c r="Y54" s="153"/>
      <c r="Z54" s="258"/>
      <c r="AA54" s="258"/>
      <c r="AB54" s="258"/>
      <c r="AC54" s="150"/>
      <c r="AD54" s="40"/>
      <c r="AE54" s="40"/>
      <c r="AF54" s="40"/>
      <c r="AG54" s="40"/>
      <c r="AH54" s="40"/>
      <c r="AI54" s="218"/>
    </row>
    <row r="55" spans="1:35" ht="45" hidden="1" customHeight="1" x14ac:dyDescent="0.2">
      <c r="A55" s="159" t="s">
        <v>652</v>
      </c>
      <c r="B55" s="150">
        <v>707437006</v>
      </c>
      <c r="C55" s="150" t="s">
        <v>198</v>
      </c>
      <c r="D55" s="151" t="s">
        <v>124</v>
      </c>
      <c r="E55" s="150" t="s">
        <v>653</v>
      </c>
      <c r="F55" s="152" t="s">
        <v>654</v>
      </c>
      <c r="G55" s="152"/>
      <c r="H55" s="152" t="s">
        <v>655</v>
      </c>
      <c r="I55" s="152" t="s">
        <v>656</v>
      </c>
      <c r="J55" s="150" t="s">
        <v>657</v>
      </c>
      <c r="K55" s="150" t="s">
        <v>658</v>
      </c>
      <c r="L55" s="150" t="s">
        <v>659</v>
      </c>
      <c r="M55" s="150" t="s">
        <v>660</v>
      </c>
      <c r="N55" s="153" t="s">
        <v>149</v>
      </c>
      <c r="O55" s="154" t="s">
        <v>661</v>
      </c>
      <c r="P55" s="154" t="s">
        <v>662</v>
      </c>
      <c r="Q55" s="155"/>
      <c r="R55" s="155"/>
      <c r="S55" s="155" t="s">
        <v>209</v>
      </c>
      <c r="T55" s="155" t="s">
        <v>663</v>
      </c>
      <c r="U55" s="155">
        <v>2014</v>
      </c>
      <c r="V55" s="156">
        <v>37970</v>
      </c>
      <c r="W55" s="154">
        <v>2000</v>
      </c>
      <c r="X55" s="258"/>
      <c r="Y55" s="153"/>
      <c r="Z55" s="258"/>
      <c r="AA55" s="258"/>
      <c r="AB55" s="258"/>
      <c r="AC55" s="150"/>
      <c r="AD55" s="40"/>
      <c r="AE55" s="40"/>
      <c r="AF55" s="40"/>
      <c r="AG55" s="40"/>
      <c r="AH55" s="40"/>
      <c r="AI55" s="218"/>
    </row>
    <row r="56" spans="1:35" ht="45" hidden="1" customHeight="1" x14ac:dyDescent="0.2">
      <c r="A56" s="159" t="s">
        <v>664</v>
      </c>
      <c r="B56" s="150">
        <v>710867003</v>
      </c>
      <c r="C56" s="150" t="s">
        <v>156</v>
      </c>
      <c r="D56" s="151" t="s">
        <v>124</v>
      </c>
      <c r="E56" s="150" t="s">
        <v>665</v>
      </c>
      <c r="F56" s="152" t="s">
        <v>666</v>
      </c>
      <c r="G56" s="152"/>
      <c r="H56" s="152" t="s">
        <v>667</v>
      </c>
      <c r="I56" s="152" t="s">
        <v>668</v>
      </c>
      <c r="J56" s="150" t="s">
        <v>174</v>
      </c>
      <c r="K56" s="150" t="s">
        <v>669</v>
      </c>
      <c r="L56" s="150" t="s">
        <v>670</v>
      </c>
      <c r="M56" s="150" t="s">
        <v>671</v>
      </c>
      <c r="N56" s="153" t="s">
        <v>118</v>
      </c>
      <c r="O56" s="154" t="s">
        <v>672</v>
      </c>
      <c r="P56" s="154" t="s">
        <v>673</v>
      </c>
      <c r="Q56" s="167" t="s">
        <v>674</v>
      </c>
      <c r="R56" s="154"/>
      <c r="S56" s="155" t="s">
        <v>675</v>
      </c>
      <c r="T56" s="155" t="s">
        <v>676</v>
      </c>
      <c r="U56" s="155">
        <v>2019</v>
      </c>
      <c r="V56" s="156">
        <v>37970</v>
      </c>
      <c r="W56" s="154">
        <v>6871</v>
      </c>
      <c r="X56" s="258"/>
      <c r="Y56" s="153"/>
      <c r="Z56" s="258"/>
      <c r="AA56" s="258"/>
      <c r="AB56" s="258"/>
      <c r="AC56" s="150"/>
      <c r="AD56" s="40"/>
      <c r="AE56" s="40"/>
      <c r="AF56" s="40"/>
      <c r="AG56" s="40"/>
      <c r="AH56" s="40"/>
      <c r="AI56" s="218"/>
    </row>
    <row r="57" spans="1:35" ht="45" hidden="1" customHeight="1" x14ac:dyDescent="0.2">
      <c r="A57" s="159" t="s">
        <v>677</v>
      </c>
      <c r="B57" s="150">
        <v>715787008</v>
      </c>
      <c r="C57" s="150" t="s">
        <v>198</v>
      </c>
      <c r="D57" s="151" t="s">
        <v>124</v>
      </c>
      <c r="E57" s="150" t="s">
        <v>678</v>
      </c>
      <c r="F57" s="152" t="s">
        <v>679</v>
      </c>
      <c r="G57" s="152"/>
      <c r="H57" s="152" t="s">
        <v>680</v>
      </c>
      <c r="I57" s="152" t="s">
        <v>681</v>
      </c>
      <c r="J57" s="150" t="s">
        <v>682</v>
      </c>
      <c r="K57" s="150" t="s">
        <v>683</v>
      </c>
      <c r="L57" s="150" t="s">
        <v>684</v>
      </c>
      <c r="M57" s="150" t="s">
        <v>685</v>
      </c>
      <c r="N57" s="153" t="s">
        <v>246</v>
      </c>
      <c r="O57" s="154" t="s">
        <v>686</v>
      </c>
      <c r="P57" s="154" t="s">
        <v>687</v>
      </c>
      <c r="Q57" s="166" t="s">
        <v>688</v>
      </c>
      <c r="R57" s="154"/>
      <c r="S57" s="155" t="s">
        <v>627</v>
      </c>
      <c r="T57" s="155" t="s">
        <v>689</v>
      </c>
      <c r="U57" s="155">
        <v>2020</v>
      </c>
      <c r="V57" s="156">
        <v>37971</v>
      </c>
      <c r="W57" s="154">
        <v>6988</v>
      </c>
      <c r="X57" s="213"/>
      <c r="Y57" s="214"/>
      <c r="Z57" s="213"/>
      <c r="AA57" s="213"/>
      <c r="AB57" s="213"/>
      <c r="AC57" s="215"/>
      <c r="AD57" s="40"/>
      <c r="AE57" s="40"/>
      <c r="AF57" s="40"/>
      <c r="AG57" s="40"/>
      <c r="AH57" s="40"/>
      <c r="AI57" s="218"/>
    </row>
    <row r="58" spans="1:35" ht="45" hidden="1" customHeight="1" x14ac:dyDescent="0.2">
      <c r="A58" s="159" t="s">
        <v>690</v>
      </c>
      <c r="B58" s="150">
        <v>731013004</v>
      </c>
      <c r="C58" s="150" t="s">
        <v>198</v>
      </c>
      <c r="D58" s="151" t="s">
        <v>124</v>
      </c>
      <c r="E58" s="150" t="s">
        <v>691</v>
      </c>
      <c r="F58" s="253" t="s">
        <v>8322</v>
      </c>
      <c r="G58" s="155">
        <v>2025</v>
      </c>
      <c r="H58" s="152" t="s">
        <v>692</v>
      </c>
      <c r="I58" s="152" t="s">
        <v>8323</v>
      </c>
      <c r="J58" s="150" t="s">
        <v>693</v>
      </c>
      <c r="K58" s="150" t="s">
        <v>8324</v>
      </c>
      <c r="L58" s="263" t="s">
        <v>8325</v>
      </c>
      <c r="M58" s="150" t="s">
        <v>694</v>
      </c>
      <c r="N58" s="154" t="s">
        <v>118</v>
      </c>
      <c r="O58" s="154" t="s">
        <v>192</v>
      </c>
      <c r="P58" s="154">
        <v>223414941</v>
      </c>
      <c r="Q58" s="155" t="s">
        <v>695</v>
      </c>
      <c r="R58" s="154"/>
      <c r="S58" s="155" t="s">
        <v>696</v>
      </c>
      <c r="T58" s="156" t="s">
        <v>8326</v>
      </c>
      <c r="U58" s="155">
        <v>2024</v>
      </c>
      <c r="V58" s="156">
        <v>37970</v>
      </c>
      <c r="W58" s="154">
        <v>7003</v>
      </c>
      <c r="X58" s="213"/>
      <c r="Y58" s="214"/>
      <c r="Z58" s="213"/>
      <c r="AA58" s="213"/>
      <c r="AB58" s="213"/>
      <c r="AC58" s="215"/>
      <c r="AD58" s="40"/>
      <c r="AE58" s="40"/>
      <c r="AF58" s="40"/>
      <c r="AG58" s="40"/>
      <c r="AH58" s="40"/>
      <c r="AI58" s="218"/>
    </row>
    <row r="59" spans="1:35" ht="45" hidden="1" customHeight="1" x14ac:dyDescent="0.2">
      <c r="A59" s="159" t="s">
        <v>697</v>
      </c>
      <c r="B59" s="150">
        <v>651927862</v>
      </c>
      <c r="C59" s="150"/>
      <c r="D59" s="151" t="s">
        <v>124</v>
      </c>
      <c r="E59" s="150" t="s">
        <v>698</v>
      </c>
      <c r="F59" s="152" t="s">
        <v>699</v>
      </c>
      <c r="G59" s="152"/>
      <c r="H59" s="152" t="s">
        <v>700</v>
      </c>
      <c r="I59" s="152" t="s">
        <v>701</v>
      </c>
      <c r="J59" s="150" t="s">
        <v>702</v>
      </c>
      <c r="K59" s="150" t="s">
        <v>703</v>
      </c>
      <c r="L59" s="230" t="s">
        <v>704</v>
      </c>
      <c r="M59" s="150" t="s">
        <v>705</v>
      </c>
      <c r="N59" s="153" t="s">
        <v>133</v>
      </c>
      <c r="O59" s="154" t="s">
        <v>706</v>
      </c>
      <c r="P59" s="154" t="s">
        <v>707</v>
      </c>
      <c r="Q59" s="166" t="s">
        <v>708</v>
      </c>
      <c r="R59" s="154"/>
      <c r="S59" s="155">
        <v>93401</v>
      </c>
      <c r="T59" s="156" t="s">
        <v>709</v>
      </c>
      <c r="U59" s="155">
        <v>2020</v>
      </c>
      <c r="V59" s="156">
        <v>44187</v>
      </c>
      <c r="W59" s="154">
        <v>7723</v>
      </c>
      <c r="X59" s="258"/>
      <c r="Y59" s="153"/>
      <c r="Z59" s="258"/>
      <c r="AA59" s="258"/>
      <c r="AB59" s="258"/>
      <c r="AC59" s="150"/>
      <c r="AD59" s="40"/>
      <c r="AE59" s="40"/>
      <c r="AF59" s="40"/>
      <c r="AG59" s="40"/>
      <c r="AH59" s="40"/>
      <c r="AI59" s="218"/>
    </row>
    <row r="60" spans="1:35" ht="45" hidden="1" customHeight="1" x14ac:dyDescent="0.2">
      <c r="A60" s="159" t="s">
        <v>710</v>
      </c>
      <c r="B60" s="150">
        <v>650984447</v>
      </c>
      <c r="C60" s="150" t="s">
        <v>198</v>
      </c>
      <c r="D60" s="151" t="s">
        <v>124</v>
      </c>
      <c r="E60" s="150" t="s">
        <v>711</v>
      </c>
      <c r="F60" s="152" t="s">
        <v>712</v>
      </c>
      <c r="G60" s="152"/>
      <c r="H60" s="152" t="s">
        <v>713</v>
      </c>
      <c r="I60" s="152" t="s">
        <v>714</v>
      </c>
      <c r="J60" s="150" t="s">
        <v>715</v>
      </c>
      <c r="K60" s="150" t="s">
        <v>716</v>
      </c>
      <c r="L60" s="231" t="s">
        <v>717</v>
      </c>
      <c r="M60" s="150" t="s">
        <v>718</v>
      </c>
      <c r="N60" s="153" t="s">
        <v>118</v>
      </c>
      <c r="O60" s="154" t="s">
        <v>119</v>
      </c>
      <c r="P60" s="154" t="s">
        <v>719</v>
      </c>
      <c r="Q60" s="155" t="s">
        <v>720</v>
      </c>
      <c r="R60" s="154"/>
      <c r="S60" s="155" t="s">
        <v>627</v>
      </c>
      <c r="T60" s="155" t="s">
        <v>721</v>
      </c>
      <c r="U60" s="155">
        <v>2015</v>
      </c>
      <c r="V60" s="156">
        <v>42538</v>
      </c>
      <c r="W60" s="154">
        <v>7608</v>
      </c>
      <c r="X60" s="258"/>
      <c r="Y60" s="153"/>
      <c r="Z60" s="258"/>
      <c r="AA60" s="258"/>
      <c r="AB60" s="258"/>
      <c r="AC60" s="150"/>
      <c r="AD60" s="40"/>
      <c r="AE60" s="40"/>
      <c r="AF60" s="40"/>
      <c r="AG60" s="40"/>
      <c r="AH60" s="40"/>
      <c r="AI60" s="218"/>
    </row>
    <row r="61" spans="1:35" ht="45" hidden="1" customHeight="1" x14ac:dyDescent="0.2">
      <c r="A61" s="159" t="s">
        <v>722</v>
      </c>
      <c r="B61" s="150">
        <v>719651003</v>
      </c>
      <c r="C61" s="150" t="s">
        <v>605</v>
      </c>
      <c r="D61" s="151" t="s">
        <v>124</v>
      </c>
      <c r="E61" s="150" t="s">
        <v>723</v>
      </c>
      <c r="F61" s="152" t="s">
        <v>724</v>
      </c>
      <c r="G61" s="152"/>
      <c r="H61" s="152" t="s">
        <v>725</v>
      </c>
      <c r="I61" s="152" t="s">
        <v>726</v>
      </c>
      <c r="J61" s="150" t="s">
        <v>727</v>
      </c>
      <c r="K61" s="150" t="s">
        <v>728</v>
      </c>
      <c r="L61" s="231"/>
      <c r="M61" s="150" t="s">
        <v>729</v>
      </c>
      <c r="N61" s="153" t="s">
        <v>730</v>
      </c>
      <c r="O61" s="154" t="s">
        <v>366</v>
      </c>
      <c r="P61" s="154" t="s">
        <v>731</v>
      </c>
      <c r="Q61" s="155" t="s">
        <v>732</v>
      </c>
      <c r="R61" s="154"/>
      <c r="S61" s="155" t="s">
        <v>627</v>
      </c>
      <c r="T61" s="155" t="s">
        <v>733</v>
      </c>
      <c r="U61" s="155">
        <v>2014</v>
      </c>
      <c r="V61" s="156">
        <v>37970</v>
      </c>
      <c r="W61" s="154">
        <v>6930</v>
      </c>
      <c r="X61" s="258"/>
      <c r="Y61" s="153"/>
      <c r="Z61" s="258"/>
      <c r="AA61" s="258"/>
      <c r="AB61" s="258"/>
      <c r="AC61" s="150"/>
      <c r="AD61" s="40"/>
      <c r="AE61" s="40"/>
      <c r="AF61" s="40"/>
      <c r="AG61" s="40"/>
      <c r="AH61" s="40"/>
      <c r="AI61" s="218"/>
    </row>
    <row r="62" spans="1:35" ht="45" hidden="1" customHeight="1" x14ac:dyDescent="0.2">
      <c r="A62" s="159" t="s">
        <v>734</v>
      </c>
      <c r="B62" s="150">
        <v>708794007</v>
      </c>
      <c r="C62" s="150" t="s">
        <v>198</v>
      </c>
      <c r="D62" s="151" t="s">
        <v>124</v>
      </c>
      <c r="E62" s="150" t="s">
        <v>735</v>
      </c>
      <c r="F62" s="152" t="s">
        <v>736</v>
      </c>
      <c r="G62" s="152"/>
      <c r="H62" s="152" t="s">
        <v>737</v>
      </c>
      <c r="I62" s="152" t="s">
        <v>738</v>
      </c>
      <c r="J62" s="150" t="s">
        <v>739</v>
      </c>
      <c r="K62" s="150" t="s">
        <v>740</v>
      </c>
      <c r="L62" s="150" t="s">
        <v>741</v>
      </c>
      <c r="M62" s="150" t="s">
        <v>742</v>
      </c>
      <c r="N62" s="153" t="s">
        <v>118</v>
      </c>
      <c r="O62" s="154" t="s">
        <v>178</v>
      </c>
      <c r="P62" s="154"/>
      <c r="Q62" s="155"/>
      <c r="R62" s="154"/>
      <c r="S62" s="155" t="s">
        <v>627</v>
      </c>
      <c r="T62" s="155" t="s">
        <v>743</v>
      </c>
      <c r="U62" s="155">
        <v>2009</v>
      </c>
      <c r="V62" s="156">
        <v>39261</v>
      </c>
      <c r="W62" s="154">
        <v>7361</v>
      </c>
      <c r="X62" s="258"/>
      <c r="Y62" s="153"/>
      <c r="Z62" s="258"/>
      <c r="AA62" s="258"/>
      <c r="AB62" s="258"/>
      <c r="AC62" s="150"/>
      <c r="AD62" s="40"/>
      <c r="AE62" s="40"/>
      <c r="AF62" s="40"/>
      <c r="AG62" s="40"/>
      <c r="AH62" s="40"/>
      <c r="AI62" s="218"/>
    </row>
    <row r="63" spans="1:35" ht="45" hidden="1" customHeight="1" x14ac:dyDescent="0.2">
      <c r="A63" s="159" t="s">
        <v>744</v>
      </c>
      <c r="B63" s="150">
        <v>735534009</v>
      </c>
      <c r="C63" s="150" t="s">
        <v>198</v>
      </c>
      <c r="D63" s="151" t="s">
        <v>124</v>
      </c>
      <c r="E63" s="150" t="s">
        <v>745</v>
      </c>
      <c r="F63" s="264" t="s">
        <v>746</v>
      </c>
      <c r="G63" s="265">
        <v>2024</v>
      </c>
      <c r="H63" s="152" t="s">
        <v>747</v>
      </c>
      <c r="I63" s="152" t="s">
        <v>8327</v>
      </c>
      <c r="J63" s="150" t="s">
        <v>748</v>
      </c>
      <c r="K63" s="150" t="s">
        <v>8328</v>
      </c>
      <c r="L63" s="150" t="s">
        <v>8329</v>
      </c>
      <c r="M63" s="150" t="s">
        <v>749</v>
      </c>
      <c r="N63" s="153" t="s">
        <v>149</v>
      </c>
      <c r="O63" s="154" t="s">
        <v>750</v>
      </c>
      <c r="P63" s="154" t="s">
        <v>8330</v>
      </c>
      <c r="Q63" s="155" t="s">
        <v>8331</v>
      </c>
      <c r="R63" s="154"/>
      <c r="S63" s="155" t="s">
        <v>627</v>
      </c>
      <c r="T63" s="255" t="s">
        <v>8332</v>
      </c>
      <c r="U63" s="255">
        <v>2024</v>
      </c>
      <c r="V63" s="156">
        <v>37970</v>
      </c>
      <c r="W63" s="154">
        <v>6971</v>
      </c>
      <c r="X63" s="213"/>
      <c r="Y63" s="214"/>
      <c r="Z63" s="213"/>
      <c r="AA63" s="213"/>
      <c r="AB63" s="213"/>
      <c r="AC63" s="219" t="s">
        <v>751</v>
      </c>
      <c r="AD63" s="40"/>
      <c r="AE63" s="40"/>
      <c r="AF63" s="40"/>
      <c r="AG63" s="40"/>
      <c r="AH63" s="40"/>
      <c r="AI63" s="218" t="s">
        <v>752</v>
      </c>
    </row>
    <row r="64" spans="1:35" ht="45" hidden="1" customHeight="1" x14ac:dyDescent="0.2">
      <c r="A64" s="159" t="s">
        <v>753</v>
      </c>
      <c r="B64" s="150">
        <v>653936605</v>
      </c>
      <c r="C64" s="150" t="s">
        <v>754</v>
      </c>
      <c r="D64" s="151" t="s">
        <v>124</v>
      </c>
      <c r="E64" s="150" t="s">
        <v>755</v>
      </c>
      <c r="F64" s="152" t="s">
        <v>756</v>
      </c>
      <c r="G64" s="152"/>
      <c r="H64" s="152" t="s">
        <v>757</v>
      </c>
      <c r="I64" s="152" t="s">
        <v>758</v>
      </c>
      <c r="J64" s="152" t="s">
        <v>759</v>
      </c>
      <c r="K64" s="150" t="s">
        <v>760</v>
      </c>
      <c r="L64" s="150" t="s">
        <v>761</v>
      </c>
      <c r="M64" s="150" t="s">
        <v>762</v>
      </c>
      <c r="N64" s="153" t="s">
        <v>118</v>
      </c>
      <c r="O64" s="154" t="s">
        <v>763</v>
      </c>
      <c r="P64" s="154" t="s">
        <v>764</v>
      </c>
      <c r="Q64" s="155" t="s">
        <v>765</v>
      </c>
      <c r="R64" s="154"/>
      <c r="S64" s="155" t="s">
        <v>766</v>
      </c>
      <c r="T64" s="155" t="s">
        <v>767</v>
      </c>
      <c r="U64" s="155">
        <v>2013</v>
      </c>
      <c r="V64" s="156">
        <v>39261</v>
      </c>
      <c r="W64" s="154">
        <v>7360</v>
      </c>
      <c r="X64" s="258"/>
      <c r="Y64" s="153"/>
      <c r="Z64" s="258"/>
      <c r="AA64" s="258"/>
      <c r="AB64" s="258"/>
      <c r="AC64" s="150"/>
      <c r="AD64" s="40"/>
      <c r="AE64" s="40"/>
      <c r="AF64" s="40"/>
      <c r="AG64" s="40"/>
      <c r="AH64" s="40"/>
      <c r="AI64" s="218"/>
    </row>
    <row r="65" spans="1:35" ht="45" hidden="1" customHeight="1" x14ac:dyDescent="0.2">
      <c r="A65" s="159" t="s">
        <v>768</v>
      </c>
      <c r="B65" s="150" t="s">
        <v>769</v>
      </c>
      <c r="C65" s="150" t="s">
        <v>198</v>
      </c>
      <c r="D65" s="151" t="s">
        <v>124</v>
      </c>
      <c r="E65" s="150" t="s">
        <v>770</v>
      </c>
      <c r="F65" s="152" t="s">
        <v>771</v>
      </c>
      <c r="G65" s="152"/>
      <c r="H65" s="152" t="s">
        <v>772</v>
      </c>
      <c r="I65" s="152" t="s">
        <v>773</v>
      </c>
      <c r="J65" s="150" t="s">
        <v>774</v>
      </c>
      <c r="K65" s="150" t="s">
        <v>775</v>
      </c>
      <c r="L65" s="150" t="s">
        <v>776</v>
      </c>
      <c r="M65" s="150" t="s">
        <v>777</v>
      </c>
      <c r="N65" s="153" t="s">
        <v>149</v>
      </c>
      <c r="O65" s="154" t="s">
        <v>345</v>
      </c>
      <c r="P65" s="154"/>
      <c r="Q65" s="155"/>
      <c r="R65" s="154"/>
      <c r="S65" s="155" t="s">
        <v>153</v>
      </c>
      <c r="T65" s="155" t="s">
        <v>778</v>
      </c>
      <c r="U65" s="155">
        <v>2006</v>
      </c>
      <c r="V65" s="156">
        <v>37970</v>
      </c>
      <c r="W65" s="154">
        <v>7077</v>
      </c>
      <c r="X65" s="258"/>
      <c r="Y65" s="153"/>
      <c r="Z65" s="258"/>
      <c r="AA65" s="258"/>
      <c r="AB65" s="258"/>
      <c r="AC65" s="150"/>
      <c r="AD65" s="40"/>
      <c r="AE65" s="40"/>
      <c r="AF65" s="40"/>
      <c r="AG65" s="40"/>
      <c r="AH65" s="40"/>
      <c r="AI65" s="218"/>
    </row>
    <row r="66" spans="1:35" ht="45" hidden="1" customHeight="1" x14ac:dyDescent="0.2">
      <c r="A66" s="159" t="s">
        <v>779</v>
      </c>
      <c r="B66" s="150">
        <v>651853702</v>
      </c>
      <c r="C66" s="150" t="s">
        <v>198</v>
      </c>
      <c r="D66" s="151" t="s">
        <v>124</v>
      </c>
      <c r="E66" s="150" t="s">
        <v>780</v>
      </c>
      <c r="F66" s="152" t="s">
        <v>781</v>
      </c>
      <c r="G66" s="152"/>
      <c r="H66" s="152" t="s">
        <v>782</v>
      </c>
      <c r="I66" s="152" t="s">
        <v>783</v>
      </c>
      <c r="J66" s="150" t="s">
        <v>255</v>
      </c>
      <c r="K66" s="150" t="s">
        <v>784</v>
      </c>
      <c r="L66" s="150" t="s">
        <v>785</v>
      </c>
      <c r="M66" s="150" t="s">
        <v>786</v>
      </c>
      <c r="N66" s="153" t="s">
        <v>118</v>
      </c>
      <c r="O66" s="154" t="s">
        <v>787</v>
      </c>
      <c r="P66" s="154" t="s">
        <v>788</v>
      </c>
      <c r="Q66" s="166" t="s">
        <v>789</v>
      </c>
      <c r="R66" s="154"/>
      <c r="S66" s="155">
        <v>93991</v>
      </c>
      <c r="T66" s="155" t="s">
        <v>790</v>
      </c>
      <c r="U66" s="155">
        <v>2022</v>
      </c>
      <c r="V66" s="156">
        <v>37970</v>
      </c>
      <c r="W66" s="154">
        <v>7102</v>
      </c>
      <c r="X66" s="258"/>
      <c r="Y66" s="153"/>
      <c r="Z66" s="258"/>
      <c r="AA66" s="258"/>
      <c r="AB66" s="258"/>
      <c r="AC66" s="150"/>
      <c r="AD66" s="40"/>
      <c r="AE66" s="40"/>
      <c r="AF66" s="40"/>
      <c r="AG66" s="40"/>
      <c r="AH66" s="40"/>
      <c r="AI66" s="218"/>
    </row>
    <row r="67" spans="1:35" ht="45" hidden="1" customHeight="1" x14ac:dyDescent="0.2">
      <c r="A67" s="168" t="s">
        <v>791</v>
      </c>
      <c r="B67" s="150">
        <v>654624909</v>
      </c>
      <c r="C67" s="150" t="s">
        <v>198</v>
      </c>
      <c r="D67" s="151" t="s">
        <v>124</v>
      </c>
      <c r="E67" s="150" t="s">
        <v>792</v>
      </c>
      <c r="F67" s="152" t="s">
        <v>793</v>
      </c>
      <c r="G67" s="152"/>
      <c r="H67" s="152" t="s">
        <v>794</v>
      </c>
      <c r="I67" s="152" t="s">
        <v>795</v>
      </c>
      <c r="J67" s="150" t="s">
        <v>796</v>
      </c>
      <c r="K67" s="150" t="s">
        <v>797</v>
      </c>
      <c r="L67" s="150" t="s">
        <v>798</v>
      </c>
      <c r="M67" s="150" t="s">
        <v>799</v>
      </c>
      <c r="N67" s="153" t="s">
        <v>118</v>
      </c>
      <c r="O67" s="154" t="s">
        <v>119</v>
      </c>
      <c r="P67" s="154"/>
      <c r="Q67" s="155"/>
      <c r="R67" s="154"/>
      <c r="S67" s="155" t="s">
        <v>800</v>
      </c>
      <c r="T67" s="155" t="s">
        <v>801</v>
      </c>
      <c r="U67" s="155">
        <v>2005</v>
      </c>
      <c r="V67" s="156">
        <v>38720</v>
      </c>
      <c r="W67" s="154">
        <v>7242</v>
      </c>
      <c r="X67" s="258"/>
      <c r="Y67" s="153"/>
      <c r="Z67" s="258"/>
      <c r="AA67" s="258"/>
      <c r="AB67" s="258"/>
      <c r="AC67" s="150"/>
      <c r="AD67" s="40"/>
      <c r="AE67" s="40"/>
      <c r="AF67" s="40"/>
      <c r="AG67" s="40"/>
      <c r="AH67" s="40"/>
      <c r="AI67" s="218"/>
    </row>
    <row r="68" spans="1:35" ht="45" hidden="1" customHeight="1" x14ac:dyDescent="0.2">
      <c r="A68" s="159" t="s">
        <v>802</v>
      </c>
      <c r="B68" s="150">
        <v>712782005</v>
      </c>
      <c r="C68" s="150" t="s">
        <v>198</v>
      </c>
      <c r="D68" s="151" t="s">
        <v>124</v>
      </c>
      <c r="E68" s="150" t="s">
        <v>803</v>
      </c>
      <c r="F68" s="152" t="s">
        <v>804</v>
      </c>
      <c r="G68" s="152"/>
      <c r="H68" s="152" t="s">
        <v>805</v>
      </c>
      <c r="I68" s="152" t="s">
        <v>806</v>
      </c>
      <c r="J68" s="150" t="s">
        <v>807</v>
      </c>
      <c r="K68" s="150" t="s">
        <v>808</v>
      </c>
      <c r="L68" s="150" t="s">
        <v>809</v>
      </c>
      <c r="M68" s="150" t="s">
        <v>810</v>
      </c>
      <c r="N68" s="153" t="s">
        <v>471</v>
      </c>
      <c r="O68" s="154" t="s">
        <v>811</v>
      </c>
      <c r="P68" s="154" t="s">
        <v>812</v>
      </c>
      <c r="Q68" s="155" t="s">
        <v>813</v>
      </c>
      <c r="R68" s="154"/>
      <c r="S68" s="155" t="s">
        <v>627</v>
      </c>
      <c r="T68" s="155" t="s">
        <v>814</v>
      </c>
      <c r="U68" s="155">
        <v>2020</v>
      </c>
      <c r="V68" s="156">
        <v>37970</v>
      </c>
      <c r="W68" s="154">
        <v>6934</v>
      </c>
      <c r="X68" s="258"/>
      <c r="Y68" s="153"/>
      <c r="Z68" s="258"/>
      <c r="AA68" s="258"/>
      <c r="AB68" s="258"/>
      <c r="AC68" s="150"/>
      <c r="AD68" s="40"/>
      <c r="AE68" s="40"/>
      <c r="AF68" s="40"/>
      <c r="AG68" s="40"/>
      <c r="AH68" s="40"/>
      <c r="AI68" s="218"/>
    </row>
    <row r="69" spans="1:35" ht="45" hidden="1" customHeight="1" x14ac:dyDescent="0.2">
      <c r="A69" s="159" t="s">
        <v>815</v>
      </c>
      <c r="B69" s="150">
        <v>650447174</v>
      </c>
      <c r="C69" s="150" t="s">
        <v>156</v>
      </c>
      <c r="D69" s="151" t="s">
        <v>124</v>
      </c>
      <c r="E69" s="150" t="s">
        <v>816</v>
      </c>
      <c r="F69" s="152" t="s">
        <v>817</v>
      </c>
      <c r="G69" s="152"/>
      <c r="H69" s="152" t="s">
        <v>818</v>
      </c>
      <c r="I69" s="152" t="s">
        <v>819</v>
      </c>
      <c r="J69" s="150" t="s">
        <v>820</v>
      </c>
      <c r="K69" s="150" t="s">
        <v>821</v>
      </c>
      <c r="L69" s="150" t="s">
        <v>822</v>
      </c>
      <c r="M69" s="150" t="s">
        <v>823</v>
      </c>
      <c r="N69" s="153" t="s">
        <v>165</v>
      </c>
      <c r="O69" s="154" t="s">
        <v>824</v>
      </c>
      <c r="P69" s="154" t="s">
        <v>825</v>
      </c>
      <c r="Q69" s="155" t="s">
        <v>826</v>
      </c>
      <c r="R69" s="154"/>
      <c r="S69" s="155" t="s">
        <v>627</v>
      </c>
      <c r="T69" s="155" t="s">
        <v>827</v>
      </c>
      <c r="U69" s="155">
        <v>2020</v>
      </c>
      <c r="V69" s="156">
        <v>40882</v>
      </c>
      <c r="W69" s="154">
        <v>7459</v>
      </c>
      <c r="X69" s="213"/>
      <c r="Y69" s="214"/>
      <c r="Z69" s="213"/>
      <c r="AA69" s="213"/>
      <c r="AB69" s="213"/>
      <c r="AC69" s="215"/>
      <c r="AD69" s="40"/>
      <c r="AE69" s="40"/>
      <c r="AF69" s="40"/>
      <c r="AG69" s="40"/>
      <c r="AH69" s="40"/>
      <c r="AI69" s="218"/>
    </row>
    <row r="70" spans="1:35" ht="45" hidden="1" customHeight="1" x14ac:dyDescent="0.2">
      <c r="A70" s="159" t="s">
        <v>828</v>
      </c>
      <c r="B70" s="150">
        <v>700151204</v>
      </c>
      <c r="C70" s="150" t="s">
        <v>198</v>
      </c>
      <c r="D70" s="151" t="s">
        <v>124</v>
      </c>
      <c r="E70" s="150" t="s">
        <v>829</v>
      </c>
      <c r="F70" s="152" t="s">
        <v>830</v>
      </c>
      <c r="G70" s="152"/>
      <c r="H70" s="152" t="s">
        <v>831</v>
      </c>
      <c r="I70" s="152" t="s">
        <v>832</v>
      </c>
      <c r="J70" s="150" t="s">
        <v>833</v>
      </c>
      <c r="K70" s="150" t="s">
        <v>834</v>
      </c>
      <c r="L70" s="150" t="s">
        <v>835</v>
      </c>
      <c r="M70" s="150" t="s">
        <v>836</v>
      </c>
      <c r="N70" s="153" t="s">
        <v>730</v>
      </c>
      <c r="O70" s="154" t="s">
        <v>366</v>
      </c>
      <c r="P70" s="154" t="s">
        <v>837</v>
      </c>
      <c r="Q70" s="155" t="s">
        <v>838</v>
      </c>
      <c r="R70" s="154"/>
      <c r="S70" s="155" t="s">
        <v>627</v>
      </c>
      <c r="T70" s="155" t="s">
        <v>839</v>
      </c>
      <c r="U70" s="155">
        <v>2016</v>
      </c>
      <c r="V70" s="156">
        <v>37970</v>
      </c>
      <c r="W70" s="154">
        <v>650</v>
      </c>
      <c r="X70" s="258"/>
      <c r="Y70" s="153"/>
      <c r="Z70" s="258"/>
      <c r="AA70" s="258"/>
      <c r="AB70" s="258"/>
      <c r="AC70" s="150"/>
      <c r="AD70" s="40"/>
      <c r="AE70" s="40"/>
      <c r="AF70" s="40"/>
      <c r="AG70" s="40"/>
      <c r="AH70" s="40"/>
      <c r="AI70" s="218"/>
    </row>
    <row r="71" spans="1:35" ht="45" hidden="1" customHeight="1" x14ac:dyDescent="0.2">
      <c r="A71" s="159" t="s">
        <v>840</v>
      </c>
      <c r="B71" s="150">
        <v>653932502</v>
      </c>
      <c r="C71" s="150" t="s">
        <v>198</v>
      </c>
      <c r="D71" s="151" t="s">
        <v>124</v>
      </c>
      <c r="E71" s="150" t="s">
        <v>841</v>
      </c>
      <c r="F71" s="152" t="s">
        <v>842</v>
      </c>
      <c r="G71" s="152"/>
      <c r="H71" s="152" t="s">
        <v>843</v>
      </c>
      <c r="I71" s="152" t="s">
        <v>844</v>
      </c>
      <c r="J71" s="150" t="s">
        <v>327</v>
      </c>
      <c r="K71" s="150" t="s">
        <v>845</v>
      </c>
      <c r="L71" s="152" t="s">
        <v>844</v>
      </c>
      <c r="M71" s="150" t="s">
        <v>846</v>
      </c>
      <c r="N71" s="153" t="s">
        <v>259</v>
      </c>
      <c r="O71" s="154" t="s">
        <v>260</v>
      </c>
      <c r="P71" s="154"/>
      <c r="Q71" s="155"/>
      <c r="R71" s="154"/>
      <c r="S71" s="155" t="s">
        <v>627</v>
      </c>
      <c r="T71" s="155" t="s">
        <v>847</v>
      </c>
      <c r="U71" s="155">
        <v>2016</v>
      </c>
      <c r="V71" s="156">
        <v>38414</v>
      </c>
      <c r="W71" s="154">
        <v>7159</v>
      </c>
      <c r="X71" s="258"/>
      <c r="Y71" s="153"/>
      <c r="Z71" s="258"/>
      <c r="AA71" s="258"/>
      <c r="AB71" s="258"/>
      <c r="AC71" s="150"/>
      <c r="AD71" s="40"/>
      <c r="AE71" s="40"/>
      <c r="AF71" s="40"/>
      <c r="AG71" s="40"/>
      <c r="AH71" s="40"/>
      <c r="AI71" s="218"/>
    </row>
    <row r="72" spans="1:35" ht="45" hidden="1" customHeight="1" x14ac:dyDescent="0.2">
      <c r="A72" s="159" t="s">
        <v>848</v>
      </c>
      <c r="B72" s="150">
        <v>719926002</v>
      </c>
      <c r="C72" s="150" t="s">
        <v>156</v>
      </c>
      <c r="D72" s="151" t="s">
        <v>124</v>
      </c>
      <c r="E72" s="150" t="s">
        <v>849</v>
      </c>
      <c r="F72" s="152" t="s">
        <v>850</v>
      </c>
      <c r="G72" s="155">
        <v>2024</v>
      </c>
      <c r="H72" s="152" t="s">
        <v>851</v>
      </c>
      <c r="I72" s="152" t="s">
        <v>852</v>
      </c>
      <c r="J72" s="150" t="s">
        <v>853</v>
      </c>
      <c r="K72" s="150" t="s">
        <v>854</v>
      </c>
      <c r="L72" s="150" t="s">
        <v>855</v>
      </c>
      <c r="M72" s="150" t="s">
        <v>856</v>
      </c>
      <c r="N72" s="153" t="s">
        <v>471</v>
      </c>
      <c r="O72" s="154" t="s">
        <v>811</v>
      </c>
      <c r="P72" s="154" t="s">
        <v>857</v>
      </c>
      <c r="Q72" s="155" t="s">
        <v>858</v>
      </c>
      <c r="R72" s="154"/>
      <c r="S72" s="155" t="s">
        <v>627</v>
      </c>
      <c r="T72" s="155" t="s">
        <v>859</v>
      </c>
      <c r="U72" s="155">
        <v>2023</v>
      </c>
      <c r="V72" s="156">
        <v>37970</v>
      </c>
      <c r="W72" s="154">
        <v>6866</v>
      </c>
      <c r="X72" s="213"/>
      <c r="Y72" s="214"/>
      <c r="Z72" s="213"/>
      <c r="AA72" s="213"/>
      <c r="AB72" s="213"/>
      <c r="AC72" s="219" t="s">
        <v>860</v>
      </c>
      <c r="AD72" s="40"/>
      <c r="AE72" s="40"/>
      <c r="AF72" s="40"/>
      <c r="AG72" s="40"/>
      <c r="AH72" s="40"/>
      <c r="AI72" s="218" t="s">
        <v>860</v>
      </c>
    </row>
    <row r="73" spans="1:35" ht="45" hidden="1" customHeight="1" x14ac:dyDescent="0.2">
      <c r="A73" s="159" t="s">
        <v>861</v>
      </c>
      <c r="B73" s="150">
        <v>650929403</v>
      </c>
      <c r="C73" s="150" t="s">
        <v>862</v>
      </c>
      <c r="D73" s="151" t="s">
        <v>124</v>
      </c>
      <c r="E73" s="150" t="s">
        <v>863</v>
      </c>
      <c r="F73" s="152" t="s">
        <v>864</v>
      </c>
      <c r="G73" s="155">
        <v>2024</v>
      </c>
      <c r="H73" s="152" t="s">
        <v>865</v>
      </c>
      <c r="I73" s="152" t="s">
        <v>866</v>
      </c>
      <c r="J73" s="150" t="s">
        <v>867</v>
      </c>
      <c r="K73" s="160" t="s">
        <v>868</v>
      </c>
      <c r="L73" s="150" t="s">
        <v>869</v>
      </c>
      <c r="M73" s="150" t="s">
        <v>870</v>
      </c>
      <c r="N73" s="153" t="s">
        <v>118</v>
      </c>
      <c r="O73" s="154" t="s">
        <v>119</v>
      </c>
      <c r="P73" s="154" t="s">
        <v>871</v>
      </c>
      <c r="Q73" s="167" t="s">
        <v>872</v>
      </c>
      <c r="R73" s="154"/>
      <c r="S73" s="155" t="s">
        <v>627</v>
      </c>
      <c r="T73" s="155" t="s">
        <v>873</v>
      </c>
      <c r="U73" s="254">
        <v>2023</v>
      </c>
      <c r="V73" s="156">
        <v>39636</v>
      </c>
      <c r="W73" s="154">
        <v>7399</v>
      </c>
      <c r="X73" s="258"/>
      <c r="Y73" s="153"/>
      <c r="Z73" s="258"/>
      <c r="AA73" s="258"/>
      <c r="AB73" s="258"/>
      <c r="AC73" s="150"/>
      <c r="AD73" s="40"/>
      <c r="AE73" s="40"/>
      <c r="AF73" s="40"/>
      <c r="AG73" s="40"/>
      <c r="AH73" s="40"/>
      <c r="AI73" s="218"/>
    </row>
    <row r="74" spans="1:35" ht="45" hidden="1" customHeight="1" x14ac:dyDescent="0.2">
      <c r="A74" s="159" t="s">
        <v>874</v>
      </c>
      <c r="B74" s="150">
        <v>708167002</v>
      </c>
      <c r="C74" s="150" t="s">
        <v>875</v>
      </c>
      <c r="D74" s="151" t="s">
        <v>876</v>
      </c>
      <c r="E74" s="150" t="s">
        <v>877</v>
      </c>
      <c r="F74" s="152" t="s">
        <v>278</v>
      </c>
      <c r="G74" s="152"/>
      <c r="H74" s="152" t="s">
        <v>878</v>
      </c>
      <c r="I74" s="152" t="s">
        <v>879</v>
      </c>
      <c r="J74" s="150">
        <v>2017</v>
      </c>
      <c r="K74" s="150" t="s">
        <v>880</v>
      </c>
      <c r="L74" s="150" t="s">
        <v>881</v>
      </c>
      <c r="M74" s="150" t="s">
        <v>882</v>
      </c>
      <c r="N74" s="153" t="s">
        <v>133</v>
      </c>
      <c r="O74" s="155" t="s">
        <v>134</v>
      </c>
      <c r="P74" s="154" t="s">
        <v>883</v>
      </c>
      <c r="Q74" s="167" t="s">
        <v>884</v>
      </c>
      <c r="R74" s="154" t="s">
        <v>885</v>
      </c>
      <c r="S74" s="155">
        <v>91001</v>
      </c>
      <c r="T74" s="155" t="s">
        <v>886</v>
      </c>
      <c r="U74" s="155" t="s">
        <v>887</v>
      </c>
      <c r="V74" s="156">
        <v>37970</v>
      </c>
      <c r="W74" s="154">
        <v>6912</v>
      </c>
      <c r="X74" s="258"/>
      <c r="Y74" s="153"/>
      <c r="Z74" s="258"/>
      <c r="AA74" s="258"/>
      <c r="AB74" s="258"/>
      <c r="AC74" s="150"/>
      <c r="AD74" s="40"/>
      <c r="AE74" s="40"/>
      <c r="AF74" s="40"/>
      <c r="AG74" s="40"/>
      <c r="AH74" s="40"/>
      <c r="AI74" s="218"/>
    </row>
    <row r="75" spans="1:35" ht="45" hidden="1" customHeight="1" x14ac:dyDescent="0.2">
      <c r="A75" s="159" t="s">
        <v>888</v>
      </c>
      <c r="B75" s="150">
        <v>603180003</v>
      </c>
      <c r="C75" s="150" t="s">
        <v>875</v>
      </c>
      <c r="D75" s="151" t="s">
        <v>876</v>
      </c>
      <c r="E75" s="150" t="s">
        <v>889</v>
      </c>
      <c r="F75" s="152" t="s">
        <v>278</v>
      </c>
      <c r="G75" s="152"/>
      <c r="H75" s="152" t="s">
        <v>878</v>
      </c>
      <c r="I75" s="152" t="s">
        <v>890</v>
      </c>
      <c r="J75" s="150" t="s">
        <v>891</v>
      </c>
      <c r="K75" s="150" t="s">
        <v>892</v>
      </c>
      <c r="L75" s="150" t="s">
        <v>893</v>
      </c>
      <c r="M75" s="150" t="s">
        <v>894</v>
      </c>
      <c r="N75" s="154" t="s">
        <v>331</v>
      </c>
      <c r="O75" s="154" t="s">
        <v>332</v>
      </c>
      <c r="P75" s="154" t="s">
        <v>895</v>
      </c>
      <c r="Q75" s="155" t="s">
        <v>896</v>
      </c>
      <c r="R75" s="154"/>
      <c r="S75" s="155">
        <v>91001</v>
      </c>
      <c r="T75" s="155" t="s">
        <v>897</v>
      </c>
      <c r="U75" s="155" t="s">
        <v>887</v>
      </c>
      <c r="V75" s="156">
        <v>37970</v>
      </c>
      <c r="W75" s="154">
        <v>6947</v>
      </c>
      <c r="X75" s="258"/>
      <c r="Y75" s="153"/>
      <c r="Z75" s="258"/>
      <c r="AA75" s="258"/>
      <c r="AB75" s="258"/>
      <c r="AC75" s="150"/>
      <c r="AD75" s="40"/>
      <c r="AE75" s="40"/>
      <c r="AF75" s="40"/>
      <c r="AG75" s="40"/>
      <c r="AH75" s="40"/>
      <c r="AI75" s="218"/>
    </row>
    <row r="76" spans="1:35" ht="45" hidden="1" customHeight="1" x14ac:dyDescent="0.2">
      <c r="A76" s="159" t="s">
        <v>898</v>
      </c>
      <c r="B76" s="150">
        <v>708168009</v>
      </c>
      <c r="C76" s="150" t="s">
        <v>875</v>
      </c>
      <c r="D76" s="151" t="s">
        <v>876</v>
      </c>
      <c r="E76" s="150" t="s">
        <v>899</v>
      </c>
      <c r="F76" s="152" t="s">
        <v>278</v>
      </c>
      <c r="G76" s="152"/>
      <c r="H76" s="152" t="s">
        <v>878</v>
      </c>
      <c r="I76" s="152" t="s">
        <v>900</v>
      </c>
      <c r="J76" s="150" t="s">
        <v>901</v>
      </c>
      <c r="K76" s="150" t="s">
        <v>902</v>
      </c>
      <c r="L76" s="150" t="s">
        <v>903</v>
      </c>
      <c r="M76" s="150" t="s">
        <v>904</v>
      </c>
      <c r="N76" s="153" t="s">
        <v>246</v>
      </c>
      <c r="O76" s="154" t="s">
        <v>306</v>
      </c>
      <c r="P76" s="154" t="s">
        <v>905</v>
      </c>
      <c r="Q76" s="155" t="s">
        <v>906</v>
      </c>
      <c r="R76" s="154"/>
      <c r="S76" s="155">
        <v>91001</v>
      </c>
      <c r="T76" s="155" t="s">
        <v>897</v>
      </c>
      <c r="U76" s="155" t="s">
        <v>887</v>
      </c>
      <c r="V76" s="156">
        <v>37970</v>
      </c>
      <c r="W76" s="154">
        <v>6873</v>
      </c>
      <c r="X76" s="258"/>
      <c r="Y76" s="153"/>
      <c r="Z76" s="258"/>
      <c r="AA76" s="258"/>
      <c r="AB76" s="258"/>
      <c r="AC76" s="150"/>
      <c r="AD76" s="40"/>
      <c r="AE76" s="40"/>
      <c r="AF76" s="40"/>
      <c r="AG76" s="40"/>
      <c r="AH76" s="40"/>
      <c r="AI76" s="218"/>
    </row>
    <row r="77" spans="1:35" ht="45" hidden="1" customHeight="1" x14ac:dyDescent="0.2">
      <c r="A77" s="159" t="s">
        <v>907</v>
      </c>
      <c r="B77" s="150">
        <v>707862009</v>
      </c>
      <c r="C77" s="150" t="s">
        <v>908</v>
      </c>
      <c r="D77" s="151" t="s">
        <v>876</v>
      </c>
      <c r="E77" s="150" t="s">
        <v>909</v>
      </c>
      <c r="F77" s="152" t="s">
        <v>278</v>
      </c>
      <c r="G77" s="152"/>
      <c r="H77" s="152" t="s">
        <v>910</v>
      </c>
      <c r="I77" s="152" t="s">
        <v>911</v>
      </c>
      <c r="J77" s="150" t="s">
        <v>912</v>
      </c>
      <c r="K77" s="150" t="s">
        <v>913</v>
      </c>
      <c r="L77" s="150" t="s">
        <v>914</v>
      </c>
      <c r="M77" s="150" t="s">
        <v>915</v>
      </c>
      <c r="N77" s="153" t="s">
        <v>118</v>
      </c>
      <c r="O77" s="154" t="s">
        <v>119</v>
      </c>
      <c r="P77" s="154" t="s">
        <v>916</v>
      </c>
      <c r="Q77" s="155" t="s">
        <v>917</v>
      </c>
      <c r="R77" s="154"/>
      <c r="S77" s="155">
        <v>91001</v>
      </c>
      <c r="T77" s="169" t="s">
        <v>918</v>
      </c>
      <c r="U77" s="155" t="s">
        <v>887</v>
      </c>
      <c r="V77" s="156">
        <v>41985</v>
      </c>
      <c r="W77" s="154">
        <v>7519</v>
      </c>
      <c r="X77" s="258"/>
      <c r="Y77" s="153"/>
      <c r="Z77" s="258"/>
      <c r="AA77" s="258"/>
      <c r="AB77" s="258"/>
      <c r="AC77" s="150"/>
      <c r="AD77" s="40"/>
      <c r="AE77" s="40"/>
      <c r="AF77" s="40"/>
      <c r="AG77" s="40"/>
      <c r="AH77" s="40"/>
      <c r="AI77" s="218"/>
    </row>
    <row r="78" spans="1:35" ht="45" hidden="1" customHeight="1" x14ac:dyDescent="0.2">
      <c r="A78" s="159" t="s">
        <v>919</v>
      </c>
      <c r="B78" s="150">
        <v>650213203</v>
      </c>
      <c r="C78" s="150" t="s">
        <v>198</v>
      </c>
      <c r="D78" s="151" t="s">
        <v>124</v>
      </c>
      <c r="E78" s="150" t="s">
        <v>920</v>
      </c>
      <c r="F78" s="152" t="s">
        <v>921</v>
      </c>
      <c r="G78" s="152"/>
      <c r="H78" s="152" t="s">
        <v>922</v>
      </c>
      <c r="I78" s="152" t="s">
        <v>923</v>
      </c>
      <c r="J78" s="150" t="s">
        <v>924</v>
      </c>
      <c r="K78" s="150" t="s">
        <v>925</v>
      </c>
      <c r="L78" s="150" t="s">
        <v>926</v>
      </c>
      <c r="M78" s="150" t="s">
        <v>927</v>
      </c>
      <c r="N78" s="153" t="s">
        <v>928</v>
      </c>
      <c r="O78" s="154" t="s">
        <v>929</v>
      </c>
      <c r="P78" s="154" t="s">
        <v>930</v>
      </c>
      <c r="Q78" s="155" t="s">
        <v>931</v>
      </c>
      <c r="R78" s="154"/>
      <c r="S78" s="155" t="s">
        <v>627</v>
      </c>
      <c r="T78" s="155" t="s">
        <v>932</v>
      </c>
      <c r="U78" s="155">
        <v>2020</v>
      </c>
      <c r="V78" s="156">
        <v>43174</v>
      </c>
      <c r="W78" s="154">
        <v>7462</v>
      </c>
      <c r="X78" s="213"/>
      <c r="Y78" s="214"/>
      <c r="Z78" s="213"/>
      <c r="AA78" s="213"/>
      <c r="AB78" s="213"/>
      <c r="AC78" s="215"/>
      <c r="AD78" s="40"/>
      <c r="AE78" s="40"/>
      <c r="AF78" s="40"/>
      <c r="AG78" s="40"/>
      <c r="AH78" s="40"/>
      <c r="AI78" s="218" t="s">
        <v>933</v>
      </c>
    </row>
    <row r="79" spans="1:35" ht="45" hidden="1" customHeight="1" x14ac:dyDescent="0.2">
      <c r="A79" s="159" t="s">
        <v>934</v>
      </c>
      <c r="B79" s="150">
        <v>659070006</v>
      </c>
      <c r="C79" s="150" t="s">
        <v>935</v>
      </c>
      <c r="D79" s="151" t="s">
        <v>124</v>
      </c>
      <c r="E79" s="150" t="s">
        <v>936</v>
      </c>
      <c r="F79" s="152" t="s">
        <v>937</v>
      </c>
      <c r="G79" s="152"/>
      <c r="H79" s="152" t="s">
        <v>938</v>
      </c>
      <c r="I79" s="152" t="s">
        <v>939</v>
      </c>
      <c r="J79" s="150" t="s">
        <v>940</v>
      </c>
      <c r="K79" s="150" t="s">
        <v>941</v>
      </c>
      <c r="L79" s="150" t="s">
        <v>942</v>
      </c>
      <c r="M79" s="150" t="s">
        <v>943</v>
      </c>
      <c r="N79" s="153" t="s">
        <v>494</v>
      </c>
      <c r="O79" s="154" t="s">
        <v>944</v>
      </c>
      <c r="P79" s="154" t="s">
        <v>945</v>
      </c>
      <c r="Q79" s="155" t="s">
        <v>946</v>
      </c>
      <c r="R79" s="154" t="s">
        <v>947</v>
      </c>
      <c r="S79" s="155" t="s">
        <v>948</v>
      </c>
      <c r="T79" s="155" t="s">
        <v>949</v>
      </c>
      <c r="U79" s="155">
        <v>2020</v>
      </c>
      <c r="V79" s="156">
        <v>43307</v>
      </c>
      <c r="W79" s="154">
        <v>7652</v>
      </c>
      <c r="X79" s="213"/>
      <c r="Y79" s="214"/>
      <c r="Z79" s="213"/>
      <c r="AA79" s="213"/>
      <c r="AB79" s="213"/>
      <c r="AC79" s="215"/>
      <c r="AD79" s="40"/>
      <c r="AE79" s="40"/>
      <c r="AF79" s="40"/>
      <c r="AG79" s="40"/>
      <c r="AH79" s="40"/>
      <c r="AI79" s="218" t="s">
        <v>950</v>
      </c>
    </row>
    <row r="80" spans="1:35" ht="45" hidden="1" customHeight="1" x14ac:dyDescent="0.2">
      <c r="A80" s="159" t="s">
        <v>951</v>
      </c>
      <c r="B80" s="150">
        <v>651653096</v>
      </c>
      <c r="C80" s="150" t="s">
        <v>198</v>
      </c>
      <c r="D80" s="151" t="s">
        <v>124</v>
      </c>
      <c r="E80" s="150" t="s">
        <v>952</v>
      </c>
      <c r="F80" s="152" t="s">
        <v>953</v>
      </c>
      <c r="G80" s="152"/>
      <c r="H80" s="152" t="s">
        <v>954</v>
      </c>
      <c r="I80" s="152" t="s">
        <v>955</v>
      </c>
      <c r="J80" s="150" t="s">
        <v>956</v>
      </c>
      <c r="K80" s="150" t="s">
        <v>957</v>
      </c>
      <c r="L80" s="150" t="s">
        <v>958</v>
      </c>
      <c r="M80" s="150" t="s">
        <v>959</v>
      </c>
      <c r="N80" s="153" t="s">
        <v>149</v>
      </c>
      <c r="O80" s="154" t="s">
        <v>345</v>
      </c>
      <c r="P80" s="154" t="s">
        <v>960</v>
      </c>
      <c r="Q80" s="155" t="s">
        <v>961</v>
      </c>
      <c r="R80" s="154"/>
      <c r="S80" s="155" t="s">
        <v>623</v>
      </c>
      <c r="T80" s="155" t="s">
        <v>962</v>
      </c>
      <c r="U80" s="155">
        <v>2017</v>
      </c>
      <c r="V80" s="156">
        <v>43516</v>
      </c>
      <c r="W80" s="154">
        <v>7671</v>
      </c>
      <c r="X80" s="258"/>
      <c r="Y80" s="153"/>
      <c r="Z80" s="258"/>
      <c r="AA80" s="258"/>
      <c r="AB80" s="258"/>
      <c r="AC80" s="150"/>
      <c r="AD80" s="40"/>
      <c r="AE80" s="40"/>
      <c r="AF80" s="40"/>
      <c r="AG80" s="40"/>
      <c r="AH80" s="40"/>
      <c r="AI80" s="218"/>
    </row>
    <row r="81" spans="1:35" ht="45" hidden="1" customHeight="1" x14ac:dyDescent="0.2">
      <c r="A81" s="159" t="s">
        <v>963</v>
      </c>
      <c r="B81" s="150">
        <v>703708005</v>
      </c>
      <c r="C81" s="150" t="s">
        <v>198</v>
      </c>
      <c r="D81" s="151" t="s">
        <v>124</v>
      </c>
      <c r="E81" s="150" t="s">
        <v>964</v>
      </c>
      <c r="F81" s="152" t="s">
        <v>965</v>
      </c>
      <c r="G81" s="152"/>
      <c r="H81" s="152" t="s">
        <v>966</v>
      </c>
      <c r="I81" s="152" t="s">
        <v>967</v>
      </c>
      <c r="J81" s="150" t="s">
        <v>968</v>
      </c>
      <c r="K81" s="150" t="s">
        <v>969</v>
      </c>
      <c r="L81" s="150" t="s">
        <v>970</v>
      </c>
      <c r="M81" s="150" t="s">
        <v>971</v>
      </c>
      <c r="N81" s="153" t="s">
        <v>133</v>
      </c>
      <c r="O81" s="155" t="s">
        <v>134</v>
      </c>
      <c r="P81" s="154" t="s">
        <v>972</v>
      </c>
      <c r="Q81" s="155"/>
      <c r="R81" s="154"/>
      <c r="S81" s="155">
        <v>93401</v>
      </c>
      <c r="T81" s="155" t="s">
        <v>973</v>
      </c>
      <c r="U81" s="155">
        <v>2011</v>
      </c>
      <c r="V81" s="156">
        <v>37960</v>
      </c>
      <c r="W81" s="154">
        <v>850</v>
      </c>
      <c r="X81" s="258"/>
      <c r="Y81" s="153"/>
      <c r="Z81" s="258"/>
      <c r="AA81" s="258"/>
      <c r="AB81" s="258"/>
      <c r="AC81" s="150"/>
      <c r="AD81" s="40"/>
      <c r="AE81" s="40"/>
      <c r="AF81" s="40"/>
      <c r="AG81" s="40"/>
      <c r="AH81" s="40"/>
      <c r="AI81" s="218"/>
    </row>
    <row r="82" spans="1:35" ht="45" hidden="1" customHeight="1" x14ac:dyDescent="0.2">
      <c r="A82" s="159" t="s">
        <v>974</v>
      </c>
      <c r="B82" s="150">
        <v>712091002</v>
      </c>
      <c r="C82" s="150" t="s">
        <v>198</v>
      </c>
      <c r="D82" s="151" t="s">
        <v>124</v>
      </c>
      <c r="E82" s="150" t="s">
        <v>975</v>
      </c>
      <c r="F82" s="152" t="s">
        <v>976</v>
      </c>
      <c r="G82" s="152"/>
      <c r="H82" s="152" t="s">
        <v>977</v>
      </c>
      <c r="I82" s="152" t="s">
        <v>978</v>
      </c>
      <c r="J82" s="150" t="s">
        <v>979</v>
      </c>
      <c r="K82" s="150" t="s">
        <v>980</v>
      </c>
      <c r="L82" s="150" t="s">
        <v>981</v>
      </c>
      <c r="M82" s="150" t="s">
        <v>982</v>
      </c>
      <c r="N82" s="153" t="s">
        <v>118</v>
      </c>
      <c r="O82" s="154" t="s">
        <v>594</v>
      </c>
      <c r="P82" s="154" t="s">
        <v>983</v>
      </c>
      <c r="Q82" s="155" t="s">
        <v>984</v>
      </c>
      <c r="R82" s="154"/>
      <c r="S82" s="155" t="s">
        <v>627</v>
      </c>
      <c r="T82" s="155" t="s">
        <v>985</v>
      </c>
      <c r="U82" s="155">
        <v>2020</v>
      </c>
      <c r="V82" s="156">
        <v>38344</v>
      </c>
      <c r="W82" s="154">
        <v>7160</v>
      </c>
      <c r="X82" s="258"/>
      <c r="Y82" s="153"/>
      <c r="Z82" s="258"/>
      <c r="AA82" s="258"/>
      <c r="AB82" s="258"/>
      <c r="AC82" s="150"/>
      <c r="AD82" s="40"/>
      <c r="AE82" s="40"/>
      <c r="AF82" s="40"/>
      <c r="AG82" s="40"/>
      <c r="AH82" s="40"/>
      <c r="AI82" s="218" t="s">
        <v>986</v>
      </c>
    </row>
    <row r="83" spans="1:35" ht="45" hidden="1" customHeight="1" x14ac:dyDescent="0.2">
      <c r="A83" s="159" t="s">
        <v>987</v>
      </c>
      <c r="B83" s="150">
        <v>709659006</v>
      </c>
      <c r="C83" s="150" t="s">
        <v>198</v>
      </c>
      <c r="D83" s="151" t="s">
        <v>124</v>
      </c>
      <c r="E83" s="150" t="s">
        <v>988</v>
      </c>
      <c r="F83" s="152" t="s">
        <v>989</v>
      </c>
      <c r="G83" s="152"/>
      <c r="H83" s="152" t="s">
        <v>990</v>
      </c>
      <c r="I83" s="152" t="s">
        <v>991</v>
      </c>
      <c r="J83" s="150" t="s">
        <v>255</v>
      </c>
      <c r="K83" s="150" t="s">
        <v>992</v>
      </c>
      <c r="L83" s="150" t="s">
        <v>993</v>
      </c>
      <c r="M83" s="153" t="s">
        <v>994</v>
      </c>
      <c r="N83" s="153" t="s">
        <v>730</v>
      </c>
      <c r="O83" s="154" t="s">
        <v>366</v>
      </c>
      <c r="P83" s="154"/>
      <c r="Q83" s="155" t="s">
        <v>995</v>
      </c>
      <c r="R83" s="154"/>
      <c r="S83" s="155" t="s">
        <v>627</v>
      </c>
      <c r="T83" s="155" t="s">
        <v>996</v>
      </c>
      <c r="U83" s="155">
        <v>2009</v>
      </c>
      <c r="V83" s="156">
        <v>37970</v>
      </c>
      <c r="W83" s="154">
        <v>2200</v>
      </c>
      <c r="X83" s="258"/>
      <c r="Y83" s="153"/>
      <c r="Z83" s="258"/>
      <c r="AA83" s="258"/>
      <c r="AB83" s="258"/>
      <c r="AC83" s="150"/>
      <c r="AD83" s="40"/>
      <c r="AE83" s="40"/>
      <c r="AF83" s="40"/>
      <c r="AG83" s="40"/>
      <c r="AH83" s="40"/>
      <c r="AI83" s="218"/>
    </row>
    <row r="84" spans="1:35" ht="45" hidden="1" customHeight="1" x14ac:dyDescent="0.2">
      <c r="A84" s="159" t="s">
        <v>997</v>
      </c>
      <c r="B84" s="150">
        <v>651131154</v>
      </c>
      <c r="C84" s="150" t="s">
        <v>198</v>
      </c>
      <c r="D84" s="151" t="s">
        <v>124</v>
      </c>
      <c r="E84" s="150" t="s">
        <v>998</v>
      </c>
      <c r="F84" s="152" t="s">
        <v>999</v>
      </c>
      <c r="G84" s="152"/>
      <c r="H84" s="152" t="s">
        <v>1000</v>
      </c>
      <c r="I84" s="152" t="s">
        <v>1001</v>
      </c>
      <c r="J84" s="150" t="s">
        <v>715</v>
      </c>
      <c r="K84" s="150" t="s">
        <v>1002</v>
      </c>
      <c r="L84" s="150" t="s">
        <v>1003</v>
      </c>
      <c r="M84" s="150" t="s">
        <v>1004</v>
      </c>
      <c r="N84" s="153" t="s">
        <v>928</v>
      </c>
      <c r="O84" s="154" t="s">
        <v>929</v>
      </c>
      <c r="P84" s="167" t="s">
        <v>1005</v>
      </c>
      <c r="Q84" s="155" t="s">
        <v>1006</v>
      </c>
      <c r="R84" s="154"/>
      <c r="S84" s="155" t="s">
        <v>627</v>
      </c>
      <c r="T84" s="155" t="s">
        <v>1007</v>
      </c>
      <c r="U84" s="155">
        <v>2020</v>
      </c>
      <c r="V84" s="156">
        <v>42472</v>
      </c>
      <c r="W84" s="154">
        <v>7605</v>
      </c>
      <c r="X84" s="213"/>
      <c r="Y84" s="214"/>
      <c r="Z84" s="213"/>
      <c r="AA84" s="213"/>
      <c r="AB84" s="213"/>
      <c r="AC84" s="215"/>
      <c r="AD84" s="40"/>
      <c r="AE84" s="40"/>
      <c r="AF84" s="40"/>
      <c r="AG84" s="40"/>
      <c r="AH84" s="40"/>
      <c r="AI84" s="218"/>
    </row>
    <row r="85" spans="1:35" ht="45" hidden="1" customHeight="1" x14ac:dyDescent="0.2">
      <c r="A85" s="159" t="s">
        <v>1008</v>
      </c>
      <c r="B85" s="150">
        <v>650926250</v>
      </c>
      <c r="C85" s="150" t="s">
        <v>198</v>
      </c>
      <c r="D85" s="151" t="s">
        <v>124</v>
      </c>
      <c r="E85" s="150" t="s">
        <v>1009</v>
      </c>
      <c r="F85" s="152" t="s">
        <v>1010</v>
      </c>
      <c r="G85" s="152"/>
      <c r="H85" s="152" t="s">
        <v>1011</v>
      </c>
      <c r="I85" s="152" t="s">
        <v>1012</v>
      </c>
      <c r="J85" s="150" t="s">
        <v>1013</v>
      </c>
      <c r="K85" s="150" t="s">
        <v>1014</v>
      </c>
      <c r="L85" s="150" t="s">
        <v>1015</v>
      </c>
      <c r="M85" s="150" t="s">
        <v>1016</v>
      </c>
      <c r="N85" s="153" t="s">
        <v>133</v>
      </c>
      <c r="O85" s="154" t="s">
        <v>1017</v>
      </c>
      <c r="P85" s="154"/>
      <c r="Q85" s="155"/>
      <c r="R85" s="154"/>
      <c r="S85" s="155" t="s">
        <v>1018</v>
      </c>
      <c r="T85" s="155" t="s">
        <v>1019</v>
      </c>
      <c r="U85" s="155">
        <v>2017</v>
      </c>
      <c r="V85" s="156">
        <v>43048</v>
      </c>
      <c r="W85" s="154">
        <v>7639</v>
      </c>
      <c r="X85" s="258"/>
      <c r="Y85" s="153"/>
      <c r="Z85" s="258"/>
      <c r="AA85" s="258"/>
      <c r="AB85" s="258"/>
      <c r="AC85" s="150"/>
      <c r="AD85" s="40"/>
      <c r="AE85" s="40"/>
      <c r="AF85" s="40"/>
      <c r="AG85" s="40"/>
      <c r="AH85" s="40"/>
      <c r="AI85" s="218"/>
    </row>
    <row r="86" spans="1:35" ht="45" hidden="1" customHeight="1" x14ac:dyDescent="0.2">
      <c r="A86" s="159" t="s">
        <v>1020</v>
      </c>
      <c r="B86" s="150">
        <v>533330878</v>
      </c>
      <c r="C86" s="150"/>
      <c r="D86" s="151" t="s">
        <v>124</v>
      </c>
      <c r="E86" s="150" t="s">
        <v>1021</v>
      </c>
      <c r="F86" s="152" t="s">
        <v>1022</v>
      </c>
      <c r="G86" s="152"/>
      <c r="H86" s="152" t="s">
        <v>1023</v>
      </c>
      <c r="I86" s="152" t="s">
        <v>1024</v>
      </c>
      <c r="J86" s="150" t="s">
        <v>1025</v>
      </c>
      <c r="K86" s="150" t="s">
        <v>1026</v>
      </c>
      <c r="L86" s="150" t="s">
        <v>1027</v>
      </c>
      <c r="M86" s="150" t="s">
        <v>1028</v>
      </c>
      <c r="N86" s="153" t="s">
        <v>246</v>
      </c>
      <c r="O86" s="154" t="s">
        <v>306</v>
      </c>
      <c r="P86" s="154" t="s">
        <v>1029</v>
      </c>
      <c r="Q86" s="155" t="s">
        <v>1030</v>
      </c>
      <c r="R86" s="154"/>
      <c r="S86" s="155">
        <v>93401</v>
      </c>
      <c r="T86" s="155" t="s">
        <v>1031</v>
      </c>
      <c r="U86" s="155">
        <v>2020</v>
      </c>
      <c r="V86" s="156" t="s">
        <v>1032</v>
      </c>
      <c r="W86" s="154">
        <v>7707</v>
      </c>
      <c r="X86" s="213"/>
      <c r="Y86" s="214"/>
      <c r="Z86" s="213"/>
      <c r="AA86" s="213"/>
      <c r="AB86" s="213"/>
      <c r="AC86" s="215"/>
      <c r="AD86" s="220"/>
      <c r="AE86" s="40"/>
      <c r="AF86" s="40"/>
      <c r="AG86" s="40"/>
      <c r="AH86" s="40"/>
      <c r="AI86" s="218"/>
    </row>
    <row r="87" spans="1:35" ht="45" hidden="1" customHeight="1" x14ac:dyDescent="0.2">
      <c r="A87" s="159" t="s">
        <v>1033</v>
      </c>
      <c r="B87" s="150">
        <v>659362805</v>
      </c>
      <c r="C87" s="150" t="s">
        <v>156</v>
      </c>
      <c r="D87" s="151" t="s">
        <v>124</v>
      </c>
      <c r="E87" s="150" t="s">
        <v>1034</v>
      </c>
      <c r="F87" s="152" t="s">
        <v>1035</v>
      </c>
      <c r="G87" s="152"/>
      <c r="H87" s="152" t="s">
        <v>1036</v>
      </c>
      <c r="I87" s="152" t="s">
        <v>1037</v>
      </c>
      <c r="J87" s="150" t="s">
        <v>1038</v>
      </c>
      <c r="K87" s="150" t="s">
        <v>1039</v>
      </c>
      <c r="L87" s="150" t="s">
        <v>1040</v>
      </c>
      <c r="M87" s="150" t="s">
        <v>1041</v>
      </c>
      <c r="N87" s="153" t="s">
        <v>118</v>
      </c>
      <c r="O87" s="154" t="s">
        <v>1042</v>
      </c>
      <c r="P87" s="154" t="s">
        <v>1043</v>
      </c>
      <c r="Q87" s="155" t="s">
        <v>1044</v>
      </c>
      <c r="R87" s="154"/>
      <c r="S87" s="155">
        <v>93991</v>
      </c>
      <c r="T87" s="155" t="s">
        <v>1045</v>
      </c>
      <c r="U87" s="155">
        <v>2020</v>
      </c>
      <c r="V87" s="158">
        <v>39720</v>
      </c>
      <c r="W87" s="154">
        <v>7406</v>
      </c>
      <c r="X87" s="213"/>
      <c r="Y87" s="214"/>
      <c r="Z87" s="213"/>
      <c r="AA87" s="213"/>
      <c r="AB87" s="213"/>
      <c r="AC87" s="215"/>
      <c r="AD87" s="40"/>
      <c r="AE87" s="40"/>
      <c r="AF87" s="40"/>
      <c r="AG87" s="40"/>
      <c r="AH87" s="40"/>
      <c r="AI87" s="218"/>
    </row>
    <row r="88" spans="1:35" ht="45" hidden="1" customHeight="1" x14ac:dyDescent="0.2">
      <c r="A88" s="159" t="s">
        <v>1046</v>
      </c>
      <c r="B88" s="150">
        <v>721291006</v>
      </c>
      <c r="C88" s="150" t="s">
        <v>1047</v>
      </c>
      <c r="D88" s="151" t="s">
        <v>124</v>
      </c>
      <c r="E88" s="150" t="s">
        <v>1048</v>
      </c>
      <c r="F88" s="152" t="s">
        <v>1049</v>
      </c>
      <c r="G88" s="152"/>
      <c r="H88" s="152" t="s">
        <v>1050</v>
      </c>
      <c r="I88" s="152" t="s">
        <v>1051</v>
      </c>
      <c r="J88" s="150" t="s">
        <v>1038</v>
      </c>
      <c r="K88" s="150" t="s">
        <v>1052</v>
      </c>
      <c r="L88" s="150" t="s">
        <v>1053</v>
      </c>
      <c r="M88" s="150" t="s">
        <v>1054</v>
      </c>
      <c r="N88" s="153" t="s">
        <v>133</v>
      </c>
      <c r="O88" s="154" t="s">
        <v>1055</v>
      </c>
      <c r="P88" s="154" t="s">
        <v>1056</v>
      </c>
      <c r="Q88" s="155" t="s">
        <v>1057</v>
      </c>
      <c r="R88" s="154"/>
      <c r="S88" s="155" t="s">
        <v>627</v>
      </c>
      <c r="T88" s="155" t="s">
        <v>1058</v>
      </c>
      <c r="U88" s="155">
        <v>2009</v>
      </c>
      <c r="V88" s="156">
        <v>37970</v>
      </c>
      <c r="W88" s="154">
        <v>6889</v>
      </c>
      <c r="X88" s="258"/>
      <c r="Y88" s="153"/>
      <c r="Z88" s="258"/>
      <c r="AA88" s="258"/>
      <c r="AB88" s="258"/>
      <c r="AC88" s="150"/>
      <c r="AD88" s="40"/>
      <c r="AE88" s="40"/>
      <c r="AF88" s="40"/>
      <c r="AG88" s="40"/>
      <c r="AH88" s="40"/>
      <c r="AI88" s="218"/>
    </row>
    <row r="89" spans="1:35" ht="45" hidden="1" customHeight="1" x14ac:dyDescent="0.2">
      <c r="A89" s="159" t="s">
        <v>1059</v>
      </c>
      <c r="B89" s="150">
        <v>719400000</v>
      </c>
      <c r="C89" s="150" t="s">
        <v>198</v>
      </c>
      <c r="D89" s="151" t="s">
        <v>124</v>
      </c>
      <c r="E89" s="150" t="s">
        <v>1060</v>
      </c>
      <c r="F89" s="152" t="s">
        <v>8302</v>
      </c>
      <c r="G89" s="155">
        <v>2025</v>
      </c>
      <c r="H89" s="152" t="s">
        <v>1061</v>
      </c>
      <c r="I89" s="152" t="s">
        <v>8303</v>
      </c>
      <c r="J89" s="150" t="s">
        <v>1062</v>
      </c>
      <c r="K89" s="150" t="s">
        <v>1063</v>
      </c>
      <c r="L89" s="150" t="s">
        <v>8304</v>
      </c>
      <c r="M89" s="150" t="s">
        <v>1064</v>
      </c>
      <c r="N89" s="154" t="s">
        <v>118</v>
      </c>
      <c r="O89" s="154" t="s">
        <v>119</v>
      </c>
      <c r="P89" s="154" t="s">
        <v>1065</v>
      </c>
      <c r="Q89" s="155" t="s">
        <v>1066</v>
      </c>
      <c r="R89" s="154"/>
      <c r="S89" s="155" t="s">
        <v>627</v>
      </c>
      <c r="T89" s="255" t="s">
        <v>8305</v>
      </c>
      <c r="U89" s="155">
        <v>2024</v>
      </c>
      <c r="V89" s="156">
        <v>37970</v>
      </c>
      <c r="W89" s="154">
        <v>3842</v>
      </c>
      <c r="X89" s="213"/>
      <c r="Y89" s="214"/>
      <c r="Z89" s="213"/>
      <c r="AA89" s="213"/>
      <c r="AB89" s="213"/>
      <c r="AC89" s="219" t="s">
        <v>860</v>
      </c>
      <c r="AD89" s="40"/>
      <c r="AE89" s="40"/>
      <c r="AF89" s="40"/>
      <c r="AG89" s="40"/>
      <c r="AH89" s="40"/>
      <c r="AI89" s="218" t="s">
        <v>1067</v>
      </c>
    </row>
    <row r="90" spans="1:35" ht="45" hidden="1" customHeight="1" x14ac:dyDescent="0.2">
      <c r="A90" s="159" t="s">
        <v>1068</v>
      </c>
      <c r="B90" s="150">
        <v>653803206</v>
      </c>
      <c r="C90" s="150" t="s">
        <v>198</v>
      </c>
      <c r="D90" s="151" t="s">
        <v>124</v>
      </c>
      <c r="E90" s="150" t="s">
        <v>1069</v>
      </c>
      <c r="F90" s="152" t="s">
        <v>1070</v>
      </c>
      <c r="G90" s="152"/>
      <c r="H90" s="152" t="s">
        <v>1071</v>
      </c>
      <c r="I90" s="152" t="s">
        <v>1072</v>
      </c>
      <c r="J90" s="150" t="s">
        <v>1073</v>
      </c>
      <c r="K90" s="150" t="s">
        <v>1074</v>
      </c>
      <c r="L90" s="150" t="s">
        <v>1075</v>
      </c>
      <c r="M90" s="150" t="s">
        <v>1076</v>
      </c>
      <c r="N90" s="153" t="s">
        <v>133</v>
      </c>
      <c r="O90" s="154" t="s">
        <v>1077</v>
      </c>
      <c r="P90" s="154"/>
      <c r="Q90" s="155" t="s">
        <v>1078</v>
      </c>
      <c r="R90" s="154"/>
      <c r="S90" s="155" t="s">
        <v>627</v>
      </c>
      <c r="T90" s="155" t="s">
        <v>1079</v>
      </c>
      <c r="U90" s="155">
        <v>2005</v>
      </c>
      <c r="V90" s="156">
        <v>39162</v>
      </c>
      <c r="W90" s="154">
        <v>7349</v>
      </c>
      <c r="X90" s="258"/>
      <c r="Y90" s="153"/>
      <c r="Z90" s="258"/>
      <c r="AA90" s="258"/>
      <c r="AB90" s="258"/>
      <c r="AC90" s="150"/>
      <c r="AD90" s="40"/>
      <c r="AE90" s="40"/>
      <c r="AF90" s="40"/>
      <c r="AG90" s="40"/>
      <c r="AH90" s="40"/>
      <c r="AI90" s="40"/>
    </row>
    <row r="91" spans="1:35" ht="45" hidden="1" customHeight="1" x14ac:dyDescent="0.2">
      <c r="A91" s="159" t="s">
        <v>1080</v>
      </c>
      <c r="B91" s="150">
        <v>650333195</v>
      </c>
      <c r="C91" s="150" t="s">
        <v>198</v>
      </c>
      <c r="D91" s="151" t="s">
        <v>124</v>
      </c>
      <c r="E91" s="150" t="s">
        <v>1081</v>
      </c>
      <c r="F91" s="152" t="s">
        <v>1082</v>
      </c>
      <c r="G91" s="152"/>
      <c r="H91" s="152" t="s">
        <v>1083</v>
      </c>
      <c r="I91" s="152" t="s">
        <v>1084</v>
      </c>
      <c r="J91" s="150" t="s">
        <v>1085</v>
      </c>
      <c r="K91" s="150" t="s">
        <v>1086</v>
      </c>
      <c r="L91" s="150" t="s">
        <v>1087</v>
      </c>
      <c r="M91" s="150" t="s">
        <v>1088</v>
      </c>
      <c r="N91" s="153" t="s">
        <v>730</v>
      </c>
      <c r="O91" s="154" t="s">
        <v>366</v>
      </c>
      <c r="P91" s="154" t="s">
        <v>1089</v>
      </c>
      <c r="Q91" s="155" t="s">
        <v>1090</v>
      </c>
      <c r="R91" s="154"/>
      <c r="S91" s="155" t="s">
        <v>627</v>
      </c>
      <c r="T91" s="155" t="s">
        <v>1091</v>
      </c>
      <c r="U91" s="155">
        <v>2016</v>
      </c>
      <c r="V91" s="156">
        <v>40771</v>
      </c>
      <c r="W91" s="154">
        <v>7448</v>
      </c>
      <c r="X91" s="258"/>
      <c r="Y91" s="153"/>
      <c r="Z91" s="258"/>
      <c r="AA91" s="258"/>
      <c r="AB91" s="258"/>
      <c r="AC91" s="150"/>
      <c r="AD91" s="40"/>
      <c r="AE91" s="40"/>
      <c r="AF91" s="40"/>
      <c r="AG91" s="40"/>
      <c r="AH91" s="40"/>
      <c r="AI91" s="40"/>
    </row>
    <row r="92" spans="1:35" ht="45" hidden="1" customHeight="1" x14ac:dyDescent="0.2">
      <c r="A92" s="159" t="s">
        <v>1092</v>
      </c>
      <c r="B92" s="150">
        <v>650662539</v>
      </c>
      <c r="C92" s="150" t="s">
        <v>605</v>
      </c>
      <c r="D92" s="151" t="s">
        <v>124</v>
      </c>
      <c r="E92" s="150" t="s">
        <v>1093</v>
      </c>
      <c r="F92" s="152" t="s">
        <v>1094</v>
      </c>
      <c r="G92" s="152"/>
      <c r="H92" s="152" t="s">
        <v>1095</v>
      </c>
      <c r="I92" s="152" t="s">
        <v>1096</v>
      </c>
      <c r="J92" s="150" t="s">
        <v>1097</v>
      </c>
      <c r="K92" s="150" t="s">
        <v>1098</v>
      </c>
      <c r="L92" s="150" t="s">
        <v>1099</v>
      </c>
      <c r="M92" s="150" t="s">
        <v>1100</v>
      </c>
      <c r="N92" s="153" t="s">
        <v>246</v>
      </c>
      <c r="O92" s="154" t="s">
        <v>1101</v>
      </c>
      <c r="P92" s="154" t="s">
        <v>1102</v>
      </c>
      <c r="Q92" s="155" t="s">
        <v>1103</v>
      </c>
      <c r="R92" s="154"/>
      <c r="S92" s="155" t="s">
        <v>209</v>
      </c>
      <c r="T92" s="155" t="s">
        <v>1104</v>
      </c>
      <c r="U92" s="155">
        <v>2012</v>
      </c>
      <c r="V92" s="156">
        <v>41436</v>
      </c>
      <c r="W92" s="154">
        <v>7479</v>
      </c>
      <c r="X92" s="258"/>
      <c r="Y92" s="153"/>
      <c r="Z92" s="258"/>
      <c r="AA92" s="258"/>
      <c r="AB92" s="258"/>
      <c r="AC92" s="150"/>
      <c r="AD92" s="40"/>
      <c r="AE92" s="40"/>
      <c r="AF92" s="40"/>
      <c r="AG92" s="40"/>
      <c r="AH92" s="40"/>
      <c r="AI92" s="40"/>
    </row>
    <row r="93" spans="1:35" ht="45" hidden="1" customHeight="1" x14ac:dyDescent="0.2">
      <c r="A93" s="159" t="s">
        <v>1105</v>
      </c>
      <c r="B93" s="150">
        <v>650732359</v>
      </c>
      <c r="C93" s="150" t="s">
        <v>156</v>
      </c>
      <c r="D93" s="151" t="s">
        <v>124</v>
      </c>
      <c r="E93" s="150" t="s">
        <v>1106</v>
      </c>
      <c r="F93" s="152" t="s">
        <v>1107</v>
      </c>
      <c r="G93" s="152"/>
      <c r="H93" s="152" t="s">
        <v>1108</v>
      </c>
      <c r="I93" s="152" t="s">
        <v>1109</v>
      </c>
      <c r="J93" s="150" t="s">
        <v>1110</v>
      </c>
      <c r="K93" s="150" t="s">
        <v>115</v>
      </c>
      <c r="L93" s="150" t="s">
        <v>1111</v>
      </c>
      <c r="M93" s="150" t="s">
        <v>1112</v>
      </c>
      <c r="N93" s="153" t="s">
        <v>149</v>
      </c>
      <c r="O93" s="154" t="s">
        <v>345</v>
      </c>
      <c r="P93" s="154" t="s">
        <v>1113</v>
      </c>
      <c r="Q93" s="155" t="s">
        <v>1114</v>
      </c>
      <c r="R93" s="154"/>
      <c r="S93" s="155" t="s">
        <v>1115</v>
      </c>
      <c r="T93" s="155" t="s">
        <v>1116</v>
      </c>
      <c r="U93" s="155">
        <v>2012</v>
      </c>
      <c r="V93" s="156">
        <v>41563</v>
      </c>
      <c r="W93" s="154">
        <v>7489</v>
      </c>
      <c r="X93" s="258"/>
      <c r="Y93" s="153"/>
      <c r="Z93" s="258"/>
      <c r="AA93" s="258"/>
      <c r="AB93" s="258"/>
      <c r="AC93" s="150"/>
      <c r="AD93" s="40"/>
      <c r="AE93" s="40"/>
      <c r="AF93" s="40"/>
      <c r="AG93" s="40"/>
      <c r="AH93" s="40"/>
      <c r="AI93" s="40"/>
    </row>
    <row r="94" spans="1:35" ht="45" hidden="1" customHeight="1" x14ac:dyDescent="0.2">
      <c r="A94" s="159" t="s">
        <v>1117</v>
      </c>
      <c r="B94" s="150">
        <v>650613848</v>
      </c>
      <c r="C94" s="150" t="s">
        <v>1118</v>
      </c>
      <c r="D94" s="151" t="s">
        <v>124</v>
      </c>
      <c r="E94" s="150" t="s">
        <v>1119</v>
      </c>
      <c r="F94" s="152" t="s">
        <v>1120</v>
      </c>
      <c r="G94" s="152"/>
      <c r="H94" s="152" t="s">
        <v>1121</v>
      </c>
      <c r="I94" s="152" t="s">
        <v>1122</v>
      </c>
      <c r="J94" s="150" t="s">
        <v>1123</v>
      </c>
      <c r="K94" s="150" t="s">
        <v>1124</v>
      </c>
      <c r="L94" s="150" t="s">
        <v>1125</v>
      </c>
      <c r="M94" s="150" t="s">
        <v>1126</v>
      </c>
      <c r="N94" s="153" t="s">
        <v>246</v>
      </c>
      <c r="O94" s="154" t="s">
        <v>1127</v>
      </c>
      <c r="P94" s="154" t="s">
        <v>1128</v>
      </c>
      <c r="Q94" s="155" t="s">
        <v>1129</v>
      </c>
      <c r="R94" s="154"/>
      <c r="S94" s="155" t="s">
        <v>153</v>
      </c>
      <c r="T94" s="155" t="s">
        <v>1130</v>
      </c>
      <c r="U94" s="155">
        <v>2011</v>
      </c>
      <c r="V94" s="156">
        <v>41353</v>
      </c>
      <c r="W94" s="154">
        <v>7474</v>
      </c>
      <c r="X94" s="258"/>
      <c r="Y94" s="153"/>
      <c r="Z94" s="258"/>
      <c r="AA94" s="258"/>
      <c r="AB94" s="258"/>
      <c r="AC94" s="150"/>
      <c r="AD94" s="40"/>
      <c r="AE94" s="40"/>
      <c r="AF94" s="40"/>
      <c r="AG94" s="40"/>
      <c r="AH94" s="40"/>
      <c r="AI94" s="40"/>
    </row>
    <row r="95" spans="1:35" ht="45" hidden="1" customHeight="1" x14ac:dyDescent="0.2">
      <c r="A95" s="159" t="s">
        <v>1131</v>
      </c>
      <c r="B95" s="150">
        <v>650797825</v>
      </c>
      <c r="C95" s="150" t="s">
        <v>605</v>
      </c>
      <c r="D95" s="151" t="s">
        <v>124</v>
      </c>
      <c r="E95" s="150" t="s">
        <v>1132</v>
      </c>
      <c r="F95" s="152" t="s">
        <v>1133</v>
      </c>
      <c r="G95" s="152"/>
      <c r="H95" s="152" t="s">
        <v>1134</v>
      </c>
      <c r="I95" s="152" t="s">
        <v>1135</v>
      </c>
      <c r="J95" s="150" t="s">
        <v>1136</v>
      </c>
      <c r="K95" s="150" t="s">
        <v>1137</v>
      </c>
      <c r="L95" s="150" t="s">
        <v>1138</v>
      </c>
      <c r="M95" s="150" t="s">
        <v>1139</v>
      </c>
      <c r="N95" s="153" t="s">
        <v>118</v>
      </c>
      <c r="O95" s="154" t="s">
        <v>594</v>
      </c>
      <c r="P95" s="154" t="s">
        <v>1140</v>
      </c>
      <c r="Q95" s="155" t="s">
        <v>1141</v>
      </c>
      <c r="R95" s="154"/>
      <c r="S95" s="155" t="s">
        <v>209</v>
      </c>
      <c r="T95" s="155" t="s">
        <v>1142</v>
      </c>
      <c r="U95" s="155">
        <v>2014</v>
      </c>
      <c r="V95" s="156">
        <v>42118</v>
      </c>
      <c r="W95" s="154">
        <v>7563</v>
      </c>
      <c r="X95" s="258"/>
      <c r="Y95" s="153"/>
      <c r="Z95" s="258"/>
      <c r="AA95" s="258"/>
      <c r="AB95" s="258"/>
      <c r="AC95" s="150"/>
      <c r="AD95" s="40"/>
      <c r="AE95" s="40"/>
      <c r="AF95" s="40"/>
      <c r="AG95" s="40"/>
      <c r="AH95" s="40"/>
      <c r="AI95" s="40"/>
    </row>
    <row r="96" spans="1:35" ht="45" hidden="1" customHeight="1" x14ac:dyDescent="0.2">
      <c r="A96" s="159" t="s">
        <v>1143</v>
      </c>
      <c r="B96" s="150">
        <v>651484367</v>
      </c>
      <c r="C96" s="150"/>
      <c r="D96" s="151" t="s">
        <v>124</v>
      </c>
      <c r="E96" s="150" t="s">
        <v>1144</v>
      </c>
      <c r="F96" s="152" t="s">
        <v>1145</v>
      </c>
      <c r="G96" s="152"/>
      <c r="H96" s="152" t="s">
        <v>1146</v>
      </c>
      <c r="I96" s="152" t="s">
        <v>1147</v>
      </c>
      <c r="J96" s="150" t="s">
        <v>1148</v>
      </c>
      <c r="K96" s="150" t="s">
        <v>1149</v>
      </c>
      <c r="L96" s="150" t="s">
        <v>1150</v>
      </c>
      <c r="M96" s="150" t="s">
        <v>1151</v>
      </c>
      <c r="N96" s="153" t="s">
        <v>1152</v>
      </c>
      <c r="O96" s="154" t="s">
        <v>1153</v>
      </c>
      <c r="P96" s="154" t="s">
        <v>1154</v>
      </c>
      <c r="Q96" s="155" t="s">
        <v>1155</v>
      </c>
      <c r="R96" s="154"/>
      <c r="S96" s="155">
        <v>93401</v>
      </c>
      <c r="T96" s="155" t="s">
        <v>1156</v>
      </c>
      <c r="U96" s="161">
        <v>2018</v>
      </c>
      <c r="V96" s="156">
        <v>43635</v>
      </c>
      <c r="W96" s="154">
        <v>7680</v>
      </c>
      <c r="X96" s="258"/>
      <c r="Y96" s="153"/>
      <c r="Z96" s="258"/>
      <c r="AA96" s="258"/>
      <c r="AB96" s="258"/>
      <c r="AC96" s="150"/>
      <c r="AD96" s="40"/>
      <c r="AE96" s="40"/>
      <c r="AF96" s="40"/>
      <c r="AG96" s="40"/>
      <c r="AH96" s="40"/>
      <c r="AI96" s="40"/>
    </row>
    <row r="97" spans="1:35" ht="45" hidden="1" customHeight="1" x14ac:dyDescent="0.2">
      <c r="A97" s="159" t="s">
        <v>1157</v>
      </c>
      <c r="B97" s="150" t="s">
        <v>1158</v>
      </c>
      <c r="C97" s="150" t="s">
        <v>156</v>
      </c>
      <c r="D97" s="151" t="s">
        <v>124</v>
      </c>
      <c r="E97" s="150" t="s">
        <v>1159</v>
      </c>
      <c r="F97" s="152" t="s">
        <v>1160</v>
      </c>
      <c r="G97" s="152"/>
      <c r="H97" s="152" t="s">
        <v>1161</v>
      </c>
      <c r="I97" s="152" t="s">
        <v>1162</v>
      </c>
      <c r="J97" s="150" t="s">
        <v>1163</v>
      </c>
      <c r="K97" s="150" t="s">
        <v>1164</v>
      </c>
      <c r="L97" s="150" t="s">
        <v>1165</v>
      </c>
      <c r="M97" s="150" t="s">
        <v>1166</v>
      </c>
      <c r="N97" s="153" t="s">
        <v>246</v>
      </c>
      <c r="O97" s="154" t="s">
        <v>614</v>
      </c>
      <c r="P97" s="154" t="s">
        <v>1167</v>
      </c>
      <c r="Q97" s="155" t="s">
        <v>1168</v>
      </c>
      <c r="R97" s="154"/>
      <c r="S97" s="155">
        <v>93401</v>
      </c>
      <c r="T97" s="155" t="s">
        <v>1169</v>
      </c>
      <c r="U97" s="155">
        <v>2020</v>
      </c>
      <c r="V97" s="156">
        <v>37970</v>
      </c>
      <c r="W97" s="154">
        <v>6900</v>
      </c>
      <c r="X97" s="258"/>
      <c r="Y97" s="153"/>
      <c r="Z97" s="258"/>
      <c r="AA97" s="258"/>
      <c r="AB97" s="258"/>
      <c r="AC97" s="150"/>
      <c r="AD97" s="40"/>
      <c r="AE97" s="40"/>
      <c r="AF97" s="40"/>
      <c r="AG97" s="40"/>
      <c r="AH97" s="40"/>
      <c r="AI97" s="40"/>
    </row>
    <row r="98" spans="1:35" ht="45" hidden="1" customHeight="1" x14ac:dyDescent="0.2">
      <c r="A98" s="159" t="s">
        <v>1170</v>
      </c>
      <c r="B98" s="150">
        <v>725712006</v>
      </c>
      <c r="C98" s="150" t="s">
        <v>198</v>
      </c>
      <c r="D98" s="151" t="s">
        <v>124</v>
      </c>
      <c r="E98" s="150" t="s">
        <v>1171</v>
      </c>
      <c r="F98" s="161" t="s">
        <v>1172</v>
      </c>
      <c r="G98" s="161">
        <v>2023</v>
      </c>
      <c r="H98" s="152" t="s">
        <v>1173</v>
      </c>
      <c r="I98" s="152" t="s">
        <v>1174</v>
      </c>
      <c r="J98" s="150" t="s">
        <v>1175</v>
      </c>
      <c r="K98" s="150" t="s">
        <v>1176</v>
      </c>
      <c r="L98" s="150" t="s">
        <v>1177</v>
      </c>
      <c r="M98" s="150" t="s">
        <v>1178</v>
      </c>
      <c r="N98" s="153" t="s">
        <v>118</v>
      </c>
      <c r="O98" s="154" t="s">
        <v>525</v>
      </c>
      <c r="P98" s="154">
        <v>56933337595</v>
      </c>
      <c r="Q98" s="166" t="s">
        <v>1179</v>
      </c>
      <c r="R98" s="154"/>
      <c r="S98" s="155" t="s">
        <v>627</v>
      </c>
      <c r="T98" s="155" t="s">
        <v>1180</v>
      </c>
      <c r="U98" s="155">
        <v>2022</v>
      </c>
      <c r="V98" s="156">
        <v>37970</v>
      </c>
      <c r="W98" s="154">
        <v>7041</v>
      </c>
      <c r="X98" s="213"/>
      <c r="Y98" s="214"/>
      <c r="Z98" s="213"/>
      <c r="AA98" s="213"/>
      <c r="AB98" s="213"/>
      <c r="AC98" s="219" t="s">
        <v>751</v>
      </c>
      <c r="AD98" s="40"/>
      <c r="AE98" s="40"/>
      <c r="AF98" s="40"/>
      <c r="AG98" s="40"/>
      <c r="AH98" s="40"/>
      <c r="AI98" s="218" t="s">
        <v>752</v>
      </c>
    </row>
    <row r="99" spans="1:35" ht="45" hidden="1" customHeight="1" x14ac:dyDescent="0.2">
      <c r="A99" s="159" t="s">
        <v>1181</v>
      </c>
      <c r="B99" s="150">
        <v>651114535</v>
      </c>
      <c r="C99" s="150" t="s">
        <v>198</v>
      </c>
      <c r="D99" s="151" t="s">
        <v>124</v>
      </c>
      <c r="E99" s="150" t="s">
        <v>1182</v>
      </c>
      <c r="F99" s="152" t="s">
        <v>1183</v>
      </c>
      <c r="G99" s="152"/>
      <c r="H99" s="152" t="s">
        <v>1184</v>
      </c>
      <c r="I99" s="152" t="s">
        <v>1185</v>
      </c>
      <c r="J99" s="150" t="s">
        <v>188</v>
      </c>
      <c r="K99" s="150" t="s">
        <v>1186</v>
      </c>
      <c r="L99" s="150" t="s">
        <v>1187</v>
      </c>
      <c r="M99" s="150" t="s">
        <v>1188</v>
      </c>
      <c r="N99" s="153" t="s">
        <v>730</v>
      </c>
      <c r="O99" s="154" t="s">
        <v>366</v>
      </c>
      <c r="P99" s="154" t="s">
        <v>1189</v>
      </c>
      <c r="Q99" s="155" t="s">
        <v>1190</v>
      </c>
      <c r="R99" s="154"/>
      <c r="S99" s="155" t="s">
        <v>627</v>
      </c>
      <c r="T99" s="155" t="s">
        <v>1191</v>
      </c>
      <c r="U99" s="155">
        <v>2017</v>
      </c>
      <c r="V99" s="156">
        <v>42349</v>
      </c>
      <c r="W99" s="154">
        <v>7588</v>
      </c>
      <c r="X99" s="258"/>
      <c r="Y99" s="153"/>
      <c r="Z99" s="258"/>
      <c r="AA99" s="258"/>
      <c r="AB99" s="258"/>
      <c r="AC99" s="150"/>
      <c r="AD99" s="40"/>
      <c r="AE99" s="40"/>
      <c r="AF99" s="40"/>
      <c r="AG99" s="40"/>
      <c r="AH99" s="40"/>
      <c r="AI99" s="218"/>
    </row>
    <row r="100" spans="1:35" ht="45" hidden="1" customHeight="1" x14ac:dyDescent="0.2">
      <c r="A100" s="159" t="s">
        <v>1192</v>
      </c>
      <c r="B100" s="150">
        <v>653776500</v>
      </c>
      <c r="C100" s="150" t="s">
        <v>198</v>
      </c>
      <c r="D100" s="151" t="s">
        <v>124</v>
      </c>
      <c r="E100" s="150" t="s">
        <v>1193</v>
      </c>
      <c r="F100" s="152" t="s">
        <v>1194</v>
      </c>
      <c r="G100" s="152"/>
      <c r="H100" s="152" t="s">
        <v>1195</v>
      </c>
      <c r="I100" s="152" t="s">
        <v>1196</v>
      </c>
      <c r="J100" s="150" t="s">
        <v>1197</v>
      </c>
      <c r="K100" s="150" t="s">
        <v>1198</v>
      </c>
      <c r="L100" s="150" t="s">
        <v>1199</v>
      </c>
      <c r="M100" s="150" t="s">
        <v>1200</v>
      </c>
      <c r="N100" s="153" t="s">
        <v>133</v>
      </c>
      <c r="O100" s="155" t="s">
        <v>134</v>
      </c>
      <c r="P100" s="154" t="s">
        <v>1201</v>
      </c>
      <c r="Q100" s="155"/>
      <c r="R100" s="154"/>
      <c r="S100" s="155" t="s">
        <v>627</v>
      </c>
      <c r="T100" s="155" t="s">
        <v>1202</v>
      </c>
      <c r="U100" s="155" t="s">
        <v>1203</v>
      </c>
      <c r="V100" s="156">
        <v>38799</v>
      </c>
      <c r="W100" s="154">
        <v>7314</v>
      </c>
      <c r="X100" s="258"/>
      <c r="Y100" s="153"/>
      <c r="Z100" s="258"/>
      <c r="AA100" s="258"/>
      <c r="AB100" s="258"/>
      <c r="AC100" s="150"/>
      <c r="AD100" s="40"/>
      <c r="AE100" s="40"/>
      <c r="AF100" s="40"/>
      <c r="AG100" s="40"/>
      <c r="AH100" s="40"/>
      <c r="AI100" s="218"/>
    </row>
    <row r="101" spans="1:35" ht="45" hidden="1" customHeight="1" x14ac:dyDescent="0.2">
      <c r="A101" s="159" t="s">
        <v>1204</v>
      </c>
      <c r="B101" s="150">
        <v>717449002</v>
      </c>
      <c r="C101" s="150" t="s">
        <v>198</v>
      </c>
      <c r="D101" s="151" t="s">
        <v>124</v>
      </c>
      <c r="E101" s="150" t="s">
        <v>1205</v>
      </c>
      <c r="F101" s="152" t="s">
        <v>1206</v>
      </c>
      <c r="G101" s="155">
        <v>2024</v>
      </c>
      <c r="H101" s="152" t="s">
        <v>1207</v>
      </c>
      <c r="I101" s="152" t="s">
        <v>1208</v>
      </c>
      <c r="J101" s="150" t="s">
        <v>1209</v>
      </c>
      <c r="K101" s="150" t="s">
        <v>1210</v>
      </c>
      <c r="L101" s="150" t="s">
        <v>1211</v>
      </c>
      <c r="M101" s="150" t="s">
        <v>1212</v>
      </c>
      <c r="N101" s="153" t="s">
        <v>730</v>
      </c>
      <c r="O101" s="154" t="s">
        <v>366</v>
      </c>
      <c r="P101" s="154" t="s">
        <v>1213</v>
      </c>
      <c r="Q101" s="166" t="s">
        <v>1214</v>
      </c>
      <c r="R101" s="154"/>
      <c r="S101" s="155" t="s">
        <v>627</v>
      </c>
      <c r="T101" s="155" t="s">
        <v>1215</v>
      </c>
      <c r="U101" s="155">
        <v>2023</v>
      </c>
      <c r="V101" s="156">
        <v>37970</v>
      </c>
      <c r="W101" s="154">
        <v>6830</v>
      </c>
      <c r="X101" s="213"/>
      <c r="Y101" s="214"/>
      <c r="Z101" s="213"/>
      <c r="AA101" s="213"/>
      <c r="AB101" s="213"/>
      <c r="AC101" s="215"/>
      <c r="AD101" s="40"/>
      <c r="AE101" s="40"/>
      <c r="AF101" s="40"/>
      <c r="AG101" s="40"/>
      <c r="AH101" s="40"/>
      <c r="AI101" s="218"/>
    </row>
    <row r="102" spans="1:35" ht="45" hidden="1" customHeight="1" x14ac:dyDescent="0.2">
      <c r="A102" s="159" t="s">
        <v>1216</v>
      </c>
      <c r="B102" s="150">
        <v>717150007</v>
      </c>
      <c r="C102" s="150" t="s">
        <v>198</v>
      </c>
      <c r="D102" s="151" t="s">
        <v>124</v>
      </c>
      <c r="E102" s="150" t="s">
        <v>1217</v>
      </c>
      <c r="F102" s="152" t="s">
        <v>8306</v>
      </c>
      <c r="G102" s="155">
        <v>2025</v>
      </c>
      <c r="H102" s="152" t="s">
        <v>1218</v>
      </c>
      <c r="I102" s="152" t="s">
        <v>1219</v>
      </c>
      <c r="J102" s="150" t="s">
        <v>1220</v>
      </c>
      <c r="K102" s="184" t="s">
        <v>8333</v>
      </c>
      <c r="L102" s="150" t="s">
        <v>1221</v>
      </c>
      <c r="M102" s="150" t="s">
        <v>1222</v>
      </c>
      <c r="N102" s="154" t="s">
        <v>118</v>
      </c>
      <c r="O102" s="154" t="s">
        <v>192</v>
      </c>
      <c r="P102" s="154" t="s">
        <v>1223</v>
      </c>
      <c r="Q102" s="166" t="s">
        <v>1224</v>
      </c>
      <c r="R102" s="154"/>
      <c r="S102" s="155" t="s">
        <v>627</v>
      </c>
      <c r="T102" s="155" t="s">
        <v>8307</v>
      </c>
      <c r="U102" s="155">
        <v>2024</v>
      </c>
      <c r="V102" s="156">
        <v>37970</v>
      </c>
      <c r="W102" s="154">
        <v>6570</v>
      </c>
      <c r="X102" s="213"/>
      <c r="Y102" s="214"/>
      <c r="Z102" s="213"/>
      <c r="AA102" s="213"/>
      <c r="AB102" s="213"/>
      <c r="AC102" s="215" t="s">
        <v>1225</v>
      </c>
      <c r="AD102" s="40"/>
      <c r="AE102" s="40"/>
      <c r="AF102" s="40"/>
      <c r="AG102" s="40"/>
      <c r="AH102" s="40"/>
      <c r="AI102" s="218" t="s">
        <v>1226</v>
      </c>
    </row>
    <row r="103" spans="1:35" ht="45" hidden="1" customHeight="1" x14ac:dyDescent="0.2">
      <c r="A103" s="159" t="s">
        <v>1227</v>
      </c>
      <c r="B103" s="150">
        <v>651578310</v>
      </c>
      <c r="C103" s="150" t="s">
        <v>198</v>
      </c>
      <c r="D103" s="151" t="s">
        <v>124</v>
      </c>
      <c r="E103" s="150" t="s">
        <v>1228</v>
      </c>
      <c r="F103" s="152" t="s">
        <v>1229</v>
      </c>
      <c r="G103" s="152"/>
      <c r="H103" s="152" t="s">
        <v>1230</v>
      </c>
      <c r="I103" s="152" t="s">
        <v>1231</v>
      </c>
      <c r="J103" s="150" t="s">
        <v>1232</v>
      </c>
      <c r="K103" s="150" t="s">
        <v>1233</v>
      </c>
      <c r="L103" s="150" t="s">
        <v>1234</v>
      </c>
      <c r="M103" s="150" t="s">
        <v>1235</v>
      </c>
      <c r="N103" s="153" t="s">
        <v>246</v>
      </c>
      <c r="O103" s="154" t="s">
        <v>306</v>
      </c>
      <c r="P103" s="154" t="s">
        <v>1236</v>
      </c>
      <c r="Q103" s="155" t="s">
        <v>1237</v>
      </c>
      <c r="R103" s="154"/>
      <c r="S103" s="155" t="s">
        <v>1018</v>
      </c>
      <c r="T103" s="155" t="s">
        <v>137</v>
      </c>
      <c r="U103" s="155">
        <v>2020</v>
      </c>
      <c r="V103" s="156">
        <v>43343</v>
      </c>
      <c r="W103" s="154">
        <v>7654</v>
      </c>
      <c r="X103" s="213"/>
      <c r="Y103" s="214"/>
      <c r="Z103" s="213"/>
      <c r="AA103" s="213"/>
      <c r="AB103" s="213"/>
      <c r="AC103" s="215"/>
      <c r="AD103" s="40"/>
      <c r="AE103" s="40"/>
      <c r="AF103" s="40"/>
      <c r="AG103" s="40"/>
      <c r="AH103" s="40"/>
      <c r="AI103" s="218"/>
    </row>
    <row r="104" spans="1:35" ht="45" hidden="1" customHeight="1" x14ac:dyDescent="0.2">
      <c r="A104" s="159" t="s">
        <v>1238</v>
      </c>
      <c r="B104" s="150">
        <v>651753546</v>
      </c>
      <c r="C104" s="150"/>
      <c r="D104" s="151" t="s">
        <v>124</v>
      </c>
      <c r="E104" s="150" t="s">
        <v>1239</v>
      </c>
      <c r="F104" s="152" t="s">
        <v>1240</v>
      </c>
      <c r="G104" s="152"/>
      <c r="H104" s="152" t="s">
        <v>1241</v>
      </c>
      <c r="I104" s="152" t="s">
        <v>1242</v>
      </c>
      <c r="J104" s="150" t="s">
        <v>129</v>
      </c>
      <c r="K104" s="150" t="s">
        <v>1243</v>
      </c>
      <c r="L104" s="150" t="s">
        <v>1244</v>
      </c>
      <c r="M104" s="150" t="s">
        <v>1245</v>
      </c>
      <c r="N104" s="153" t="s">
        <v>331</v>
      </c>
      <c r="O104" s="154" t="s">
        <v>332</v>
      </c>
      <c r="P104" s="154" t="s">
        <v>1246</v>
      </c>
      <c r="Q104" s="166" t="s">
        <v>1247</v>
      </c>
      <c r="R104" s="154"/>
      <c r="S104" s="155">
        <v>93401</v>
      </c>
      <c r="T104" s="155" t="s">
        <v>1248</v>
      </c>
      <c r="U104" s="161">
        <v>2018</v>
      </c>
      <c r="V104" s="156">
        <v>43707</v>
      </c>
      <c r="W104" s="154">
        <v>7686</v>
      </c>
      <c r="X104" s="258"/>
      <c r="Y104" s="153"/>
      <c r="Z104" s="258"/>
      <c r="AA104" s="258"/>
      <c r="AB104" s="258"/>
      <c r="AC104" s="150"/>
      <c r="AD104" s="40"/>
      <c r="AE104" s="40"/>
      <c r="AF104" s="40"/>
      <c r="AG104" s="40"/>
      <c r="AH104" s="40"/>
      <c r="AI104" s="218"/>
    </row>
    <row r="105" spans="1:35" ht="45" hidden="1" customHeight="1" x14ac:dyDescent="0.2">
      <c r="A105" s="159" t="s">
        <v>1249</v>
      </c>
      <c r="B105" s="150">
        <v>651018196</v>
      </c>
      <c r="C105" s="152" t="s">
        <v>198</v>
      </c>
      <c r="D105" s="151" t="s">
        <v>124</v>
      </c>
      <c r="E105" s="150" t="s">
        <v>1250</v>
      </c>
      <c r="F105" s="152" t="s">
        <v>1251</v>
      </c>
      <c r="G105" s="152"/>
      <c r="H105" s="152" t="s">
        <v>1252</v>
      </c>
      <c r="I105" s="152" t="s">
        <v>1253</v>
      </c>
      <c r="J105" s="150" t="s">
        <v>188</v>
      </c>
      <c r="K105" s="150" t="s">
        <v>1254</v>
      </c>
      <c r="L105" s="150" t="s">
        <v>1255</v>
      </c>
      <c r="M105" s="150" t="s">
        <v>1256</v>
      </c>
      <c r="N105" s="153" t="s">
        <v>165</v>
      </c>
      <c r="O105" s="154" t="s">
        <v>166</v>
      </c>
      <c r="P105" s="154" t="s">
        <v>1257</v>
      </c>
      <c r="Q105" s="155" t="s">
        <v>1258</v>
      </c>
      <c r="R105" s="154"/>
      <c r="S105" s="154" t="s">
        <v>627</v>
      </c>
      <c r="T105" s="155" t="s">
        <v>721</v>
      </c>
      <c r="U105" s="155">
        <v>2015</v>
      </c>
      <c r="V105" s="156">
        <v>42626</v>
      </c>
      <c r="W105" s="154">
        <v>7617</v>
      </c>
      <c r="X105" s="258"/>
      <c r="Y105" s="153"/>
      <c r="Z105" s="258"/>
      <c r="AA105" s="258"/>
      <c r="AB105" s="258"/>
      <c r="AC105" s="150"/>
      <c r="AD105" s="40"/>
      <c r="AE105" s="40"/>
      <c r="AF105" s="40"/>
      <c r="AG105" s="40"/>
      <c r="AH105" s="40"/>
      <c r="AI105" s="218"/>
    </row>
    <row r="106" spans="1:35" ht="45" hidden="1" customHeight="1" x14ac:dyDescent="0.2">
      <c r="A106" s="159" t="s">
        <v>1259</v>
      </c>
      <c r="B106" s="150">
        <v>735342002</v>
      </c>
      <c r="C106" s="150" t="s">
        <v>198</v>
      </c>
      <c r="D106" s="151" t="s">
        <v>124</v>
      </c>
      <c r="E106" s="150" t="s">
        <v>1260</v>
      </c>
      <c r="F106" s="152" t="s">
        <v>1261</v>
      </c>
      <c r="G106" s="152"/>
      <c r="H106" s="152" t="s">
        <v>1262</v>
      </c>
      <c r="I106" s="152" t="s">
        <v>1263</v>
      </c>
      <c r="J106" s="150" t="s">
        <v>1264</v>
      </c>
      <c r="K106" s="150" t="s">
        <v>1265</v>
      </c>
      <c r="L106" s="150" t="s">
        <v>1266</v>
      </c>
      <c r="M106" s="150" t="s">
        <v>1267</v>
      </c>
      <c r="N106" s="153" t="s">
        <v>1268</v>
      </c>
      <c r="O106" s="154" t="s">
        <v>1269</v>
      </c>
      <c r="P106" s="154"/>
      <c r="Q106" s="155" t="s">
        <v>1270</v>
      </c>
      <c r="R106" s="154"/>
      <c r="S106" s="155" t="s">
        <v>153</v>
      </c>
      <c r="T106" s="155" t="s">
        <v>733</v>
      </c>
      <c r="U106" s="155">
        <v>2014</v>
      </c>
      <c r="V106" s="156">
        <v>37970</v>
      </c>
      <c r="W106" s="154">
        <v>6980</v>
      </c>
      <c r="X106" s="258"/>
      <c r="Y106" s="153"/>
      <c r="Z106" s="258"/>
      <c r="AA106" s="258"/>
      <c r="AB106" s="258"/>
      <c r="AC106" s="150"/>
      <c r="AD106" s="40"/>
      <c r="AE106" s="40"/>
      <c r="AF106" s="40"/>
      <c r="AG106" s="40"/>
      <c r="AH106" s="40"/>
      <c r="AI106" s="218"/>
    </row>
    <row r="107" spans="1:35" ht="45" hidden="1" customHeight="1" x14ac:dyDescent="0.2">
      <c r="A107" s="159" t="s">
        <v>1271</v>
      </c>
      <c r="B107" s="150">
        <v>652919804</v>
      </c>
      <c r="C107" s="150" t="s">
        <v>156</v>
      </c>
      <c r="D107" s="151" t="s">
        <v>124</v>
      </c>
      <c r="E107" s="150" t="s">
        <v>1272</v>
      </c>
      <c r="F107" s="152" t="s">
        <v>1273</v>
      </c>
      <c r="G107" s="152"/>
      <c r="H107" s="152" t="s">
        <v>1274</v>
      </c>
      <c r="I107" s="152" t="s">
        <v>1275</v>
      </c>
      <c r="J107" s="150" t="s">
        <v>1038</v>
      </c>
      <c r="K107" s="155" t="s">
        <v>1276</v>
      </c>
      <c r="L107" s="150" t="s">
        <v>1277</v>
      </c>
      <c r="M107" s="150" t="s">
        <v>1278</v>
      </c>
      <c r="N107" s="153" t="s">
        <v>578</v>
      </c>
      <c r="O107" s="154" t="s">
        <v>1279</v>
      </c>
      <c r="P107" s="154"/>
      <c r="Q107" s="155"/>
      <c r="R107" s="154"/>
      <c r="S107" s="155" t="s">
        <v>209</v>
      </c>
      <c r="T107" s="155" t="s">
        <v>1280</v>
      </c>
      <c r="U107" s="155">
        <v>2004</v>
      </c>
      <c r="V107" s="156">
        <v>38384</v>
      </c>
      <c r="W107" s="154">
        <v>7156</v>
      </c>
      <c r="X107" s="258"/>
      <c r="Y107" s="153"/>
      <c r="Z107" s="258"/>
      <c r="AA107" s="258"/>
      <c r="AB107" s="258"/>
      <c r="AC107" s="150"/>
      <c r="AD107" s="40"/>
      <c r="AE107" s="40"/>
      <c r="AF107" s="40"/>
      <c r="AG107" s="40"/>
      <c r="AH107" s="40"/>
      <c r="AI107" s="218"/>
    </row>
    <row r="108" spans="1:35" ht="45" hidden="1" customHeight="1" x14ac:dyDescent="0.2">
      <c r="A108" s="159" t="s">
        <v>1281</v>
      </c>
      <c r="B108" s="150">
        <v>725997000</v>
      </c>
      <c r="C108" s="150" t="s">
        <v>198</v>
      </c>
      <c r="D108" s="151" t="s">
        <v>124</v>
      </c>
      <c r="E108" s="150" t="s">
        <v>1282</v>
      </c>
      <c r="F108" s="152" t="s">
        <v>1283</v>
      </c>
      <c r="G108" s="152"/>
      <c r="H108" s="152" t="s">
        <v>1284</v>
      </c>
      <c r="I108" s="152" t="s">
        <v>1285</v>
      </c>
      <c r="J108" s="150" t="s">
        <v>255</v>
      </c>
      <c r="K108" s="150" t="s">
        <v>1286</v>
      </c>
      <c r="L108" s="150" t="s">
        <v>1287</v>
      </c>
      <c r="M108" s="150" t="s">
        <v>1288</v>
      </c>
      <c r="N108" s="153" t="s">
        <v>259</v>
      </c>
      <c r="O108" s="154" t="s">
        <v>1289</v>
      </c>
      <c r="P108" s="154"/>
      <c r="Q108" s="155"/>
      <c r="R108" s="154"/>
      <c r="S108" s="155" t="s">
        <v>627</v>
      </c>
      <c r="T108" s="155" t="s">
        <v>1290</v>
      </c>
      <c r="U108" s="155">
        <v>2019</v>
      </c>
      <c r="V108" s="156">
        <v>37970</v>
      </c>
      <c r="W108" s="154">
        <v>6903</v>
      </c>
      <c r="X108" s="258"/>
      <c r="Y108" s="153"/>
      <c r="Z108" s="258"/>
      <c r="AA108" s="258"/>
      <c r="AB108" s="258"/>
      <c r="AC108" s="150"/>
      <c r="AD108" s="40"/>
      <c r="AE108" s="40"/>
      <c r="AF108" s="40"/>
      <c r="AG108" s="40"/>
      <c r="AH108" s="40"/>
      <c r="AI108" s="218"/>
    </row>
    <row r="109" spans="1:35" ht="45" hidden="1" customHeight="1" x14ac:dyDescent="0.2">
      <c r="A109" s="159" t="s">
        <v>1291</v>
      </c>
      <c r="B109" s="150">
        <v>719365000</v>
      </c>
      <c r="C109" s="150" t="s">
        <v>198</v>
      </c>
      <c r="D109" s="151" t="s">
        <v>124</v>
      </c>
      <c r="E109" s="150" t="s">
        <v>1292</v>
      </c>
      <c r="F109" s="152" t="s">
        <v>1293</v>
      </c>
      <c r="G109" s="152"/>
      <c r="H109" s="152" t="s">
        <v>1294</v>
      </c>
      <c r="I109" s="152" t="s">
        <v>1295</v>
      </c>
      <c r="J109" s="150" t="s">
        <v>1296</v>
      </c>
      <c r="K109" s="150" t="s">
        <v>1297</v>
      </c>
      <c r="L109" s="150" t="s">
        <v>1298</v>
      </c>
      <c r="M109" s="150" t="s">
        <v>1299</v>
      </c>
      <c r="N109" s="153" t="s">
        <v>118</v>
      </c>
      <c r="O109" s="154" t="s">
        <v>1300</v>
      </c>
      <c r="P109" s="154" t="s">
        <v>1301</v>
      </c>
      <c r="Q109" s="166" t="s">
        <v>1302</v>
      </c>
      <c r="R109" s="154"/>
      <c r="S109" s="155" t="s">
        <v>627</v>
      </c>
      <c r="T109" s="155" t="s">
        <v>1303</v>
      </c>
      <c r="U109" s="155">
        <v>2020</v>
      </c>
      <c r="V109" s="156">
        <v>37970</v>
      </c>
      <c r="W109" s="154">
        <v>6899</v>
      </c>
      <c r="X109" s="258"/>
      <c r="Y109" s="153"/>
      <c r="Z109" s="258"/>
      <c r="AA109" s="258"/>
      <c r="AB109" s="258"/>
      <c r="AC109" s="150"/>
      <c r="AD109" s="40"/>
      <c r="AE109" s="40"/>
      <c r="AF109" s="40"/>
      <c r="AG109" s="40"/>
      <c r="AH109" s="40"/>
      <c r="AI109" s="218"/>
    </row>
    <row r="110" spans="1:35" ht="45" hidden="1" customHeight="1" x14ac:dyDescent="0.2">
      <c r="A110" s="159" t="s">
        <v>1304</v>
      </c>
      <c r="B110" s="150">
        <v>725129009</v>
      </c>
      <c r="C110" s="150" t="s">
        <v>198</v>
      </c>
      <c r="D110" s="151" t="s">
        <v>124</v>
      </c>
      <c r="E110" s="150" t="s">
        <v>1305</v>
      </c>
      <c r="F110" s="232" t="s">
        <v>8291</v>
      </c>
      <c r="G110" s="255">
        <v>2025</v>
      </c>
      <c r="H110" s="152" t="s">
        <v>1306</v>
      </c>
      <c r="I110" s="152" t="s">
        <v>1307</v>
      </c>
      <c r="J110" s="150" t="s">
        <v>1296</v>
      </c>
      <c r="K110" s="150" t="s">
        <v>1308</v>
      </c>
      <c r="L110" s="150" t="s">
        <v>1309</v>
      </c>
      <c r="M110" s="150" t="s">
        <v>1310</v>
      </c>
      <c r="N110" s="153" t="s">
        <v>928</v>
      </c>
      <c r="O110" s="154" t="s">
        <v>929</v>
      </c>
      <c r="P110" s="154" t="s">
        <v>1311</v>
      </c>
      <c r="Q110" s="155" t="s">
        <v>1312</v>
      </c>
      <c r="R110" s="154"/>
      <c r="S110" s="155" t="s">
        <v>627</v>
      </c>
      <c r="T110" s="155" t="s">
        <v>8308</v>
      </c>
      <c r="U110" s="155">
        <v>2024</v>
      </c>
      <c r="V110" s="156">
        <v>37970</v>
      </c>
      <c r="W110" s="154">
        <v>6926</v>
      </c>
      <c r="X110" s="213"/>
      <c r="Y110" s="214"/>
      <c r="Z110" s="213"/>
      <c r="AA110" s="213"/>
      <c r="AB110" s="213"/>
      <c r="AC110" s="215"/>
      <c r="AD110" s="40"/>
      <c r="AE110" s="40"/>
      <c r="AF110" s="40"/>
      <c r="AG110" s="40"/>
      <c r="AH110" s="40"/>
      <c r="AI110" s="218"/>
    </row>
    <row r="111" spans="1:35" ht="45" hidden="1" customHeight="1" x14ac:dyDescent="0.2">
      <c r="A111" s="159" t="s">
        <v>1313</v>
      </c>
      <c r="B111" s="150">
        <v>651460891</v>
      </c>
      <c r="C111" s="150"/>
      <c r="D111" s="151" t="s">
        <v>124</v>
      </c>
      <c r="E111" s="150" t="s">
        <v>1314</v>
      </c>
      <c r="F111" s="152" t="s">
        <v>1315</v>
      </c>
      <c r="G111" s="152"/>
      <c r="H111" s="152" t="s">
        <v>1316</v>
      </c>
      <c r="I111" s="152" t="s">
        <v>1317</v>
      </c>
      <c r="J111" s="150" t="s">
        <v>1025</v>
      </c>
      <c r="K111" s="150" t="s">
        <v>1318</v>
      </c>
      <c r="L111" s="150" t="s">
        <v>1319</v>
      </c>
      <c r="M111" s="150" t="s">
        <v>1320</v>
      </c>
      <c r="N111" s="153" t="s">
        <v>118</v>
      </c>
      <c r="O111" s="154" t="s">
        <v>1321</v>
      </c>
      <c r="P111" s="154" t="s">
        <v>1322</v>
      </c>
      <c r="Q111" s="166" t="s">
        <v>1323</v>
      </c>
      <c r="R111" s="154"/>
      <c r="S111" s="155">
        <v>93401</v>
      </c>
      <c r="T111" s="155" t="s">
        <v>1324</v>
      </c>
      <c r="U111" s="155">
        <v>2020</v>
      </c>
      <c r="V111" s="156">
        <v>44119</v>
      </c>
      <c r="W111" s="154">
        <v>7718</v>
      </c>
      <c r="X111" s="258"/>
      <c r="Y111" s="153"/>
      <c r="Z111" s="258"/>
      <c r="AA111" s="258"/>
      <c r="AB111" s="258"/>
      <c r="AC111" s="150"/>
      <c r="AD111" s="40"/>
      <c r="AE111" s="40"/>
      <c r="AF111" s="40"/>
      <c r="AG111" s="40"/>
      <c r="AH111" s="40"/>
      <c r="AI111" s="218"/>
    </row>
    <row r="112" spans="1:35" ht="45" hidden="1" customHeight="1" x14ac:dyDescent="0.2">
      <c r="A112" s="159" t="s">
        <v>1325</v>
      </c>
      <c r="B112" s="150">
        <v>727861009</v>
      </c>
      <c r="C112" s="150" t="s">
        <v>198</v>
      </c>
      <c r="D112" s="151" t="s">
        <v>124</v>
      </c>
      <c r="E112" s="150" t="s">
        <v>1326</v>
      </c>
      <c r="F112" s="152" t="s">
        <v>1327</v>
      </c>
      <c r="G112" s="152"/>
      <c r="H112" s="152" t="s">
        <v>1328</v>
      </c>
      <c r="I112" s="152" t="s">
        <v>1329</v>
      </c>
      <c r="J112" s="150" t="s">
        <v>327</v>
      </c>
      <c r="K112" s="150" t="s">
        <v>1330</v>
      </c>
      <c r="L112" s="150" t="s">
        <v>1331</v>
      </c>
      <c r="M112" s="150" t="s">
        <v>1332</v>
      </c>
      <c r="N112" s="153" t="s">
        <v>118</v>
      </c>
      <c r="O112" s="154" t="s">
        <v>1333</v>
      </c>
      <c r="P112" s="154" t="s">
        <v>1334</v>
      </c>
      <c r="Q112" s="155"/>
      <c r="R112" s="154"/>
      <c r="S112" s="155" t="s">
        <v>800</v>
      </c>
      <c r="T112" s="155" t="s">
        <v>1335</v>
      </c>
      <c r="U112" s="155">
        <v>2013</v>
      </c>
      <c r="V112" s="156">
        <v>38443</v>
      </c>
      <c r="W112" s="154">
        <v>7161</v>
      </c>
      <c r="X112" s="258"/>
      <c r="Y112" s="153"/>
      <c r="Z112" s="258"/>
      <c r="AA112" s="258"/>
      <c r="AB112" s="258"/>
      <c r="AC112" s="150"/>
      <c r="AD112" s="40"/>
      <c r="AE112" s="40"/>
      <c r="AF112" s="40"/>
      <c r="AG112" s="40"/>
      <c r="AH112" s="40"/>
      <c r="AI112" s="218"/>
    </row>
    <row r="113" spans="1:35" ht="45" hidden="1" customHeight="1" x14ac:dyDescent="0.2">
      <c r="A113" s="159" t="s">
        <v>1336</v>
      </c>
      <c r="B113" s="150">
        <v>726414009</v>
      </c>
      <c r="C113" s="150" t="s">
        <v>198</v>
      </c>
      <c r="D113" s="151" t="s">
        <v>124</v>
      </c>
      <c r="E113" s="150" t="s">
        <v>1337</v>
      </c>
      <c r="F113" s="152" t="s">
        <v>1338</v>
      </c>
      <c r="G113" s="152"/>
      <c r="H113" s="152" t="s">
        <v>1339</v>
      </c>
      <c r="I113" s="152" t="s">
        <v>1340</v>
      </c>
      <c r="J113" s="150" t="s">
        <v>255</v>
      </c>
      <c r="K113" s="150" t="s">
        <v>1341</v>
      </c>
      <c r="L113" s="150" t="s">
        <v>1342</v>
      </c>
      <c r="M113" s="150" t="s">
        <v>1343</v>
      </c>
      <c r="N113" s="153" t="s">
        <v>118</v>
      </c>
      <c r="O113" s="154" t="s">
        <v>787</v>
      </c>
      <c r="P113" s="154" t="s">
        <v>1344</v>
      </c>
      <c r="Q113" s="155"/>
      <c r="R113" s="154"/>
      <c r="S113" s="155" t="s">
        <v>627</v>
      </c>
      <c r="T113" s="155" t="s">
        <v>1345</v>
      </c>
      <c r="U113" s="155">
        <v>2009</v>
      </c>
      <c r="V113" s="156">
        <v>37970</v>
      </c>
      <c r="W113" s="154">
        <v>6932</v>
      </c>
      <c r="X113" s="258"/>
      <c r="Y113" s="153"/>
      <c r="Z113" s="258"/>
      <c r="AA113" s="258"/>
      <c r="AB113" s="258"/>
      <c r="AC113" s="150"/>
      <c r="AD113" s="40"/>
      <c r="AE113" s="40"/>
      <c r="AF113" s="40"/>
      <c r="AG113" s="40"/>
      <c r="AH113" s="40"/>
      <c r="AI113" s="218"/>
    </row>
    <row r="114" spans="1:35" ht="45" hidden="1" customHeight="1" x14ac:dyDescent="0.2">
      <c r="A114" s="159" t="s">
        <v>1346</v>
      </c>
      <c r="B114" s="150">
        <v>711620001</v>
      </c>
      <c r="C114" s="150" t="s">
        <v>198</v>
      </c>
      <c r="D114" s="151" t="s">
        <v>124</v>
      </c>
      <c r="E114" s="150" t="s">
        <v>1347</v>
      </c>
      <c r="F114" s="152" t="s">
        <v>1348</v>
      </c>
      <c r="G114" s="152"/>
      <c r="H114" s="152" t="s">
        <v>1349</v>
      </c>
      <c r="I114" s="152" t="s">
        <v>1350</v>
      </c>
      <c r="J114" s="150" t="s">
        <v>1351</v>
      </c>
      <c r="K114" s="150" t="s">
        <v>1352</v>
      </c>
      <c r="L114" s="150" t="s">
        <v>1353</v>
      </c>
      <c r="M114" s="150" t="s">
        <v>1354</v>
      </c>
      <c r="N114" s="153" t="s">
        <v>118</v>
      </c>
      <c r="O114" s="154" t="s">
        <v>594</v>
      </c>
      <c r="P114" s="154">
        <v>225589874</v>
      </c>
      <c r="Q114" s="166" t="s">
        <v>1355</v>
      </c>
      <c r="R114" s="154"/>
      <c r="S114" s="155">
        <v>93401</v>
      </c>
      <c r="T114" s="155" t="s">
        <v>1356</v>
      </c>
      <c r="U114" s="155">
        <v>2020</v>
      </c>
      <c r="V114" s="156">
        <v>37970</v>
      </c>
      <c r="W114" s="154">
        <v>2260</v>
      </c>
      <c r="X114" s="258"/>
      <c r="Y114" s="153"/>
      <c r="Z114" s="258"/>
      <c r="AA114" s="258"/>
      <c r="AB114" s="258"/>
      <c r="AC114" s="150"/>
      <c r="AD114" s="40"/>
      <c r="AE114" s="40"/>
      <c r="AF114" s="40"/>
      <c r="AG114" s="40"/>
      <c r="AH114" s="40"/>
      <c r="AI114" s="218"/>
    </row>
    <row r="115" spans="1:35" ht="45" hidden="1" customHeight="1" x14ac:dyDescent="0.2">
      <c r="A115" s="159" t="s">
        <v>1357</v>
      </c>
      <c r="B115" s="150">
        <v>730998007</v>
      </c>
      <c r="C115" s="150" t="s">
        <v>198</v>
      </c>
      <c r="D115" s="151" t="s">
        <v>124</v>
      </c>
      <c r="E115" s="150" t="s">
        <v>1358</v>
      </c>
      <c r="F115" s="152" t="s">
        <v>1359</v>
      </c>
      <c r="G115" s="152"/>
      <c r="H115" s="152" t="s">
        <v>1360</v>
      </c>
      <c r="I115" s="152" t="s">
        <v>1361</v>
      </c>
      <c r="J115" s="150" t="s">
        <v>1175</v>
      </c>
      <c r="K115" s="150" t="s">
        <v>1362</v>
      </c>
      <c r="L115" s="150" t="s">
        <v>1363</v>
      </c>
      <c r="M115" s="150" t="s">
        <v>1364</v>
      </c>
      <c r="N115" s="153" t="s">
        <v>118</v>
      </c>
      <c r="O115" s="154" t="s">
        <v>787</v>
      </c>
      <c r="P115" s="154" t="s">
        <v>1365</v>
      </c>
      <c r="Q115" s="155" t="s">
        <v>1366</v>
      </c>
      <c r="R115" s="154"/>
      <c r="S115" s="155" t="s">
        <v>627</v>
      </c>
      <c r="T115" s="155" t="s">
        <v>1367</v>
      </c>
      <c r="U115" s="155">
        <v>2020</v>
      </c>
      <c r="V115" s="156">
        <v>37970</v>
      </c>
      <c r="W115" s="154">
        <v>7085</v>
      </c>
      <c r="X115" s="258"/>
      <c r="Y115" s="153"/>
      <c r="Z115" s="258"/>
      <c r="AA115" s="258"/>
      <c r="AB115" s="258"/>
      <c r="AC115" s="150"/>
      <c r="AD115" s="40"/>
      <c r="AE115" s="40"/>
      <c r="AF115" s="40"/>
      <c r="AG115" s="40"/>
      <c r="AH115" s="40"/>
      <c r="AI115" s="218"/>
    </row>
    <row r="116" spans="1:35" ht="45" hidden="1" customHeight="1" x14ac:dyDescent="0.2">
      <c r="A116" s="159" t="s">
        <v>1368</v>
      </c>
      <c r="B116" s="150">
        <v>700230007</v>
      </c>
      <c r="C116" s="150" t="s">
        <v>198</v>
      </c>
      <c r="D116" s="151" t="s">
        <v>124</v>
      </c>
      <c r="E116" s="150" t="s">
        <v>1369</v>
      </c>
      <c r="F116" s="152" t="s">
        <v>1370</v>
      </c>
      <c r="G116" s="152"/>
      <c r="H116" s="152" t="s">
        <v>1371</v>
      </c>
      <c r="I116" s="152" t="s">
        <v>1372</v>
      </c>
      <c r="J116" s="150" t="s">
        <v>1373</v>
      </c>
      <c r="K116" s="150" t="s">
        <v>1374</v>
      </c>
      <c r="L116" s="150" t="s">
        <v>1375</v>
      </c>
      <c r="M116" s="150" t="s">
        <v>1376</v>
      </c>
      <c r="N116" s="153" t="s">
        <v>118</v>
      </c>
      <c r="O116" s="154" t="s">
        <v>119</v>
      </c>
      <c r="P116" s="154" t="s">
        <v>1377</v>
      </c>
      <c r="Q116" s="155" t="s">
        <v>1378</v>
      </c>
      <c r="R116" s="154"/>
      <c r="S116" s="155" t="s">
        <v>627</v>
      </c>
      <c r="T116" s="155" t="s">
        <v>1379</v>
      </c>
      <c r="U116" s="155">
        <v>2013</v>
      </c>
      <c r="V116" s="156">
        <v>37970</v>
      </c>
      <c r="W116" s="154">
        <v>3500</v>
      </c>
      <c r="X116" s="258"/>
      <c r="Y116" s="153"/>
      <c r="Z116" s="258"/>
      <c r="AA116" s="258"/>
      <c r="AB116" s="258"/>
      <c r="AC116" s="150"/>
      <c r="AD116" s="40"/>
      <c r="AE116" s="40"/>
      <c r="AF116" s="40"/>
      <c r="AG116" s="40"/>
      <c r="AH116" s="40"/>
      <c r="AI116" s="218"/>
    </row>
    <row r="117" spans="1:35" ht="45" hidden="1" customHeight="1" x14ac:dyDescent="0.2">
      <c r="A117" s="159" t="s">
        <v>1380</v>
      </c>
      <c r="B117" s="150" t="s">
        <v>1381</v>
      </c>
      <c r="C117" s="150" t="s">
        <v>1382</v>
      </c>
      <c r="D117" s="151" t="s">
        <v>124</v>
      </c>
      <c r="E117" s="150" t="s">
        <v>1383</v>
      </c>
      <c r="F117" s="152" t="s">
        <v>1384</v>
      </c>
      <c r="G117" s="152"/>
      <c r="H117" s="152" t="s">
        <v>1385</v>
      </c>
      <c r="I117" s="152" t="s">
        <v>1386</v>
      </c>
      <c r="J117" s="150" t="s">
        <v>1387</v>
      </c>
      <c r="K117" s="150" t="s">
        <v>1388</v>
      </c>
      <c r="L117" s="150" t="s">
        <v>1389</v>
      </c>
      <c r="M117" s="150" t="s">
        <v>1390</v>
      </c>
      <c r="N117" s="153" t="s">
        <v>928</v>
      </c>
      <c r="O117" s="154" t="s">
        <v>1391</v>
      </c>
      <c r="P117" s="154" t="s">
        <v>1392</v>
      </c>
      <c r="Q117" s="155" t="s">
        <v>1393</v>
      </c>
      <c r="R117" s="154"/>
      <c r="S117" s="155">
        <v>93401</v>
      </c>
      <c r="T117" s="155" t="s">
        <v>1394</v>
      </c>
      <c r="U117" s="155">
        <v>2020</v>
      </c>
      <c r="V117" s="156">
        <v>43014</v>
      </c>
      <c r="W117" s="154">
        <v>7638</v>
      </c>
      <c r="X117" s="213"/>
      <c r="Y117" s="214"/>
      <c r="Z117" s="213"/>
      <c r="AA117" s="213"/>
      <c r="AB117" s="213"/>
      <c r="AC117" s="215"/>
      <c r="AD117" s="40"/>
      <c r="AE117" s="40"/>
      <c r="AF117" s="40"/>
      <c r="AG117" s="40"/>
      <c r="AH117" s="40"/>
      <c r="AI117" s="218" t="s">
        <v>933</v>
      </c>
    </row>
    <row r="118" spans="1:35" ht="45" hidden="1" customHeight="1" x14ac:dyDescent="0.2">
      <c r="A118" s="159" t="s">
        <v>1395</v>
      </c>
      <c r="B118" s="150">
        <v>650744136</v>
      </c>
      <c r="C118" s="150" t="s">
        <v>156</v>
      </c>
      <c r="D118" s="151" t="s">
        <v>124</v>
      </c>
      <c r="E118" s="150" t="s">
        <v>1396</v>
      </c>
      <c r="F118" s="152" t="s">
        <v>1397</v>
      </c>
      <c r="G118" s="152"/>
      <c r="H118" s="152" t="s">
        <v>1398</v>
      </c>
      <c r="I118" s="152" t="s">
        <v>1399</v>
      </c>
      <c r="J118" s="150" t="s">
        <v>1400</v>
      </c>
      <c r="K118" s="150" t="s">
        <v>1401</v>
      </c>
      <c r="L118" s="150" t="s">
        <v>1402</v>
      </c>
      <c r="M118" s="161" t="s">
        <v>1403</v>
      </c>
      <c r="N118" s="153" t="s">
        <v>928</v>
      </c>
      <c r="O118" s="154" t="s">
        <v>1391</v>
      </c>
      <c r="P118" s="154" t="s">
        <v>1404</v>
      </c>
      <c r="Q118" s="166" t="s">
        <v>1405</v>
      </c>
      <c r="R118" s="154"/>
      <c r="S118" s="155" t="s">
        <v>1406</v>
      </c>
      <c r="T118" s="155" t="s">
        <v>1407</v>
      </c>
      <c r="U118" s="155">
        <v>2019</v>
      </c>
      <c r="V118" s="156">
        <v>41599</v>
      </c>
      <c r="W118" s="154">
        <v>7492</v>
      </c>
      <c r="X118" s="258"/>
      <c r="Y118" s="153"/>
      <c r="Z118" s="258"/>
      <c r="AA118" s="258"/>
      <c r="AB118" s="258"/>
      <c r="AC118" s="150"/>
      <c r="AD118" s="40"/>
      <c r="AE118" s="40"/>
      <c r="AF118" s="40"/>
      <c r="AG118" s="40"/>
      <c r="AH118" s="40"/>
      <c r="AI118" s="218" t="s">
        <v>933</v>
      </c>
    </row>
    <row r="119" spans="1:35" ht="45" hidden="1" customHeight="1" x14ac:dyDescent="0.2">
      <c r="A119" s="159" t="s">
        <v>1408</v>
      </c>
      <c r="B119" s="150">
        <v>651589657</v>
      </c>
      <c r="C119" s="150" t="s">
        <v>1409</v>
      </c>
      <c r="D119" s="151" t="s">
        <v>124</v>
      </c>
      <c r="E119" s="150" t="s">
        <v>1410</v>
      </c>
      <c r="F119" s="152" t="s">
        <v>1411</v>
      </c>
      <c r="G119" s="152"/>
      <c r="H119" s="152" t="s">
        <v>1412</v>
      </c>
      <c r="I119" s="152" t="s">
        <v>1413</v>
      </c>
      <c r="J119" s="150" t="s">
        <v>1414</v>
      </c>
      <c r="K119" s="150" t="s">
        <v>1415</v>
      </c>
      <c r="L119" s="150" t="s">
        <v>1416</v>
      </c>
      <c r="M119" s="150" t="s">
        <v>1417</v>
      </c>
      <c r="N119" s="153" t="s">
        <v>118</v>
      </c>
      <c r="O119" s="154" t="s">
        <v>178</v>
      </c>
      <c r="P119" s="154" t="s">
        <v>1418</v>
      </c>
      <c r="Q119" s="166" t="s">
        <v>1419</v>
      </c>
      <c r="R119" s="154"/>
      <c r="S119" s="155" t="s">
        <v>209</v>
      </c>
      <c r="T119" s="155" t="s">
        <v>1420</v>
      </c>
      <c r="U119" s="155">
        <v>2020</v>
      </c>
      <c r="V119" s="156">
        <v>43276</v>
      </c>
      <c r="W119" s="154">
        <v>7650</v>
      </c>
      <c r="X119" s="213"/>
      <c r="Y119" s="214"/>
      <c r="Z119" s="213"/>
      <c r="AA119" s="213"/>
      <c r="AB119" s="213"/>
      <c r="AC119" s="215"/>
      <c r="AD119" s="40"/>
      <c r="AE119" s="40"/>
      <c r="AF119" s="40"/>
      <c r="AG119" s="40"/>
      <c r="AH119" s="40"/>
      <c r="AI119" s="40"/>
    </row>
    <row r="120" spans="1:35" ht="45" hidden="1" customHeight="1" x14ac:dyDescent="0.2">
      <c r="A120" s="170" t="s">
        <v>1421</v>
      </c>
      <c r="B120" s="171">
        <v>650153464</v>
      </c>
      <c r="C120" s="150" t="s">
        <v>198</v>
      </c>
      <c r="D120" s="151" t="s">
        <v>124</v>
      </c>
      <c r="E120" s="150" t="s">
        <v>1422</v>
      </c>
      <c r="F120" s="152" t="s">
        <v>1423</v>
      </c>
      <c r="G120" s="152"/>
      <c r="H120" s="152" t="s">
        <v>1424</v>
      </c>
      <c r="I120" s="152" t="s">
        <v>1425</v>
      </c>
      <c r="J120" s="150" t="s">
        <v>1426</v>
      </c>
      <c r="K120" s="150" t="s">
        <v>1427</v>
      </c>
      <c r="L120" s="150" t="s">
        <v>1428</v>
      </c>
      <c r="M120" s="150" t="s">
        <v>1429</v>
      </c>
      <c r="N120" s="153" t="s">
        <v>118</v>
      </c>
      <c r="O120" s="154" t="s">
        <v>400</v>
      </c>
      <c r="P120" s="154">
        <v>227325006</v>
      </c>
      <c r="Q120" s="166" t="s">
        <v>1430</v>
      </c>
      <c r="R120" s="154"/>
      <c r="S120" s="155" t="s">
        <v>627</v>
      </c>
      <c r="T120" s="155" t="s">
        <v>1431</v>
      </c>
      <c r="U120" s="155">
        <v>2020</v>
      </c>
      <c r="V120" s="156">
        <v>41890</v>
      </c>
      <c r="W120" s="154">
        <v>7506</v>
      </c>
      <c r="X120" s="213"/>
      <c r="Y120" s="214"/>
      <c r="Z120" s="213"/>
      <c r="AA120" s="213"/>
      <c r="AB120" s="213"/>
      <c r="AC120" s="215"/>
      <c r="AD120" s="40"/>
      <c r="AE120" s="40"/>
      <c r="AF120" s="40"/>
      <c r="AG120" s="40"/>
      <c r="AH120" s="40"/>
      <c r="AI120" s="40"/>
    </row>
    <row r="121" spans="1:35" ht="45" hidden="1" customHeight="1" x14ac:dyDescent="0.2">
      <c r="A121" s="159" t="s">
        <v>1432</v>
      </c>
      <c r="B121" s="150">
        <v>718391008</v>
      </c>
      <c r="C121" s="150" t="s">
        <v>198</v>
      </c>
      <c r="D121" s="151" t="s">
        <v>124</v>
      </c>
      <c r="E121" s="150" t="s">
        <v>1433</v>
      </c>
      <c r="F121" s="152" t="s">
        <v>1434</v>
      </c>
      <c r="G121" s="152"/>
      <c r="H121" s="152" t="s">
        <v>1435</v>
      </c>
      <c r="I121" s="152" t="s">
        <v>1436</v>
      </c>
      <c r="J121" s="150" t="s">
        <v>1437</v>
      </c>
      <c r="K121" s="150" t="s">
        <v>1438</v>
      </c>
      <c r="L121" s="150" t="s">
        <v>1439</v>
      </c>
      <c r="M121" s="150" t="s">
        <v>1440</v>
      </c>
      <c r="N121" s="153" t="s">
        <v>118</v>
      </c>
      <c r="O121" s="154" t="s">
        <v>119</v>
      </c>
      <c r="P121" s="154"/>
      <c r="Q121" s="155" t="s">
        <v>1441</v>
      </c>
      <c r="R121" s="154"/>
      <c r="S121" s="155" t="s">
        <v>627</v>
      </c>
      <c r="T121" s="155" t="s">
        <v>1442</v>
      </c>
      <c r="U121" s="155">
        <v>2007</v>
      </c>
      <c r="V121" s="156">
        <v>39608</v>
      </c>
      <c r="W121" s="154">
        <v>7394</v>
      </c>
      <c r="X121" s="258"/>
      <c r="Y121" s="153"/>
      <c r="Z121" s="258"/>
      <c r="AA121" s="258"/>
      <c r="AB121" s="258"/>
      <c r="AC121" s="150"/>
      <c r="AD121" s="40"/>
      <c r="AE121" s="40"/>
      <c r="AF121" s="40"/>
      <c r="AG121" s="40"/>
      <c r="AH121" s="40"/>
      <c r="AI121" s="40"/>
    </row>
    <row r="122" spans="1:35" ht="45" hidden="1" customHeight="1" x14ac:dyDescent="0.2">
      <c r="A122" s="159" t="s">
        <v>1443</v>
      </c>
      <c r="B122" s="150">
        <v>713523003</v>
      </c>
      <c r="C122" s="150" t="s">
        <v>198</v>
      </c>
      <c r="D122" s="151" t="s">
        <v>124</v>
      </c>
      <c r="E122" s="150" t="s">
        <v>1444</v>
      </c>
      <c r="F122" s="152" t="s">
        <v>1445</v>
      </c>
      <c r="G122" s="152">
        <v>2023</v>
      </c>
      <c r="H122" s="152" t="s">
        <v>1446</v>
      </c>
      <c r="I122" s="152" t="s">
        <v>1447</v>
      </c>
      <c r="J122" s="150" t="s">
        <v>1296</v>
      </c>
      <c r="K122" s="150" t="s">
        <v>1448</v>
      </c>
      <c r="L122" s="150" t="s">
        <v>1449</v>
      </c>
      <c r="M122" s="150" t="s">
        <v>1450</v>
      </c>
      <c r="N122" s="153" t="s">
        <v>494</v>
      </c>
      <c r="O122" s="154" t="s">
        <v>495</v>
      </c>
      <c r="P122" s="154" t="s">
        <v>1451</v>
      </c>
      <c r="Q122" s="155" t="s">
        <v>1452</v>
      </c>
      <c r="R122" s="154" t="s">
        <v>1453</v>
      </c>
      <c r="S122" s="154" t="s">
        <v>627</v>
      </c>
      <c r="T122" s="155" t="s">
        <v>1454</v>
      </c>
      <c r="U122" s="155">
        <v>2022</v>
      </c>
      <c r="V122" s="156">
        <v>37970</v>
      </c>
      <c r="W122" s="154">
        <v>2330</v>
      </c>
      <c r="X122" s="258"/>
      <c r="Y122" s="153"/>
      <c r="Z122" s="258"/>
      <c r="AA122" s="258"/>
      <c r="AB122" s="258"/>
      <c r="AC122" s="150" t="s">
        <v>1455</v>
      </c>
      <c r="AD122" s="40"/>
      <c r="AE122" s="40"/>
      <c r="AF122" s="40"/>
      <c r="AG122" s="40"/>
      <c r="AH122" s="40"/>
      <c r="AI122" s="218" t="s">
        <v>1456</v>
      </c>
    </row>
    <row r="123" spans="1:35" ht="45" hidden="1" customHeight="1" x14ac:dyDescent="0.2">
      <c r="A123" s="159" t="s">
        <v>1457</v>
      </c>
      <c r="B123" s="150">
        <v>653213700</v>
      </c>
      <c r="C123" s="150" t="s">
        <v>198</v>
      </c>
      <c r="D123" s="151" t="s">
        <v>124</v>
      </c>
      <c r="E123" s="150" t="s">
        <v>1458</v>
      </c>
      <c r="F123" s="152" t="s">
        <v>1459</v>
      </c>
      <c r="G123" s="152"/>
      <c r="H123" s="152" t="s">
        <v>1460</v>
      </c>
      <c r="I123" s="152" t="s">
        <v>1461</v>
      </c>
      <c r="J123" s="150" t="s">
        <v>1462</v>
      </c>
      <c r="K123" s="150" t="s">
        <v>1463</v>
      </c>
      <c r="L123" s="150" t="s">
        <v>1464</v>
      </c>
      <c r="M123" s="150" t="s">
        <v>1465</v>
      </c>
      <c r="N123" s="153" t="s">
        <v>928</v>
      </c>
      <c r="O123" s="154" t="s">
        <v>1466</v>
      </c>
      <c r="P123" s="154" t="s">
        <v>1467</v>
      </c>
      <c r="Q123" s="155" t="s">
        <v>1468</v>
      </c>
      <c r="R123" s="154"/>
      <c r="S123" s="155">
        <v>93401</v>
      </c>
      <c r="T123" s="155" t="s">
        <v>1469</v>
      </c>
      <c r="U123" s="155">
        <v>2014</v>
      </c>
      <c r="V123" s="156">
        <v>42209</v>
      </c>
      <c r="W123" s="154">
        <v>7576</v>
      </c>
      <c r="X123" s="258"/>
      <c r="Y123" s="153"/>
      <c r="Z123" s="258"/>
      <c r="AA123" s="258"/>
      <c r="AB123" s="258"/>
      <c r="AC123" s="150"/>
      <c r="AD123" s="40"/>
      <c r="AE123" s="40"/>
      <c r="AF123" s="40"/>
      <c r="AG123" s="40"/>
      <c r="AH123" s="40"/>
      <c r="AI123" s="218"/>
    </row>
    <row r="124" spans="1:35" ht="45" hidden="1" customHeight="1" x14ac:dyDescent="0.2">
      <c r="A124" s="159" t="s">
        <v>1470</v>
      </c>
      <c r="B124" s="150">
        <v>727581006</v>
      </c>
      <c r="C124" s="150" t="s">
        <v>198</v>
      </c>
      <c r="D124" s="151" t="s">
        <v>124</v>
      </c>
      <c r="E124" s="150" t="s">
        <v>1471</v>
      </c>
      <c r="F124" s="152" t="s">
        <v>1472</v>
      </c>
      <c r="G124" s="155">
        <v>2023</v>
      </c>
      <c r="H124" s="152" t="s">
        <v>1473</v>
      </c>
      <c r="I124" s="233" t="s">
        <v>1474</v>
      </c>
      <c r="J124" s="150" t="s">
        <v>1475</v>
      </c>
      <c r="K124" s="150" t="s">
        <v>1476</v>
      </c>
      <c r="L124" s="150" t="s">
        <v>1477</v>
      </c>
      <c r="M124" s="150" t="s">
        <v>1478</v>
      </c>
      <c r="N124" s="153" t="s">
        <v>928</v>
      </c>
      <c r="O124" s="154" t="s">
        <v>929</v>
      </c>
      <c r="P124" s="154" t="s">
        <v>1479</v>
      </c>
      <c r="Q124" s="155" t="s">
        <v>1480</v>
      </c>
      <c r="R124" s="154"/>
      <c r="S124" s="155" t="s">
        <v>627</v>
      </c>
      <c r="T124" s="155" t="s">
        <v>1481</v>
      </c>
      <c r="U124" s="155">
        <v>2022</v>
      </c>
      <c r="V124" s="156">
        <v>37970</v>
      </c>
      <c r="W124" s="154">
        <v>6973</v>
      </c>
      <c r="X124" s="213"/>
      <c r="Y124" s="214"/>
      <c r="Z124" s="213"/>
      <c r="AA124" s="213"/>
      <c r="AB124" s="213"/>
      <c r="AC124" s="215"/>
      <c r="AD124" s="40"/>
      <c r="AE124" s="40"/>
      <c r="AF124" s="40"/>
      <c r="AG124" s="40"/>
      <c r="AH124" s="40"/>
      <c r="AI124" s="218" t="s">
        <v>933</v>
      </c>
    </row>
    <row r="125" spans="1:35" ht="45" hidden="1" customHeight="1" x14ac:dyDescent="0.2">
      <c r="A125" s="159" t="s">
        <v>1482</v>
      </c>
      <c r="B125" s="150">
        <v>714523007</v>
      </c>
      <c r="C125" s="150" t="s">
        <v>198</v>
      </c>
      <c r="D125" s="151" t="s">
        <v>124</v>
      </c>
      <c r="E125" s="150" t="s">
        <v>1483</v>
      </c>
      <c r="F125" s="169" t="s">
        <v>1484</v>
      </c>
      <c r="G125" s="169"/>
      <c r="H125" s="152" t="s">
        <v>1485</v>
      </c>
      <c r="I125" s="234" t="s">
        <v>1486</v>
      </c>
      <c r="J125" s="150" t="s">
        <v>1487</v>
      </c>
      <c r="K125" s="150" t="s">
        <v>1488</v>
      </c>
      <c r="L125" s="150" t="s">
        <v>1489</v>
      </c>
      <c r="M125" s="150" t="s">
        <v>1490</v>
      </c>
      <c r="N125" s="153" t="s">
        <v>118</v>
      </c>
      <c r="O125" s="154" t="s">
        <v>1300</v>
      </c>
      <c r="P125" s="154" t="s">
        <v>1491</v>
      </c>
      <c r="Q125" s="155" t="s">
        <v>1492</v>
      </c>
      <c r="R125" s="154"/>
      <c r="S125" s="155">
        <v>93401</v>
      </c>
      <c r="T125" s="158" t="s">
        <v>1493</v>
      </c>
      <c r="U125" s="155">
        <v>2020</v>
      </c>
      <c r="V125" s="156">
        <v>37970</v>
      </c>
      <c r="W125" s="154">
        <v>6580</v>
      </c>
      <c r="X125" s="213"/>
      <c r="Y125" s="214"/>
      <c r="Z125" s="213"/>
      <c r="AA125" s="213"/>
      <c r="AB125" s="213"/>
      <c r="AC125" s="215"/>
      <c r="AD125" s="40"/>
      <c r="AE125" s="40"/>
      <c r="AF125" s="40"/>
      <c r="AG125" s="40"/>
      <c r="AH125" s="40"/>
      <c r="AI125" s="218"/>
    </row>
    <row r="126" spans="1:35" ht="45" hidden="1" customHeight="1" x14ac:dyDescent="0.2">
      <c r="A126" s="159" t="s">
        <v>1494</v>
      </c>
      <c r="B126" s="150" t="s">
        <v>1495</v>
      </c>
      <c r="C126" s="150"/>
      <c r="D126" s="151" t="s">
        <v>124</v>
      </c>
      <c r="E126" s="150" t="s">
        <v>1496</v>
      </c>
      <c r="F126" s="152" t="s">
        <v>1497</v>
      </c>
      <c r="G126" s="152"/>
      <c r="H126" s="152" t="s">
        <v>1498</v>
      </c>
      <c r="I126" s="234" t="s">
        <v>1499</v>
      </c>
      <c r="J126" s="150" t="s">
        <v>129</v>
      </c>
      <c r="K126" s="150" t="s">
        <v>1500</v>
      </c>
      <c r="L126" s="150" t="s">
        <v>1501</v>
      </c>
      <c r="M126" s="150" t="s">
        <v>1502</v>
      </c>
      <c r="N126" s="153" t="s">
        <v>246</v>
      </c>
      <c r="O126" s="154" t="s">
        <v>614</v>
      </c>
      <c r="P126" s="154" t="s">
        <v>1503</v>
      </c>
      <c r="Q126" s="166" t="s">
        <v>1504</v>
      </c>
      <c r="R126" s="154"/>
      <c r="S126" s="155">
        <v>93401</v>
      </c>
      <c r="T126" s="158" t="s">
        <v>1505</v>
      </c>
      <c r="U126" s="155">
        <v>2019</v>
      </c>
      <c r="V126" s="156">
        <v>44186</v>
      </c>
      <c r="W126" s="154">
        <v>7722</v>
      </c>
      <c r="X126" s="258"/>
      <c r="Y126" s="153"/>
      <c r="Z126" s="258"/>
      <c r="AA126" s="258"/>
      <c r="AB126" s="258"/>
      <c r="AC126" s="150"/>
      <c r="AD126" s="40"/>
      <c r="AE126" s="40"/>
      <c r="AF126" s="40"/>
      <c r="AG126" s="40"/>
      <c r="AH126" s="40"/>
      <c r="AI126" s="218"/>
    </row>
    <row r="127" spans="1:35" ht="45" hidden="1" customHeight="1" x14ac:dyDescent="0.2">
      <c r="A127" s="159" t="s">
        <v>1506</v>
      </c>
      <c r="B127" s="150">
        <v>650944208</v>
      </c>
      <c r="C127" s="150" t="s">
        <v>198</v>
      </c>
      <c r="D127" s="151" t="s">
        <v>124</v>
      </c>
      <c r="E127" s="150" t="s">
        <v>1507</v>
      </c>
      <c r="F127" s="152" t="s">
        <v>1508</v>
      </c>
      <c r="G127" s="152"/>
      <c r="H127" s="152" t="s">
        <v>1509</v>
      </c>
      <c r="I127" s="234" t="s">
        <v>1510</v>
      </c>
      <c r="J127" s="150" t="s">
        <v>1511</v>
      </c>
      <c r="K127" s="150" t="s">
        <v>1512</v>
      </c>
      <c r="L127" s="150" t="s">
        <v>1513</v>
      </c>
      <c r="M127" s="150" t="s">
        <v>1514</v>
      </c>
      <c r="N127" s="153" t="s">
        <v>133</v>
      </c>
      <c r="O127" s="154" t="s">
        <v>1515</v>
      </c>
      <c r="P127" s="154"/>
      <c r="Q127" s="155"/>
      <c r="R127" s="154"/>
      <c r="S127" s="155">
        <v>93401</v>
      </c>
      <c r="T127" s="155" t="s">
        <v>1516</v>
      </c>
      <c r="U127" s="155">
        <v>2008</v>
      </c>
      <c r="V127" s="156">
        <v>38733</v>
      </c>
      <c r="W127" s="154">
        <v>7262</v>
      </c>
      <c r="X127" s="258"/>
      <c r="Y127" s="153"/>
      <c r="Z127" s="258"/>
      <c r="AA127" s="258"/>
      <c r="AB127" s="258"/>
      <c r="AC127" s="150"/>
      <c r="AD127" s="40"/>
      <c r="AE127" s="40"/>
      <c r="AF127" s="40"/>
      <c r="AG127" s="40"/>
      <c r="AH127" s="40"/>
      <c r="AI127" s="218"/>
    </row>
    <row r="128" spans="1:35" ht="45" hidden="1" customHeight="1" x14ac:dyDescent="0.2">
      <c r="A128" s="159" t="s">
        <v>1517</v>
      </c>
      <c r="B128" s="150">
        <v>650651170</v>
      </c>
      <c r="C128" s="150" t="s">
        <v>156</v>
      </c>
      <c r="D128" s="151" t="s">
        <v>124</v>
      </c>
      <c r="E128" s="150" t="s">
        <v>1518</v>
      </c>
      <c r="F128" s="152" t="s">
        <v>1519</v>
      </c>
      <c r="G128" s="152"/>
      <c r="H128" s="152" t="s">
        <v>1520</v>
      </c>
      <c r="I128" s="235" t="s">
        <v>1521</v>
      </c>
      <c r="J128" s="150" t="s">
        <v>715</v>
      </c>
      <c r="K128" s="150" t="s">
        <v>1522</v>
      </c>
      <c r="L128" s="150" t="s">
        <v>1523</v>
      </c>
      <c r="M128" s="150" t="s">
        <v>1524</v>
      </c>
      <c r="N128" s="153" t="s">
        <v>118</v>
      </c>
      <c r="O128" s="154" t="s">
        <v>119</v>
      </c>
      <c r="P128" s="154">
        <v>954202602</v>
      </c>
      <c r="Q128" s="155" t="s">
        <v>1525</v>
      </c>
      <c r="R128" s="154"/>
      <c r="S128" s="155" t="s">
        <v>153</v>
      </c>
      <c r="T128" s="155" t="s">
        <v>1526</v>
      </c>
      <c r="U128" s="155">
        <v>2016</v>
      </c>
      <c r="V128" s="156">
        <v>42618</v>
      </c>
      <c r="W128" s="154">
        <v>7616</v>
      </c>
      <c r="X128" s="258" t="s">
        <v>481</v>
      </c>
      <c r="Y128" s="153"/>
      <c r="Z128" s="258"/>
      <c r="AA128" s="258"/>
      <c r="AB128" s="258"/>
      <c r="AC128" s="150"/>
      <c r="AD128" s="40"/>
      <c r="AE128" s="40"/>
      <c r="AF128" s="40"/>
      <c r="AG128" s="40"/>
      <c r="AH128" s="40"/>
      <c r="AI128" s="218"/>
    </row>
    <row r="129" spans="1:35" ht="45" hidden="1" customHeight="1" x14ac:dyDescent="0.2">
      <c r="A129" s="159" t="s">
        <v>1527</v>
      </c>
      <c r="B129" s="150">
        <v>657349402</v>
      </c>
      <c r="C129" s="150" t="s">
        <v>198</v>
      </c>
      <c r="D129" s="151" t="s">
        <v>124</v>
      </c>
      <c r="E129" s="150" t="s">
        <v>1528</v>
      </c>
      <c r="F129" s="152" t="s">
        <v>1529</v>
      </c>
      <c r="G129" s="152"/>
      <c r="H129" s="152" t="s">
        <v>1530</v>
      </c>
      <c r="I129" s="152" t="s">
        <v>1531</v>
      </c>
      <c r="J129" s="150" t="s">
        <v>1073</v>
      </c>
      <c r="K129" s="150" t="s">
        <v>1532</v>
      </c>
      <c r="L129" s="150" t="s">
        <v>1533</v>
      </c>
      <c r="M129" s="258" t="s">
        <v>1534</v>
      </c>
      <c r="N129" s="153" t="s">
        <v>118</v>
      </c>
      <c r="O129" s="154" t="s">
        <v>1535</v>
      </c>
      <c r="P129" s="154"/>
      <c r="Q129" s="155" t="s">
        <v>1536</v>
      </c>
      <c r="R129" s="154"/>
      <c r="S129" s="155" t="s">
        <v>627</v>
      </c>
      <c r="T129" s="155" t="s">
        <v>1537</v>
      </c>
      <c r="U129" s="155">
        <v>2006</v>
      </c>
      <c r="V129" s="156">
        <v>39198</v>
      </c>
      <c r="W129" s="154">
        <v>7352</v>
      </c>
      <c r="X129" s="258"/>
      <c r="Y129" s="153"/>
      <c r="Z129" s="258"/>
      <c r="AA129" s="258"/>
      <c r="AB129" s="258"/>
      <c r="AC129" s="150"/>
      <c r="AD129" s="40"/>
      <c r="AE129" s="40"/>
      <c r="AF129" s="40"/>
      <c r="AG129" s="40"/>
      <c r="AH129" s="40"/>
      <c r="AI129" s="218"/>
    </row>
    <row r="130" spans="1:35" ht="45" hidden="1" customHeight="1" x14ac:dyDescent="0.2">
      <c r="A130" s="159" t="s">
        <v>1538</v>
      </c>
      <c r="B130" s="150">
        <v>654597200</v>
      </c>
      <c r="C130" s="150" t="s">
        <v>198</v>
      </c>
      <c r="D130" s="151" t="s">
        <v>124</v>
      </c>
      <c r="E130" s="150" t="s">
        <v>1539</v>
      </c>
      <c r="F130" s="152" t="s">
        <v>1540</v>
      </c>
      <c r="G130" s="152"/>
      <c r="H130" s="152" t="s">
        <v>1541</v>
      </c>
      <c r="I130" s="152" t="s">
        <v>1542</v>
      </c>
      <c r="J130" s="150" t="s">
        <v>1543</v>
      </c>
      <c r="K130" s="150" t="s">
        <v>1544</v>
      </c>
      <c r="L130" s="150" t="s">
        <v>1545</v>
      </c>
      <c r="M130" s="150" t="s">
        <v>1546</v>
      </c>
      <c r="N130" s="153" t="s">
        <v>118</v>
      </c>
      <c r="O130" s="154" t="s">
        <v>119</v>
      </c>
      <c r="P130" s="154" t="s">
        <v>1547</v>
      </c>
      <c r="Q130" s="155" t="s">
        <v>1548</v>
      </c>
      <c r="R130" s="154"/>
      <c r="S130" s="155" t="s">
        <v>627</v>
      </c>
      <c r="T130" s="155" t="s">
        <v>1549</v>
      </c>
      <c r="U130" s="155">
        <v>2007</v>
      </c>
      <c r="V130" s="156">
        <v>39608</v>
      </c>
      <c r="W130" s="154">
        <v>7393</v>
      </c>
      <c r="X130" s="258"/>
      <c r="Y130" s="153"/>
      <c r="Z130" s="258"/>
      <c r="AA130" s="258"/>
      <c r="AB130" s="258"/>
      <c r="AC130" s="150"/>
      <c r="AD130" s="40"/>
      <c r="AE130" s="40"/>
      <c r="AF130" s="40"/>
      <c r="AG130" s="40"/>
      <c r="AH130" s="40"/>
      <c r="AI130" s="218"/>
    </row>
    <row r="131" spans="1:35" ht="45" hidden="1" customHeight="1" x14ac:dyDescent="0.2">
      <c r="A131" s="159" t="s">
        <v>1550</v>
      </c>
      <c r="B131" s="150">
        <v>722448006</v>
      </c>
      <c r="C131" s="150" t="s">
        <v>198</v>
      </c>
      <c r="D131" s="151" t="s">
        <v>124</v>
      </c>
      <c r="E131" s="150" t="s">
        <v>1551</v>
      </c>
      <c r="F131" s="152" t="s">
        <v>1552</v>
      </c>
      <c r="G131" s="152"/>
      <c r="H131" s="152" t="s">
        <v>1553</v>
      </c>
      <c r="I131" s="152" t="s">
        <v>1554</v>
      </c>
      <c r="J131" s="150" t="s">
        <v>1555</v>
      </c>
      <c r="K131" s="150" t="s">
        <v>1556</v>
      </c>
      <c r="L131" s="150" t="s">
        <v>1557</v>
      </c>
      <c r="M131" s="150" t="s">
        <v>1558</v>
      </c>
      <c r="N131" s="153" t="s">
        <v>118</v>
      </c>
      <c r="O131" s="154" t="s">
        <v>1559</v>
      </c>
      <c r="P131" s="154" t="s">
        <v>1560</v>
      </c>
      <c r="Q131" s="155"/>
      <c r="R131" s="154"/>
      <c r="S131" s="155" t="s">
        <v>153</v>
      </c>
      <c r="T131" s="155" t="s">
        <v>1561</v>
      </c>
      <c r="U131" s="155">
        <v>2009</v>
      </c>
      <c r="V131" s="156">
        <v>37970</v>
      </c>
      <c r="W131" s="154">
        <v>6965</v>
      </c>
      <c r="X131" s="258"/>
      <c r="Y131" s="153"/>
      <c r="Z131" s="258"/>
      <c r="AA131" s="258"/>
      <c r="AB131" s="258"/>
      <c r="AC131" s="150"/>
      <c r="AD131" s="40"/>
      <c r="AE131" s="40"/>
      <c r="AF131" s="40"/>
      <c r="AG131" s="40"/>
      <c r="AH131" s="40"/>
      <c r="AI131" s="218"/>
    </row>
    <row r="132" spans="1:35" ht="45" hidden="1" customHeight="1" x14ac:dyDescent="0.2">
      <c r="A132" s="159" t="s">
        <v>1562</v>
      </c>
      <c r="B132" s="150">
        <v>700198006</v>
      </c>
      <c r="C132" s="150" t="s">
        <v>198</v>
      </c>
      <c r="D132" s="151" t="s">
        <v>124</v>
      </c>
      <c r="E132" s="150" t="s">
        <v>1563</v>
      </c>
      <c r="F132" s="152" t="s">
        <v>1564</v>
      </c>
      <c r="G132" s="152"/>
      <c r="H132" s="152" t="s">
        <v>1565</v>
      </c>
      <c r="I132" s="152" t="s">
        <v>1566</v>
      </c>
      <c r="J132" s="150" t="s">
        <v>1567</v>
      </c>
      <c r="K132" s="150" t="s">
        <v>1568</v>
      </c>
      <c r="L132" s="172" t="s">
        <v>1569</v>
      </c>
      <c r="M132" s="150" t="s">
        <v>1570</v>
      </c>
      <c r="N132" s="153" t="s">
        <v>118</v>
      </c>
      <c r="O132" s="154" t="s">
        <v>119</v>
      </c>
      <c r="P132" s="154" t="s">
        <v>1571</v>
      </c>
      <c r="Q132" s="155" t="s">
        <v>1572</v>
      </c>
      <c r="R132" s="154"/>
      <c r="S132" s="155">
        <v>93401</v>
      </c>
      <c r="T132" s="155" t="s">
        <v>1573</v>
      </c>
      <c r="U132" s="155">
        <v>2011</v>
      </c>
      <c r="V132" s="156">
        <v>37970</v>
      </c>
      <c r="W132" s="154">
        <v>2400</v>
      </c>
      <c r="X132" s="258"/>
      <c r="Y132" s="153"/>
      <c r="Z132" s="258"/>
      <c r="AA132" s="258"/>
      <c r="AB132" s="258"/>
      <c r="AC132" s="150"/>
      <c r="AD132" s="40"/>
      <c r="AE132" s="40"/>
      <c r="AF132" s="40"/>
      <c r="AG132" s="40"/>
      <c r="AH132" s="40"/>
      <c r="AI132" s="218"/>
    </row>
    <row r="133" spans="1:35" ht="45" hidden="1" customHeight="1" x14ac:dyDescent="0.2">
      <c r="A133" s="159" t="s">
        <v>1574</v>
      </c>
      <c r="B133" s="150">
        <v>759442504</v>
      </c>
      <c r="C133" s="150" t="s">
        <v>198</v>
      </c>
      <c r="D133" s="151" t="s">
        <v>124</v>
      </c>
      <c r="E133" s="150" t="s">
        <v>1575</v>
      </c>
      <c r="F133" s="152" t="s">
        <v>1576</v>
      </c>
      <c r="G133" s="152"/>
      <c r="H133" s="152" t="s">
        <v>1577</v>
      </c>
      <c r="I133" s="152" t="s">
        <v>1578</v>
      </c>
      <c r="J133" s="150" t="s">
        <v>1579</v>
      </c>
      <c r="K133" s="150" t="s">
        <v>1580</v>
      </c>
      <c r="L133" s="150" t="s">
        <v>1581</v>
      </c>
      <c r="M133" s="150" t="s">
        <v>1582</v>
      </c>
      <c r="N133" s="153" t="s">
        <v>118</v>
      </c>
      <c r="O133" s="154" t="s">
        <v>1583</v>
      </c>
      <c r="P133" s="154" t="s">
        <v>1584</v>
      </c>
      <c r="Q133" s="166" t="s">
        <v>1585</v>
      </c>
      <c r="R133" s="154"/>
      <c r="S133" s="155" t="s">
        <v>627</v>
      </c>
      <c r="T133" s="155" t="s">
        <v>1586</v>
      </c>
      <c r="U133" s="155">
        <v>2020</v>
      </c>
      <c r="V133" s="156">
        <v>41323</v>
      </c>
      <c r="W133" s="154">
        <v>7471</v>
      </c>
      <c r="X133" s="258"/>
      <c r="Y133" s="153"/>
      <c r="Z133" s="258"/>
      <c r="AA133" s="258"/>
      <c r="AB133" s="258"/>
      <c r="AC133" s="150"/>
      <c r="AD133" s="40"/>
      <c r="AE133" s="40"/>
      <c r="AF133" s="40"/>
      <c r="AG133" s="40"/>
      <c r="AH133" s="40"/>
      <c r="AI133" s="218"/>
    </row>
    <row r="134" spans="1:35" ht="45" hidden="1" customHeight="1" x14ac:dyDescent="0.2">
      <c r="A134" s="159" t="s">
        <v>1587</v>
      </c>
      <c r="B134" s="150">
        <v>713707007</v>
      </c>
      <c r="C134" s="150" t="s">
        <v>198</v>
      </c>
      <c r="D134" s="151" t="s">
        <v>124</v>
      </c>
      <c r="E134" s="150" t="s">
        <v>1588</v>
      </c>
      <c r="F134" s="152" t="s">
        <v>1589</v>
      </c>
      <c r="G134" s="152"/>
      <c r="H134" s="152" t="s">
        <v>1590</v>
      </c>
      <c r="I134" s="152" t="s">
        <v>1591</v>
      </c>
      <c r="J134" s="150" t="s">
        <v>1555</v>
      </c>
      <c r="K134" s="150" t="s">
        <v>1592</v>
      </c>
      <c r="L134" s="150" t="s">
        <v>1593</v>
      </c>
      <c r="M134" s="150" t="s">
        <v>1594</v>
      </c>
      <c r="N134" s="153" t="s">
        <v>133</v>
      </c>
      <c r="O134" s="155" t="s">
        <v>134</v>
      </c>
      <c r="P134" s="154"/>
      <c r="Q134" s="155"/>
      <c r="R134" s="154"/>
      <c r="S134" s="155" t="s">
        <v>627</v>
      </c>
      <c r="T134" s="155" t="s">
        <v>1595</v>
      </c>
      <c r="U134" s="155">
        <v>2006</v>
      </c>
      <c r="V134" s="156">
        <v>37970</v>
      </c>
      <c r="W134" s="154">
        <v>6510</v>
      </c>
      <c r="X134" s="258"/>
      <c r="Y134" s="153"/>
      <c r="Z134" s="258"/>
      <c r="AA134" s="258"/>
      <c r="AB134" s="258"/>
      <c r="AC134" s="150"/>
      <c r="AD134" s="40"/>
      <c r="AE134" s="40"/>
      <c r="AF134" s="40"/>
      <c r="AG134" s="40"/>
      <c r="AH134" s="40"/>
      <c r="AI134" s="218"/>
    </row>
    <row r="135" spans="1:35" ht="45" hidden="1" customHeight="1" x14ac:dyDescent="0.2">
      <c r="A135" s="159" t="s">
        <v>1596</v>
      </c>
      <c r="B135" s="153">
        <v>720434008</v>
      </c>
      <c r="C135" s="153" t="s">
        <v>198</v>
      </c>
      <c r="D135" s="151" t="s">
        <v>124</v>
      </c>
      <c r="E135" s="153" t="s">
        <v>1597</v>
      </c>
      <c r="F135" s="173" t="s">
        <v>1598</v>
      </c>
      <c r="G135" s="173"/>
      <c r="H135" s="173" t="s">
        <v>1599</v>
      </c>
      <c r="I135" s="173" t="s">
        <v>1600</v>
      </c>
      <c r="J135" s="153" t="s">
        <v>1601</v>
      </c>
      <c r="K135" s="153" t="s">
        <v>1602</v>
      </c>
      <c r="L135" s="153" t="s">
        <v>1603</v>
      </c>
      <c r="M135" s="153" t="s">
        <v>1604</v>
      </c>
      <c r="N135" s="153" t="s">
        <v>1605</v>
      </c>
      <c r="O135" s="154" t="s">
        <v>1606</v>
      </c>
      <c r="P135" s="154">
        <v>956984100</v>
      </c>
      <c r="Q135" s="154" t="s">
        <v>1607</v>
      </c>
      <c r="R135" s="154"/>
      <c r="S135" s="154">
        <v>93401</v>
      </c>
      <c r="T135" s="154" t="s">
        <v>1608</v>
      </c>
      <c r="U135" s="155">
        <v>2020</v>
      </c>
      <c r="V135" s="156">
        <v>37970</v>
      </c>
      <c r="W135" s="154">
        <v>6968</v>
      </c>
      <c r="X135" s="221"/>
      <c r="Y135" s="214"/>
      <c r="Z135" s="221"/>
      <c r="AA135" s="221"/>
      <c r="AB135" s="221"/>
      <c r="AC135" s="214"/>
      <c r="AD135" s="40"/>
      <c r="AE135" s="40"/>
      <c r="AF135" s="40"/>
      <c r="AG135" s="40"/>
      <c r="AH135" s="40"/>
      <c r="AI135" s="218"/>
    </row>
    <row r="136" spans="1:35" ht="45" hidden="1" customHeight="1" x14ac:dyDescent="0.2">
      <c r="A136" s="159" t="s">
        <v>1609</v>
      </c>
      <c r="B136" s="150">
        <v>700028100</v>
      </c>
      <c r="C136" s="150" t="s">
        <v>156</v>
      </c>
      <c r="D136" s="151" t="s">
        <v>124</v>
      </c>
      <c r="E136" s="150" t="s">
        <v>1610</v>
      </c>
      <c r="F136" s="152" t="s">
        <v>1611</v>
      </c>
      <c r="G136" s="152"/>
      <c r="H136" s="152" t="s">
        <v>1612</v>
      </c>
      <c r="I136" s="152" t="s">
        <v>1613</v>
      </c>
      <c r="J136" s="150" t="s">
        <v>1614</v>
      </c>
      <c r="K136" s="150" t="s">
        <v>1615</v>
      </c>
      <c r="L136" s="150" t="s">
        <v>1616</v>
      </c>
      <c r="M136" s="150" t="s">
        <v>1617</v>
      </c>
      <c r="N136" s="153" t="s">
        <v>118</v>
      </c>
      <c r="O136" s="154" t="s">
        <v>119</v>
      </c>
      <c r="P136" s="154" t="s">
        <v>1618</v>
      </c>
      <c r="Q136" s="155" t="s">
        <v>1619</v>
      </c>
      <c r="R136" s="154"/>
      <c r="S136" s="155">
        <v>93401</v>
      </c>
      <c r="T136" s="156" t="s">
        <v>1620</v>
      </c>
      <c r="U136" s="155">
        <v>2020</v>
      </c>
      <c r="V136" s="156">
        <v>37970</v>
      </c>
      <c r="W136" s="154">
        <v>2450</v>
      </c>
      <c r="X136" s="258"/>
      <c r="Y136" s="153"/>
      <c r="Z136" s="258"/>
      <c r="AA136" s="258"/>
      <c r="AB136" s="258"/>
      <c r="AC136" s="150"/>
      <c r="AD136" s="40"/>
      <c r="AE136" s="40"/>
      <c r="AF136" s="40"/>
      <c r="AG136" s="40"/>
      <c r="AH136" s="40"/>
      <c r="AI136" s="218"/>
    </row>
    <row r="137" spans="1:35" ht="45" hidden="1" customHeight="1" x14ac:dyDescent="0.2">
      <c r="A137" s="159" t="s">
        <v>1621</v>
      </c>
      <c r="B137" s="150">
        <v>725984006</v>
      </c>
      <c r="C137" s="150" t="s">
        <v>156</v>
      </c>
      <c r="D137" s="151" t="s">
        <v>124</v>
      </c>
      <c r="E137" s="150" t="s">
        <v>1622</v>
      </c>
      <c r="F137" s="152" t="s">
        <v>1623</v>
      </c>
      <c r="G137" s="152"/>
      <c r="H137" s="152" t="s">
        <v>1624</v>
      </c>
      <c r="I137" s="152" t="s">
        <v>1625</v>
      </c>
      <c r="J137" s="150" t="s">
        <v>1614</v>
      </c>
      <c r="K137" s="150" t="s">
        <v>1626</v>
      </c>
      <c r="L137" s="150" t="s">
        <v>1627</v>
      </c>
      <c r="M137" s="150" t="s">
        <v>1628</v>
      </c>
      <c r="N137" s="153" t="s">
        <v>118</v>
      </c>
      <c r="O137" s="154" t="s">
        <v>1629</v>
      </c>
      <c r="P137" s="154" t="s">
        <v>1630</v>
      </c>
      <c r="Q137" s="155" t="s">
        <v>1631</v>
      </c>
      <c r="R137" s="154"/>
      <c r="S137" s="155">
        <v>93401</v>
      </c>
      <c r="T137" s="155" t="s">
        <v>1632</v>
      </c>
      <c r="U137" s="155">
        <v>2020</v>
      </c>
      <c r="V137" s="156">
        <v>37970</v>
      </c>
      <c r="W137" s="154">
        <v>6935</v>
      </c>
      <c r="X137" s="213"/>
      <c r="Y137" s="214"/>
      <c r="Z137" s="213"/>
      <c r="AA137" s="213"/>
      <c r="AB137" s="213"/>
      <c r="AC137" s="215"/>
      <c r="AD137" s="40"/>
      <c r="AE137" s="40"/>
      <c r="AF137" s="40"/>
      <c r="AG137" s="40"/>
      <c r="AH137" s="40"/>
      <c r="AI137" s="218"/>
    </row>
    <row r="138" spans="1:35" ht="45" hidden="1" customHeight="1" x14ac:dyDescent="0.2">
      <c r="A138" s="159" t="s">
        <v>1633</v>
      </c>
      <c r="B138" s="150">
        <v>714141007</v>
      </c>
      <c r="C138" s="150" t="s">
        <v>156</v>
      </c>
      <c r="D138" s="151" t="s">
        <v>124</v>
      </c>
      <c r="E138" s="150" t="s">
        <v>1634</v>
      </c>
      <c r="F138" s="152" t="s">
        <v>1635</v>
      </c>
      <c r="G138" s="152"/>
      <c r="H138" s="152" t="s">
        <v>1636</v>
      </c>
      <c r="I138" s="152" t="s">
        <v>1637</v>
      </c>
      <c r="J138" s="150" t="s">
        <v>1614</v>
      </c>
      <c r="K138" s="150" t="s">
        <v>1638</v>
      </c>
      <c r="L138" s="150" t="s">
        <v>1639</v>
      </c>
      <c r="M138" s="150" t="s">
        <v>1640</v>
      </c>
      <c r="N138" s="153" t="s">
        <v>118</v>
      </c>
      <c r="O138" s="154" t="s">
        <v>192</v>
      </c>
      <c r="P138" s="154" t="s">
        <v>1641</v>
      </c>
      <c r="Q138" s="155" t="s">
        <v>1642</v>
      </c>
      <c r="R138" s="154"/>
      <c r="S138" s="155">
        <v>93509</v>
      </c>
      <c r="T138" s="155" t="s">
        <v>1643</v>
      </c>
      <c r="U138" s="155">
        <v>2014</v>
      </c>
      <c r="V138" s="156">
        <v>37970</v>
      </c>
      <c r="W138" s="154">
        <v>6958</v>
      </c>
      <c r="X138" s="258"/>
      <c r="Y138" s="153"/>
      <c r="Z138" s="258"/>
      <c r="AA138" s="258"/>
      <c r="AB138" s="258"/>
      <c r="AC138" s="150"/>
      <c r="AD138" s="40"/>
      <c r="AE138" s="40"/>
      <c r="AF138" s="40"/>
      <c r="AG138" s="40"/>
      <c r="AH138" s="40"/>
      <c r="AI138" s="218"/>
    </row>
    <row r="139" spans="1:35" ht="45" hidden="1" customHeight="1" x14ac:dyDescent="0.2">
      <c r="A139" s="159" t="s">
        <v>1644</v>
      </c>
      <c r="B139" s="150">
        <v>711497005</v>
      </c>
      <c r="C139" s="150" t="s">
        <v>198</v>
      </c>
      <c r="D139" s="151" t="s">
        <v>124</v>
      </c>
      <c r="E139" s="150" t="s">
        <v>1645</v>
      </c>
      <c r="F139" s="152" t="s">
        <v>1646</v>
      </c>
      <c r="G139" s="152"/>
      <c r="H139" s="152" t="s">
        <v>1647</v>
      </c>
      <c r="I139" s="152" t="s">
        <v>1648</v>
      </c>
      <c r="J139" s="150" t="s">
        <v>682</v>
      </c>
      <c r="K139" s="150" t="s">
        <v>1649</v>
      </c>
      <c r="L139" s="150" t="s">
        <v>1650</v>
      </c>
      <c r="M139" s="150" t="s">
        <v>1651</v>
      </c>
      <c r="N139" s="153" t="s">
        <v>232</v>
      </c>
      <c r="O139" s="154" t="s">
        <v>1652</v>
      </c>
      <c r="P139" s="154" t="s">
        <v>1653</v>
      </c>
      <c r="Q139" s="166" t="s">
        <v>1654</v>
      </c>
      <c r="R139" s="154"/>
      <c r="S139" s="155">
        <v>93401</v>
      </c>
      <c r="T139" s="155" t="s">
        <v>1655</v>
      </c>
      <c r="U139" s="155">
        <v>2020</v>
      </c>
      <c r="V139" s="156">
        <v>37970</v>
      </c>
      <c r="W139" s="154">
        <v>7079</v>
      </c>
      <c r="X139" s="258"/>
      <c r="Y139" s="153"/>
      <c r="Z139" s="258"/>
      <c r="AA139" s="258"/>
      <c r="AB139" s="258"/>
      <c r="AC139" s="150"/>
      <c r="AD139" s="40"/>
      <c r="AE139" s="40"/>
      <c r="AF139" s="40"/>
      <c r="AG139" s="40"/>
      <c r="AH139" s="40"/>
      <c r="AI139" s="218"/>
    </row>
    <row r="140" spans="1:35" ht="45" hidden="1" customHeight="1" x14ac:dyDescent="0.2">
      <c r="A140" s="159" t="s">
        <v>1656</v>
      </c>
      <c r="B140" s="150">
        <v>709419005</v>
      </c>
      <c r="C140" s="150" t="s">
        <v>198</v>
      </c>
      <c r="D140" s="151" t="s">
        <v>124</v>
      </c>
      <c r="E140" s="150" t="s">
        <v>1657</v>
      </c>
      <c r="F140" s="152" t="s">
        <v>1658</v>
      </c>
      <c r="G140" s="152"/>
      <c r="H140" s="152" t="s">
        <v>1659</v>
      </c>
      <c r="I140" s="152" t="s">
        <v>1660</v>
      </c>
      <c r="J140" s="150" t="s">
        <v>1661</v>
      </c>
      <c r="K140" s="150" t="s">
        <v>1662</v>
      </c>
      <c r="L140" s="150" t="s">
        <v>1663</v>
      </c>
      <c r="M140" s="150" t="s">
        <v>1664</v>
      </c>
      <c r="N140" s="153" t="s">
        <v>118</v>
      </c>
      <c r="O140" s="154" t="s">
        <v>601</v>
      </c>
      <c r="P140" s="154" t="s">
        <v>1665</v>
      </c>
      <c r="Q140" s="155"/>
      <c r="R140" s="154"/>
      <c r="S140" s="155">
        <v>93401</v>
      </c>
      <c r="T140" s="155" t="s">
        <v>1666</v>
      </c>
      <c r="U140" s="161">
        <v>2018</v>
      </c>
      <c r="V140" s="156">
        <v>37970</v>
      </c>
      <c r="W140" s="154">
        <v>7094</v>
      </c>
      <c r="X140" s="258"/>
      <c r="Y140" s="153"/>
      <c r="Z140" s="258"/>
      <c r="AA140" s="258"/>
      <c r="AB140" s="258"/>
      <c r="AC140" s="150"/>
      <c r="AD140" s="40"/>
      <c r="AE140" s="40"/>
      <c r="AF140" s="40"/>
      <c r="AG140" s="40"/>
      <c r="AH140" s="40"/>
      <c r="AI140" s="218"/>
    </row>
    <row r="141" spans="1:35" ht="45" hidden="1" customHeight="1" x14ac:dyDescent="0.2">
      <c r="A141" s="159" t="s">
        <v>1667</v>
      </c>
      <c r="B141" s="150">
        <v>708781002</v>
      </c>
      <c r="C141" s="150" t="s">
        <v>198</v>
      </c>
      <c r="D141" s="151" t="s">
        <v>124</v>
      </c>
      <c r="E141" s="150" t="s">
        <v>1668</v>
      </c>
      <c r="F141" s="152" t="s">
        <v>1669</v>
      </c>
      <c r="G141" s="152"/>
      <c r="H141" s="152" t="s">
        <v>1670</v>
      </c>
      <c r="I141" s="152" t="s">
        <v>1671</v>
      </c>
      <c r="J141" s="150" t="s">
        <v>1567</v>
      </c>
      <c r="K141" s="160" t="s">
        <v>1672</v>
      </c>
      <c r="L141" s="150" t="s">
        <v>1673</v>
      </c>
      <c r="M141" s="150" t="s">
        <v>1674</v>
      </c>
      <c r="N141" s="153" t="s">
        <v>118</v>
      </c>
      <c r="O141" s="154" t="s">
        <v>1675</v>
      </c>
      <c r="P141" s="154" t="s">
        <v>1676</v>
      </c>
      <c r="Q141" s="155" t="s">
        <v>1677</v>
      </c>
      <c r="R141" s="154"/>
      <c r="S141" s="155">
        <v>93101</v>
      </c>
      <c r="T141" s="155" t="s">
        <v>1678</v>
      </c>
      <c r="U141" s="155">
        <v>2019</v>
      </c>
      <c r="V141" s="156">
        <v>37970</v>
      </c>
      <c r="W141" s="154">
        <v>2550</v>
      </c>
      <c r="X141" s="258"/>
      <c r="Y141" s="153"/>
      <c r="Z141" s="258"/>
      <c r="AA141" s="258"/>
      <c r="AB141" s="258"/>
      <c r="AC141" s="150"/>
      <c r="AD141" s="40"/>
      <c r="AE141" s="40"/>
      <c r="AF141" s="40"/>
      <c r="AG141" s="40"/>
      <c r="AH141" s="40"/>
      <c r="AI141" s="218"/>
    </row>
    <row r="142" spans="1:35" ht="45" hidden="1" customHeight="1" x14ac:dyDescent="0.2">
      <c r="A142" s="159" t="s">
        <v>1679</v>
      </c>
      <c r="B142" s="150">
        <v>709542001</v>
      </c>
      <c r="C142" s="150" t="s">
        <v>198</v>
      </c>
      <c r="D142" s="151" t="s">
        <v>124</v>
      </c>
      <c r="E142" s="150" t="s">
        <v>1680</v>
      </c>
      <c r="F142" s="152" t="s">
        <v>1681</v>
      </c>
      <c r="G142" s="152"/>
      <c r="H142" s="152" t="s">
        <v>1682</v>
      </c>
      <c r="I142" s="152" t="s">
        <v>1683</v>
      </c>
      <c r="J142" s="150" t="s">
        <v>1684</v>
      </c>
      <c r="K142" s="160" t="s">
        <v>1685</v>
      </c>
      <c r="L142" s="150" t="s">
        <v>1686</v>
      </c>
      <c r="M142" s="150" t="s">
        <v>1687</v>
      </c>
      <c r="N142" s="153" t="s">
        <v>118</v>
      </c>
      <c r="O142" s="154" t="s">
        <v>119</v>
      </c>
      <c r="P142" s="154" t="s">
        <v>1688</v>
      </c>
      <c r="Q142" s="155"/>
      <c r="R142" s="154"/>
      <c r="S142" s="155">
        <v>93401</v>
      </c>
      <c r="T142" s="155" t="s">
        <v>1689</v>
      </c>
      <c r="U142" s="155">
        <v>2013</v>
      </c>
      <c r="V142" s="156">
        <v>37970</v>
      </c>
      <c r="W142" s="154">
        <v>7005</v>
      </c>
      <c r="X142" s="258"/>
      <c r="Y142" s="153"/>
      <c r="Z142" s="258"/>
      <c r="AA142" s="258"/>
      <c r="AB142" s="258"/>
      <c r="AC142" s="150"/>
      <c r="AD142" s="40"/>
      <c r="AE142" s="40"/>
      <c r="AF142" s="40"/>
      <c r="AG142" s="40"/>
      <c r="AH142" s="40"/>
      <c r="AI142" s="218"/>
    </row>
    <row r="143" spans="1:35" ht="45" hidden="1" customHeight="1" x14ac:dyDescent="0.2">
      <c r="A143" s="159" t="s">
        <v>1690</v>
      </c>
      <c r="B143" s="150">
        <v>713039004</v>
      </c>
      <c r="C143" s="150" t="s">
        <v>198</v>
      </c>
      <c r="D143" s="151" t="s">
        <v>124</v>
      </c>
      <c r="E143" s="150" t="s">
        <v>1691</v>
      </c>
      <c r="F143" s="152" t="s">
        <v>1692</v>
      </c>
      <c r="G143" s="152"/>
      <c r="H143" s="152" t="s">
        <v>1693</v>
      </c>
      <c r="I143" s="153" t="s">
        <v>1694</v>
      </c>
      <c r="J143" s="150" t="s">
        <v>1695</v>
      </c>
      <c r="K143" s="150" t="s">
        <v>1696</v>
      </c>
      <c r="L143" s="174" t="s">
        <v>1697</v>
      </c>
      <c r="M143" s="150" t="s">
        <v>1698</v>
      </c>
      <c r="N143" s="153" t="s">
        <v>118</v>
      </c>
      <c r="O143" s="154" t="s">
        <v>1699</v>
      </c>
      <c r="P143" s="154">
        <v>226687900</v>
      </c>
      <c r="Q143" s="166" t="s">
        <v>1700</v>
      </c>
      <c r="R143" s="154"/>
      <c r="S143" s="155">
        <v>93401</v>
      </c>
      <c r="T143" s="155" t="s">
        <v>1701</v>
      </c>
      <c r="U143" s="155">
        <v>2020</v>
      </c>
      <c r="V143" s="156">
        <v>37970</v>
      </c>
      <c r="W143" s="154">
        <v>3025</v>
      </c>
      <c r="X143" s="258"/>
      <c r="Y143" s="153"/>
      <c r="Z143" s="258"/>
      <c r="AA143" s="258"/>
      <c r="AB143" s="258"/>
      <c r="AC143" s="150"/>
      <c r="AD143" s="40"/>
      <c r="AE143" s="40"/>
      <c r="AF143" s="40"/>
      <c r="AG143" s="40"/>
      <c r="AH143" s="40"/>
      <c r="AI143" s="218"/>
    </row>
    <row r="144" spans="1:35" ht="45" hidden="1" customHeight="1" x14ac:dyDescent="0.2">
      <c r="A144" s="159" t="s">
        <v>1702</v>
      </c>
      <c r="B144" s="150">
        <v>708564001</v>
      </c>
      <c r="C144" s="150" t="s">
        <v>198</v>
      </c>
      <c r="D144" s="151" t="s">
        <v>124</v>
      </c>
      <c r="E144" s="150" t="s">
        <v>1703</v>
      </c>
      <c r="F144" s="152" t="s">
        <v>1704</v>
      </c>
      <c r="G144" s="152"/>
      <c r="H144" s="152" t="s">
        <v>1705</v>
      </c>
      <c r="I144" s="152" t="s">
        <v>1706</v>
      </c>
      <c r="J144" s="150" t="s">
        <v>1038</v>
      </c>
      <c r="K144" s="150" t="s">
        <v>1707</v>
      </c>
      <c r="L144" s="150" t="s">
        <v>1708</v>
      </c>
      <c r="M144" s="150" t="s">
        <v>1709</v>
      </c>
      <c r="N144" s="153" t="s">
        <v>118</v>
      </c>
      <c r="O144" s="154" t="s">
        <v>1583</v>
      </c>
      <c r="P144" s="154" t="s">
        <v>1710</v>
      </c>
      <c r="Q144" s="155"/>
      <c r="R144" s="155"/>
      <c r="S144" s="155">
        <v>93401</v>
      </c>
      <c r="T144" s="155" t="s">
        <v>1711</v>
      </c>
      <c r="U144" s="155">
        <v>2019</v>
      </c>
      <c r="V144" s="156">
        <v>37970</v>
      </c>
      <c r="W144" s="154">
        <v>7074</v>
      </c>
      <c r="X144" s="258"/>
      <c r="Y144" s="153"/>
      <c r="Z144" s="258"/>
      <c r="AA144" s="258"/>
      <c r="AB144" s="258"/>
      <c r="AC144" s="150"/>
      <c r="AD144" s="40"/>
      <c r="AE144" s="40"/>
      <c r="AF144" s="40"/>
      <c r="AG144" s="40"/>
      <c r="AH144" s="40"/>
      <c r="AI144" s="218"/>
    </row>
    <row r="145" spans="1:35" ht="45" hidden="1" customHeight="1" x14ac:dyDescent="0.2">
      <c r="A145" s="159" t="s">
        <v>1712</v>
      </c>
      <c r="B145" s="150">
        <v>714506005</v>
      </c>
      <c r="C145" s="150" t="s">
        <v>198</v>
      </c>
      <c r="D145" s="151" t="s">
        <v>124</v>
      </c>
      <c r="E145" s="150" t="s">
        <v>1713</v>
      </c>
      <c r="F145" s="152" t="s">
        <v>1714</v>
      </c>
      <c r="G145" s="152"/>
      <c r="H145" s="152" t="s">
        <v>1715</v>
      </c>
      <c r="I145" s="152" t="s">
        <v>1716</v>
      </c>
      <c r="J145" s="150" t="s">
        <v>1717</v>
      </c>
      <c r="K145" s="150" t="s">
        <v>1718</v>
      </c>
      <c r="L145" s="150" t="s">
        <v>1719</v>
      </c>
      <c r="M145" s="150" t="s">
        <v>1720</v>
      </c>
      <c r="N145" s="153" t="s">
        <v>232</v>
      </c>
      <c r="O145" s="154" t="s">
        <v>1721</v>
      </c>
      <c r="P145" s="154" t="s">
        <v>1722</v>
      </c>
      <c r="Q145" s="155" t="s">
        <v>1723</v>
      </c>
      <c r="R145" s="154"/>
      <c r="S145" s="155">
        <v>93401</v>
      </c>
      <c r="T145" s="155" t="s">
        <v>1724</v>
      </c>
      <c r="U145" s="155">
        <v>2021</v>
      </c>
      <c r="V145" s="156">
        <v>37970</v>
      </c>
      <c r="W145" s="154">
        <v>6400</v>
      </c>
      <c r="X145" s="258"/>
      <c r="Y145" s="153"/>
      <c r="Z145" s="258"/>
      <c r="AA145" s="258"/>
      <c r="AB145" s="258"/>
      <c r="AC145" s="150"/>
      <c r="AD145" s="40"/>
      <c r="AE145" s="40"/>
      <c r="AF145" s="40"/>
      <c r="AG145" s="40"/>
      <c r="AH145" s="40"/>
      <c r="AI145" s="218" t="s">
        <v>1725</v>
      </c>
    </row>
    <row r="146" spans="1:35" ht="45" hidden="1" customHeight="1" x14ac:dyDescent="0.2">
      <c r="A146" s="159" t="s">
        <v>1726</v>
      </c>
      <c r="B146" s="150">
        <v>708352004</v>
      </c>
      <c r="C146" s="150" t="s">
        <v>198</v>
      </c>
      <c r="D146" s="151" t="s">
        <v>124</v>
      </c>
      <c r="E146" s="150" t="s">
        <v>1727</v>
      </c>
      <c r="F146" s="152" t="s">
        <v>1728</v>
      </c>
      <c r="G146" s="152"/>
      <c r="H146" s="152" t="s">
        <v>1729</v>
      </c>
      <c r="I146" s="152" t="s">
        <v>1730</v>
      </c>
      <c r="J146" s="150" t="s">
        <v>1038</v>
      </c>
      <c r="K146" s="150" t="s">
        <v>1731</v>
      </c>
      <c r="L146" s="150" t="s">
        <v>1732</v>
      </c>
      <c r="M146" s="150" t="s">
        <v>1733</v>
      </c>
      <c r="N146" s="153" t="s">
        <v>118</v>
      </c>
      <c r="O146" s="154" t="s">
        <v>1734</v>
      </c>
      <c r="P146" s="154" t="s">
        <v>1735</v>
      </c>
      <c r="Q146" s="155"/>
      <c r="R146" s="154"/>
      <c r="S146" s="155">
        <v>93401</v>
      </c>
      <c r="T146" s="155" t="s">
        <v>1736</v>
      </c>
      <c r="U146" s="155">
        <v>2005</v>
      </c>
      <c r="V146" s="156">
        <v>37970</v>
      </c>
      <c r="W146" s="154">
        <v>2950</v>
      </c>
      <c r="X146" s="258"/>
      <c r="Y146" s="153"/>
      <c r="Z146" s="258"/>
      <c r="AA146" s="258"/>
      <c r="AB146" s="258"/>
      <c r="AC146" s="150"/>
      <c r="AD146" s="40"/>
      <c r="AE146" s="40"/>
      <c r="AF146" s="40"/>
      <c r="AG146" s="40"/>
      <c r="AH146" s="40"/>
      <c r="AI146" s="218"/>
    </row>
    <row r="147" spans="1:35" ht="45" hidden="1" customHeight="1" x14ac:dyDescent="0.2">
      <c r="A147" s="159" t="s">
        <v>1737</v>
      </c>
      <c r="B147" s="150">
        <v>714555006</v>
      </c>
      <c r="C147" s="150" t="s">
        <v>198</v>
      </c>
      <c r="D147" s="151" t="s">
        <v>124</v>
      </c>
      <c r="E147" s="150" t="s">
        <v>1738</v>
      </c>
      <c r="F147" s="152" t="s">
        <v>1739</v>
      </c>
      <c r="G147" s="152"/>
      <c r="H147" s="152" t="s">
        <v>1740</v>
      </c>
      <c r="I147" s="152" t="s">
        <v>1741</v>
      </c>
      <c r="J147" s="150" t="s">
        <v>1742</v>
      </c>
      <c r="K147" s="150" t="s">
        <v>1743</v>
      </c>
      <c r="L147" s="150" t="s">
        <v>1744</v>
      </c>
      <c r="M147" s="150" t="s">
        <v>1745</v>
      </c>
      <c r="N147" s="153" t="s">
        <v>118</v>
      </c>
      <c r="O147" s="154" t="s">
        <v>1746</v>
      </c>
      <c r="P147" s="154">
        <v>3604100</v>
      </c>
      <c r="Q147" s="166" t="s">
        <v>1747</v>
      </c>
      <c r="R147" s="154"/>
      <c r="S147" s="155">
        <v>93401</v>
      </c>
      <c r="T147" s="155" t="s">
        <v>1407</v>
      </c>
      <c r="U147" s="155">
        <v>2019</v>
      </c>
      <c r="V147" s="156">
        <v>41012</v>
      </c>
      <c r="W147" s="154">
        <v>7463</v>
      </c>
      <c r="X147" s="258"/>
      <c r="Y147" s="153"/>
      <c r="Z147" s="258"/>
      <c r="AA147" s="258"/>
      <c r="AB147" s="258"/>
      <c r="AC147" s="150"/>
      <c r="AD147" s="40"/>
      <c r="AE147" s="40"/>
      <c r="AF147" s="40"/>
      <c r="AG147" s="40"/>
      <c r="AH147" s="40"/>
      <c r="AI147" s="218"/>
    </row>
    <row r="148" spans="1:35" ht="45" hidden="1" customHeight="1" x14ac:dyDescent="0.2">
      <c r="A148" s="159" t="s">
        <v>1748</v>
      </c>
      <c r="B148" s="150">
        <v>710153000</v>
      </c>
      <c r="C148" s="150" t="s">
        <v>1749</v>
      </c>
      <c r="D148" s="151" t="s">
        <v>124</v>
      </c>
      <c r="E148" s="150" t="s">
        <v>1750</v>
      </c>
      <c r="F148" s="152" t="s">
        <v>1751</v>
      </c>
      <c r="G148" s="152"/>
      <c r="H148" s="152" t="s">
        <v>1752</v>
      </c>
      <c r="I148" s="152" t="s">
        <v>1753</v>
      </c>
      <c r="J148" s="150" t="s">
        <v>1754</v>
      </c>
      <c r="K148" s="150" t="s">
        <v>1755</v>
      </c>
      <c r="L148" s="150" t="s">
        <v>1756</v>
      </c>
      <c r="M148" s="150" t="s">
        <v>1757</v>
      </c>
      <c r="N148" s="153" t="s">
        <v>1758</v>
      </c>
      <c r="O148" s="154" t="s">
        <v>1759</v>
      </c>
      <c r="P148" s="154" t="s">
        <v>1760</v>
      </c>
      <c r="Q148" s="155"/>
      <c r="R148" s="154"/>
      <c r="S148" s="155" t="s">
        <v>1761</v>
      </c>
      <c r="T148" s="155" t="s">
        <v>1762</v>
      </c>
      <c r="U148" s="155">
        <v>2019</v>
      </c>
      <c r="V148" s="156">
        <v>40542</v>
      </c>
      <c r="W148" s="154">
        <v>7439</v>
      </c>
      <c r="X148" s="258"/>
      <c r="Y148" s="153"/>
      <c r="Z148" s="258"/>
      <c r="AA148" s="258"/>
      <c r="AB148" s="258"/>
      <c r="AC148" s="150"/>
      <c r="AD148" s="40"/>
      <c r="AE148" s="40"/>
      <c r="AF148" s="40"/>
      <c r="AG148" s="40"/>
      <c r="AH148" s="40"/>
      <c r="AI148" s="218"/>
    </row>
    <row r="149" spans="1:35" ht="45" hidden="1" customHeight="1" x14ac:dyDescent="0.2">
      <c r="A149" s="153" t="s">
        <v>1763</v>
      </c>
      <c r="B149" s="150">
        <v>709836005</v>
      </c>
      <c r="C149" s="150" t="s">
        <v>198</v>
      </c>
      <c r="D149" s="151" t="s">
        <v>124</v>
      </c>
      <c r="E149" s="150" t="s">
        <v>1764</v>
      </c>
      <c r="F149" s="152" t="s">
        <v>1765</v>
      </c>
      <c r="G149" s="152"/>
      <c r="H149" s="152" t="s">
        <v>1766</v>
      </c>
      <c r="I149" s="152" t="s">
        <v>1767</v>
      </c>
      <c r="J149" s="150" t="s">
        <v>1768</v>
      </c>
      <c r="K149" s="150" t="s">
        <v>1769</v>
      </c>
      <c r="L149" s="150" t="s">
        <v>1770</v>
      </c>
      <c r="M149" s="150" t="s">
        <v>1771</v>
      </c>
      <c r="N149" s="153" t="s">
        <v>246</v>
      </c>
      <c r="O149" s="154" t="s">
        <v>614</v>
      </c>
      <c r="P149" s="154"/>
      <c r="Q149" s="155"/>
      <c r="R149" s="154"/>
      <c r="S149" s="155">
        <v>93401</v>
      </c>
      <c r="T149" s="155" t="s">
        <v>1772</v>
      </c>
      <c r="U149" s="155">
        <v>2022</v>
      </c>
      <c r="V149" s="156">
        <v>37970</v>
      </c>
      <c r="W149" s="175">
        <v>6410</v>
      </c>
      <c r="X149" s="258"/>
      <c r="Y149" s="153"/>
      <c r="Z149" s="258"/>
      <c r="AA149" s="258"/>
      <c r="AB149" s="258"/>
      <c r="AC149" s="150"/>
      <c r="AD149" s="40"/>
      <c r="AE149" s="40"/>
      <c r="AF149" s="40"/>
      <c r="AG149" s="40"/>
      <c r="AH149" s="40"/>
      <c r="AI149" s="218"/>
    </row>
    <row r="150" spans="1:35" ht="45" hidden="1" customHeight="1" x14ac:dyDescent="0.2">
      <c r="A150" s="159" t="s">
        <v>1773</v>
      </c>
      <c r="B150" s="150">
        <v>711731008</v>
      </c>
      <c r="C150" s="150" t="s">
        <v>198</v>
      </c>
      <c r="D150" s="151" t="s">
        <v>124</v>
      </c>
      <c r="E150" s="150" t="s">
        <v>1774</v>
      </c>
      <c r="F150" s="152" t="s">
        <v>1775</v>
      </c>
      <c r="G150" s="152"/>
      <c r="H150" s="152" t="s">
        <v>1776</v>
      </c>
      <c r="I150" s="152" t="s">
        <v>1777</v>
      </c>
      <c r="J150" s="150" t="s">
        <v>1778</v>
      </c>
      <c r="K150" s="150" t="s">
        <v>1779</v>
      </c>
      <c r="L150" s="150" t="s">
        <v>1780</v>
      </c>
      <c r="M150" s="150" t="s">
        <v>1781</v>
      </c>
      <c r="N150" s="153" t="s">
        <v>232</v>
      </c>
      <c r="O150" s="154" t="s">
        <v>1782</v>
      </c>
      <c r="P150" s="154" t="s">
        <v>1783</v>
      </c>
      <c r="Q150" s="155" t="s">
        <v>1784</v>
      </c>
      <c r="R150" s="154"/>
      <c r="S150" s="155">
        <v>93401</v>
      </c>
      <c r="T150" s="155" t="s">
        <v>1573</v>
      </c>
      <c r="U150" s="155">
        <v>2011</v>
      </c>
      <c r="V150" s="156">
        <v>37970</v>
      </c>
      <c r="W150" s="175"/>
      <c r="X150" s="258"/>
      <c r="Y150" s="153"/>
      <c r="Z150" s="258"/>
      <c r="AA150" s="258"/>
      <c r="AB150" s="258"/>
      <c r="AC150" s="150"/>
      <c r="AD150" s="40"/>
      <c r="AE150" s="40"/>
      <c r="AF150" s="40"/>
      <c r="AG150" s="40"/>
      <c r="AH150" s="40"/>
      <c r="AI150" s="218"/>
    </row>
    <row r="151" spans="1:35" ht="45" hidden="1" customHeight="1" x14ac:dyDescent="0.2">
      <c r="A151" s="159" t="s">
        <v>1785</v>
      </c>
      <c r="B151" s="150">
        <v>712939001</v>
      </c>
      <c r="C151" s="150" t="s">
        <v>198</v>
      </c>
      <c r="D151" s="151" t="s">
        <v>124</v>
      </c>
      <c r="E151" s="150" t="s">
        <v>1786</v>
      </c>
      <c r="F151" s="152" t="s">
        <v>1787</v>
      </c>
      <c r="G151" s="152"/>
      <c r="H151" s="152" t="s">
        <v>1788</v>
      </c>
      <c r="I151" s="152" t="s">
        <v>1789</v>
      </c>
      <c r="J151" s="150" t="s">
        <v>1790</v>
      </c>
      <c r="K151" s="150" t="s">
        <v>1791</v>
      </c>
      <c r="L151" s="155" t="s">
        <v>1792</v>
      </c>
      <c r="M151" s="150" t="s">
        <v>1793</v>
      </c>
      <c r="N151" s="153" t="s">
        <v>118</v>
      </c>
      <c r="O151" s="154" t="s">
        <v>1559</v>
      </c>
      <c r="P151" s="154" t="s">
        <v>1794</v>
      </c>
      <c r="Q151" s="155" t="s">
        <v>1795</v>
      </c>
      <c r="R151" s="154"/>
      <c r="S151" s="154">
        <v>93401</v>
      </c>
      <c r="T151" s="155" t="s">
        <v>1796</v>
      </c>
      <c r="U151" s="155">
        <v>2020</v>
      </c>
      <c r="V151" s="156">
        <v>37970</v>
      </c>
      <c r="W151" s="175"/>
      <c r="X151" s="258"/>
      <c r="Y151" s="153"/>
      <c r="Z151" s="258"/>
      <c r="AA151" s="258"/>
      <c r="AB151" s="258"/>
      <c r="AC151" s="150"/>
      <c r="AD151" s="40"/>
      <c r="AE151" s="40"/>
      <c r="AF151" s="40"/>
      <c r="AG151" s="40"/>
      <c r="AH151" s="40"/>
      <c r="AI151" s="218"/>
    </row>
    <row r="152" spans="1:35" ht="45" hidden="1" customHeight="1" x14ac:dyDescent="0.2">
      <c r="A152" s="159" t="s">
        <v>1797</v>
      </c>
      <c r="B152" s="150">
        <v>712341009</v>
      </c>
      <c r="C152" s="150" t="s">
        <v>198</v>
      </c>
      <c r="D152" s="151" t="s">
        <v>124</v>
      </c>
      <c r="E152" s="150" t="s">
        <v>1798</v>
      </c>
      <c r="F152" s="152" t="s">
        <v>1799</v>
      </c>
      <c r="G152" s="152"/>
      <c r="H152" s="152" t="s">
        <v>1800</v>
      </c>
      <c r="I152" s="152" t="s">
        <v>1801</v>
      </c>
      <c r="J152" s="150" t="s">
        <v>1802</v>
      </c>
      <c r="K152" s="150" t="s">
        <v>1803</v>
      </c>
      <c r="L152" s="150" t="s">
        <v>1804</v>
      </c>
      <c r="M152" s="150" t="s">
        <v>1805</v>
      </c>
      <c r="N152" s="153" t="s">
        <v>118</v>
      </c>
      <c r="O152" s="154" t="s">
        <v>787</v>
      </c>
      <c r="P152" s="154" t="s">
        <v>1806</v>
      </c>
      <c r="Q152" s="166" t="s">
        <v>1807</v>
      </c>
      <c r="R152" s="154"/>
      <c r="S152" s="155">
        <v>93401</v>
      </c>
      <c r="T152" s="155" t="s">
        <v>1808</v>
      </c>
      <c r="U152" s="155">
        <v>2019</v>
      </c>
      <c r="V152" s="156">
        <v>40745</v>
      </c>
      <c r="W152" s="154">
        <v>7446</v>
      </c>
      <c r="X152" s="258"/>
      <c r="Y152" s="153"/>
      <c r="Z152" s="258"/>
      <c r="AA152" s="258"/>
      <c r="AB152" s="258"/>
      <c r="AC152" s="150"/>
      <c r="AD152" s="40"/>
      <c r="AE152" s="40"/>
      <c r="AF152" s="40"/>
      <c r="AG152" s="40"/>
      <c r="AH152" s="40"/>
      <c r="AI152" s="218"/>
    </row>
    <row r="153" spans="1:35" ht="45" hidden="1" customHeight="1" x14ac:dyDescent="0.2">
      <c r="A153" s="159" t="s">
        <v>1809</v>
      </c>
      <c r="B153" s="150" t="s">
        <v>1810</v>
      </c>
      <c r="C153" s="150" t="s">
        <v>198</v>
      </c>
      <c r="D153" s="151" t="s">
        <v>124</v>
      </c>
      <c r="E153" s="150" t="s">
        <v>1811</v>
      </c>
      <c r="F153" s="152" t="s">
        <v>1812</v>
      </c>
      <c r="G153" s="152"/>
      <c r="H153" s="152" t="s">
        <v>1813</v>
      </c>
      <c r="I153" s="152" t="s">
        <v>1814</v>
      </c>
      <c r="J153" s="150" t="s">
        <v>1038</v>
      </c>
      <c r="K153" s="150" t="s">
        <v>1815</v>
      </c>
      <c r="L153" s="150" t="s">
        <v>1816</v>
      </c>
      <c r="M153" s="150" t="s">
        <v>1817</v>
      </c>
      <c r="N153" s="153" t="s">
        <v>1268</v>
      </c>
      <c r="O153" s="154" t="s">
        <v>1269</v>
      </c>
      <c r="P153" s="154" t="s">
        <v>1818</v>
      </c>
      <c r="Q153" s="155"/>
      <c r="R153" s="154"/>
      <c r="S153" s="155">
        <v>93401</v>
      </c>
      <c r="T153" s="155" t="s">
        <v>1819</v>
      </c>
      <c r="U153" s="155">
        <v>2015</v>
      </c>
      <c r="V153" s="156">
        <v>37970</v>
      </c>
      <c r="W153" s="154">
        <v>6990</v>
      </c>
      <c r="X153" s="258"/>
      <c r="Y153" s="153"/>
      <c r="Z153" s="258"/>
      <c r="AA153" s="258"/>
      <c r="AB153" s="258"/>
      <c r="AC153" s="150"/>
      <c r="AD153" s="40"/>
      <c r="AE153" s="40"/>
      <c r="AF153" s="40"/>
      <c r="AG153" s="40"/>
      <c r="AH153" s="40"/>
      <c r="AI153" s="218"/>
    </row>
    <row r="154" spans="1:35" ht="45" hidden="1" customHeight="1" x14ac:dyDescent="0.2">
      <c r="A154" s="159" t="s">
        <v>1820</v>
      </c>
      <c r="B154" s="150">
        <v>713286001</v>
      </c>
      <c r="C154" s="150" t="s">
        <v>156</v>
      </c>
      <c r="D154" s="151" t="s">
        <v>124</v>
      </c>
      <c r="E154" s="150" t="s">
        <v>1821</v>
      </c>
      <c r="F154" s="152" t="s">
        <v>1822</v>
      </c>
      <c r="G154" s="152"/>
      <c r="H154" s="152" t="s">
        <v>1823</v>
      </c>
      <c r="I154" s="152" t="s">
        <v>1824</v>
      </c>
      <c r="J154" s="150" t="s">
        <v>1209</v>
      </c>
      <c r="K154" s="150" t="s">
        <v>1825</v>
      </c>
      <c r="L154" s="150" t="s">
        <v>1826</v>
      </c>
      <c r="M154" s="150" t="s">
        <v>1827</v>
      </c>
      <c r="N154" s="153" t="s">
        <v>1758</v>
      </c>
      <c r="O154" s="154" t="s">
        <v>1828</v>
      </c>
      <c r="P154" s="154" t="s">
        <v>1829</v>
      </c>
      <c r="Q154" s="155"/>
      <c r="R154" s="154"/>
      <c r="S154" s="155" t="s">
        <v>1830</v>
      </c>
      <c r="T154" s="155" t="s">
        <v>1831</v>
      </c>
      <c r="U154" s="155">
        <v>2005</v>
      </c>
      <c r="V154" s="156">
        <v>37970</v>
      </c>
      <c r="W154" s="154">
        <v>2800</v>
      </c>
      <c r="X154" s="258"/>
      <c r="Y154" s="153"/>
      <c r="Z154" s="258"/>
      <c r="AA154" s="258"/>
      <c r="AB154" s="258"/>
      <c r="AC154" s="150"/>
      <c r="AD154" s="40"/>
      <c r="AE154" s="40"/>
      <c r="AF154" s="40"/>
      <c r="AG154" s="40"/>
      <c r="AH154" s="40"/>
      <c r="AI154" s="218"/>
    </row>
    <row r="155" spans="1:35" ht="45" hidden="1" customHeight="1" x14ac:dyDescent="0.2">
      <c r="A155" s="159" t="s">
        <v>1832</v>
      </c>
      <c r="B155" s="150">
        <v>709337009</v>
      </c>
      <c r="C155" s="150" t="s">
        <v>198</v>
      </c>
      <c r="D155" s="151" t="s">
        <v>124</v>
      </c>
      <c r="E155" s="150" t="s">
        <v>1833</v>
      </c>
      <c r="F155" s="152" t="s">
        <v>1834</v>
      </c>
      <c r="G155" s="152"/>
      <c r="H155" s="152" t="s">
        <v>1835</v>
      </c>
      <c r="I155" s="152" t="s">
        <v>1836</v>
      </c>
      <c r="J155" s="150" t="s">
        <v>1837</v>
      </c>
      <c r="K155" s="150" t="s">
        <v>1838</v>
      </c>
      <c r="L155" s="150" t="s">
        <v>1839</v>
      </c>
      <c r="M155" s="150" t="s">
        <v>1840</v>
      </c>
      <c r="N155" s="153" t="s">
        <v>118</v>
      </c>
      <c r="O155" s="154" t="s">
        <v>594</v>
      </c>
      <c r="P155" s="154">
        <v>226785712</v>
      </c>
      <c r="Q155" s="155" t="s">
        <v>1841</v>
      </c>
      <c r="R155" s="154"/>
      <c r="S155" s="154">
        <v>93401</v>
      </c>
      <c r="T155" s="155" t="s">
        <v>1842</v>
      </c>
      <c r="U155" s="155">
        <v>2014</v>
      </c>
      <c r="V155" s="156">
        <v>37970</v>
      </c>
      <c r="W155" s="154">
        <v>3100</v>
      </c>
      <c r="X155" s="258"/>
      <c r="Y155" s="153"/>
      <c r="Z155" s="258"/>
      <c r="AA155" s="258"/>
      <c r="AB155" s="258"/>
      <c r="AC155" s="150"/>
      <c r="AD155" s="40"/>
      <c r="AE155" s="40"/>
      <c r="AF155" s="40"/>
      <c r="AG155" s="40"/>
      <c r="AH155" s="40"/>
      <c r="AI155" s="218"/>
    </row>
    <row r="156" spans="1:35" ht="45" hidden="1" customHeight="1" x14ac:dyDescent="0.2">
      <c r="A156" s="159" t="s">
        <v>1843</v>
      </c>
      <c r="B156" s="150">
        <v>708789003</v>
      </c>
      <c r="C156" s="150" t="s">
        <v>198</v>
      </c>
      <c r="D156" s="151" t="s">
        <v>124</v>
      </c>
      <c r="E156" s="150" t="s">
        <v>1844</v>
      </c>
      <c r="F156" s="152" t="s">
        <v>1845</v>
      </c>
      <c r="G156" s="152"/>
      <c r="H156" s="152" t="s">
        <v>1846</v>
      </c>
      <c r="I156" s="152" t="s">
        <v>1847</v>
      </c>
      <c r="J156" s="150" t="s">
        <v>1848</v>
      </c>
      <c r="K156" s="150" t="s">
        <v>1849</v>
      </c>
      <c r="L156" s="150" t="s">
        <v>1850</v>
      </c>
      <c r="M156" s="150" t="s">
        <v>1851</v>
      </c>
      <c r="N156" s="153" t="s">
        <v>246</v>
      </c>
      <c r="O156" s="154" t="s">
        <v>247</v>
      </c>
      <c r="P156" s="154" t="s">
        <v>1852</v>
      </c>
      <c r="Q156" s="155"/>
      <c r="R156" s="154"/>
      <c r="S156" s="155">
        <v>93101</v>
      </c>
      <c r="T156" s="155" t="s">
        <v>1853</v>
      </c>
      <c r="U156" s="155">
        <v>2007</v>
      </c>
      <c r="V156" s="156">
        <v>37970</v>
      </c>
      <c r="W156" s="154">
        <v>6730</v>
      </c>
      <c r="X156" s="258"/>
      <c r="Y156" s="153"/>
      <c r="Z156" s="258"/>
      <c r="AA156" s="258"/>
      <c r="AB156" s="258"/>
      <c r="AC156" s="150"/>
      <c r="AD156" s="40"/>
      <c r="AE156" s="40"/>
      <c r="AF156" s="40"/>
      <c r="AG156" s="40"/>
      <c r="AH156" s="40"/>
      <c r="AI156" s="218"/>
    </row>
    <row r="157" spans="1:35" ht="45" hidden="1" customHeight="1" x14ac:dyDescent="0.2">
      <c r="A157" s="159" t="s">
        <v>1854</v>
      </c>
      <c r="B157" s="150">
        <v>651897564</v>
      </c>
      <c r="C157" s="150"/>
      <c r="D157" s="151" t="s">
        <v>876</v>
      </c>
      <c r="E157" s="150" t="s">
        <v>1855</v>
      </c>
      <c r="F157" s="152" t="s">
        <v>1856</v>
      </c>
      <c r="G157" s="152"/>
      <c r="H157" s="152" t="s">
        <v>1857</v>
      </c>
      <c r="I157" s="152" t="s">
        <v>1858</v>
      </c>
      <c r="J157" s="150" t="s">
        <v>702</v>
      </c>
      <c r="K157" s="150" t="s">
        <v>1859</v>
      </c>
      <c r="L157" s="150" t="s">
        <v>1860</v>
      </c>
      <c r="M157" s="150" t="s">
        <v>1861</v>
      </c>
      <c r="N157" s="153" t="s">
        <v>165</v>
      </c>
      <c r="O157" s="154" t="s">
        <v>1862</v>
      </c>
      <c r="P157" s="154" t="s">
        <v>1863</v>
      </c>
      <c r="Q157" s="166" t="s">
        <v>1864</v>
      </c>
      <c r="R157" s="154"/>
      <c r="S157" s="155">
        <v>93401</v>
      </c>
      <c r="T157" s="155" t="s">
        <v>1865</v>
      </c>
      <c r="U157" s="155">
        <v>2020</v>
      </c>
      <c r="V157" s="156">
        <v>44259</v>
      </c>
      <c r="W157" s="154">
        <v>7726</v>
      </c>
      <c r="X157" s="258"/>
      <c r="Y157" s="153"/>
      <c r="Z157" s="258"/>
      <c r="AA157" s="258"/>
      <c r="AB157" s="258"/>
      <c r="AC157" s="150"/>
      <c r="AD157" s="40"/>
      <c r="AE157" s="40"/>
      <c r="AF157" s="40"/>
      <c r="AG157" s="40"/>
      <c r="AH157" s="40"/>
      <c r="AI157" s="218"/>
    </row>
    <row r="158" spans="1:35" ht="45" hidden="1" customHeight="1" x14ac:dyDescent="0.2">
      <c r="A158" s="159" t="s">
        <v>1866</v>
      </c>
      <c r="B158" s="150">
        <v>718323002</v>
      </c>
      <c r="C158" s="150" t="s">
        <v>198</v>
      </c>
      <c r="D158" s="151" t="s">
        <v>124</v>
      </c>
      <c r="E158" s="150" t="s">
        <v>1867</v>
      </c>
      <c r="F158" s="152" t="s">
        <v>1868</v>
      </c>
      <c r="G158" s="152"/>
      <c r="H158" s="152" t="s">
        <v>1869</v>
      </c>
      <c r="I158" s="152" t="s">
        <v>1870</v>
      </c>
      <c r="J158" s="150" t="s">
        <v>1614</v>
      </c>
      <c r="K158" s="150" t="s">
        <v>1871</v>
      </c>
      <c r="L158" s="150" t="s">
        <v>1872</v>
      </c>
      <c r="M158" s="150" t="s">
        <v>1873</v>
      </c>
      <c r="N158" s="153" t="s">
        <v>118</v>
      </c>
      <c r="O158" s="154" t="s">
        <v>787</v>
      </c>
      <c r="P158" s="154" t="s">
        <v>1874</v>
      </c>
      <c r="Q158" s="155" t="s">
        <v>1875</v>
      </c>
      <c r="R158" s="154"/>
      <c r="S158" s="155">
        <v>93401</v>
      </c>
      <c r="T158" s="155" t="s">
        <v>1876</v>
      </c>
      <c r="U158" s="155">
        <v>2008</v>
      </c>
      <c r="V158" s="156">
        <v>37970</v>
      </c>
      <c r="W158" s="154">
        <v>7000</v>
      </c>
      <c r="X158" s="258"/>
      <c r="Y158" s="153"/>
      <c r="Z158" s="258"/>
      <c r="AA158" s="258"/>
      <c r="AB158" s="258"/>
      <c r="AC158" s="150"/>
      <c r="AD158" s="40"/>
      <c r="AE158" s="40"/>
      <c r="AF158" s="40"/>
      <c r="AG158" s="40"/>
      <c r="AH158" s="40"/>
      <c r="AI158" s="218"/>
    </row>
    <row r="159" spans="1:35" ht="45" hidden="1" customHeight="1" x14ac:dyDescent="0.2">
      <c r="A159" s="159" t="s">
        <v>1877</v>
      </c>
      <c r="B159" s="150">
        <v>726469008</v>
      </c>
      <c r="C159" s="150" t="s">
        <v>156</v>
      </c>
      <c r="D159" s="151" t="s">
        <v>124</v>
      </c>
      <c r="E159" s="150" t="s">
        <v>1878</v>
      </c>
      <c r="F159" s="152" t="s">
        <v>1879</v>
      </c>
      <c r="G159" s="152"/>
      <c r="H159" s="152" t="s">
        <v>1880</v>
      </c>
      <c r="I159" s="152" t="s">
        <v>1881</v>
      </c>
      <c r="J159" s="150" t="s">
        <v>1882</v>
      </c>
      <c r="K159" s="150" t="s">
        <v>1883</v>
      </c>
      <c r="L159" s="150" t="s">
        <v>1884</v>
      </c>
      <c r="M159" s="150" t="s">
        <v>1885</v>
      </c>
      <c r="N159" s="153" t="s">
        <v>118</v>
      </c>
      <c r="O159" s="154" t="s">
        <v>594</v>
      </c>
      <c r="P159" s="154" t="s">
        <v>1886</v>
      </c>
      <c r="Q159" s="155"/>
      <c r="R159" s="154"/>
      <c r="S159" s="155" t="s">
        <v>153</v>
      </c>
      <c r="T159" s="155" t="s">
        <v>1887</v>
      </c>
      <c r="U159" s="155">
        <v>2012</v>
      </c>
      <c r="V159" s="156">
        <v>37970</v>
      </c>
      <c r="W159" s="154">
        <v>7044</v>
      </c>
      <c r="X159" s="258"/>
      <c r="Y159" s="153"/>
      <c r="Z159" s="258"/>
      <c r="AA159" s="258"/>
      <c r="AB159" s="258"/>
      <c r="AC159" s="150"/>
      <c r="AD159" s="40"/>
      <c r="AE159" s="40"/>
      <c r="AF159" s="40"/>
      <c r="AG159" s="40"/>
      <c r="AH159" s="40"/>
      <c r="AI159" s="218"/>
    </row>
    <row r="160" spans="1:35" ht="45" hidden="1" customHeight="1" x14ac:dyDescent="0.2">
      <c r="A160" s="159" t="s">
        <v>1888</v>
      </c>
      <c r="B160" s="150">
        <v>653686706</v>
      </c>
      <c r="C160" s="150" t="s">
        <v>156</v>
      </c>
      <c r="D160" s="151" t="s">
        <v>124</v>
      </c>
      <c r="E160" s="150" t="s">
        <v>1889</v>
      </c>
      <c r="F160" s="152" t="s">
        <v>1890</v>
      </c>
      <c r="G160" s="152"/>
      <c r="H160" s="152" t="s">
        <v>1891</v>
      </c>
      <c r="I160" s="152" t="s">
        <v>1892</v>
      </c>
      <c r="J160" s="150" t="s">
        <v>1893</v>
      </c>
      <c r="K160" s="150" t="s">
        <v>1894</v>
      </c>
      <c r="L160" s="150" t="s">
        <v>1895</v>
      </c>
      <c r="M160" s="150" t="s">
        <v>1896</v>
      </c>
      <c r="N160" s="153" t="s">
        <v>928</v>
      </c>
      <c r="O160" s="154" t="s">
        <v>1897</v>
      </c>
      <c r="P160" s="154" t="s">
        <v>1898</v>
      </c>
      <c r="Q160" s="166" t="s">
        <v>1899</v>
      </c>
      <c r="R160" s="154"/>
      <c r="S160" s="155" t="s">
        <v>153</v>
      </c>
      <c r="T160" s="155" t="s">
        <v>1900</v>
      </c>
      <c r="U160" s="155">
        <v>2020</v>
      </c>
      <c r="V160" s="156">
        <v>38523</v>
      </c>
      <c r="W160" s="154">
        <v>7173</v>
      </c>
      <c r="X160" s="258"/>
      <c r="Y160" s="153"/>
      <c r="Z160" s="258"/>
      <c r="AA160" s="258"/>
      <c r="AB160" s="258"/>
      <c r="AC160" s="150"/>
      <c r="AD160" s="40"/>
      <c r="AE160" s="40"/>
      <c r="AF160" s="40"/>
      <c r="AG160" s="40"/>
      <c r="AH160" s="40"/>
      <c r="AI160" s="218"/>
    </row>
    <row r="161" spans="1:35" ht="45" hidden="1" customHeight="1" x14ac:dyDescent="0.2">
      <c r="A161" s="159" t="s">
        <v>1901</v>
      </c>
      <c r="B161" s="150">
        <v>700159108</v>
      </c>
      <c r="C161" s="150" t="s">
        <v>198</v>
      </c>
      <c r="D161" s="151" t="s">
        <v>124</v>
      </c>
      <c r="E161" s="150" t="s">
        <v>1902</v>
      </c>
      <c r="F161" s="152" t="s">
        <v>1903</v>
      </c>
      <c r="G161" s="152">
        <v>2023</v>
      </c>
      <c r="H161" s="152" t="s">
        <v>1904</v>
      </c>
      <c r="I161" s="152" t="s">
        <v>1905</v>
      </c>
      <c r="J161" s="150" t="s">
        <v>1906</v>
      </c>
      <c r="K161" s="150" t="s">
        <v>1907</v>
      </c>
      <c r="L161" s="150" t="s">
        <v>1908</v>
      </c>
      <c r="M161" s="150" t="s">
        <v>1909</v>
      </c>
      <c r="N161" s="153" t="s">
        <v>118</v>
      </c>
      <c r="O161" s="154" t="s">
        <v>1910</v>
      </c>
      <c r="P161" s="154" t="s">
        <v>1911</v>
      </c>
      <c r="Q161" s="155" t="s">
        <v>1912</v>
      </c>
      <c r="R161" s="154"/>
      <c r="S161" s="155">
        <v>93401</v>
      </c>
      <c r="T161" s="155" t="s">
        <v>1913</v>
      </c>
      <c r="U161" s="155">
        <v>2022</v>
      </c>
      <c r="V161" s="156">
        <v>37970</v>
      </c>
      <c r="W161" s="154">
        <v>5800</v>
      </c>
      <c r="X161" s="258"/>
      <c r="Y161" s="153"/>
      <c r="Z161" s="258"/>
      <c r="AA161" s="258"/>
      <c r="AB161" s="258"/>
      <c r="AC161" s="150"/>
      <c r="AD161" s="40"/>
      <c r="AE161" s="40"/>
      <c r="AF161" s="40"/>
      <c r="AG161" s="40"/>
      <c r="AH161" s="40"/>
      <c r="AI161" s="218"/>
    </row>
    <row r="162" spans="1:35" ht="45" hidden="1" customHeight="1" x14ac:dyDescent="0.2">
      <c r="A162" s="159" t="s">
        <v>1914</v>
      </c>
      <c r="B162" s="150">
        <v>716594009</v>
      </c>
      <c r="C162" s="150" t="s">
        <v>156</v>
      </c>
      <c r="D162" s="151" t="s">
        <v>124</v>
      </c>
      <c r="E162" s="150" t="s">
        <v>1915</v>
      </c>
      <c r="F162" s="152" t="s">
        <v>1916</v>
      </c>
      <c r="G162" s="152"/>
      <c r="H162" s="152" t="s">
        <v>1917</v>
      </c>
      <c r="I162" s="152" t="s">
        <v>1918</v>
      </c>
      <c r="J162" s="150" t="s">
        <v>1778</v>
      </c>
      <c r="K162" s="150" t="s">
        <v>1919</v>
      </c>
      <c r="L162" s="150" t="s">
        <v>1920</v>
      </c>
      <c r="M162" s="150" t="s">
        <v>1921</v>
      </c>
      <c r="N162" s="153" t="s">
        <v>246</v>
      </c>
      <c r="O162" s="154" t="s">
        <v>1922</v>
      </c>
      <c r="P162" s="154" t="s">
        <v>1923</v>
      </c>
      <c r="Q162" s="155"/>
      <c r="R162" s="154"/>
      <c r="S162" s="155" t="s">
        <v>153</v>
      </c>
      <c r="T162" s="155" t="s">
        <v>1924</v>
      </c>
      <c r="U162" s="155">
        <v>2015</v>
      </c>
      <c r="V162" s="156">
        <v>37970</v>
      </c>
      <c r="W162" s="154">
        <v>6660</v>
      </c>
      <c r="X162" s="258"/>
      <c r="Y162" s="153"/>
      <c r="Z162" s="258"/>
      <c r="AA162" s="258"/>
      <c r="AB162" s="258"/>
      <c r="AC162" s="150"/>
      <c r="AD162" s="40"/>
      <c r="AE162" s="40"/>
      <c r="AF162" s="40"/>
      <c r="AG162" s="40"/>
      <c r="AH162" s="40"/>
      <c r="AI162" s="218"/>
    </row>
    <row r="163" spans="1:35" ht="45" hidden="1" customHeight="1" x14ac:dyDescent="0.2">
      <c r="A163" s="159" t="s">
        <v>1925</v>
      </c>
      <c r="B163" s="150">
        <v>706381007</v>
      </c>
      <c r="C163" s="150" t="s">
        <v>198</v>
      </c>
      <c r="D163" s="151" t="s">
        <v>124</v>
      </c>
      <c r="E163" s="150" t="s">
        <v>1926</v>
      </c>
      <c r="F163" s="152" t="s">
        <v>1927</v>
      </c>
      <c r="G163" s="152"/>
      <c r="H163" s="152" t="s">
        <v>1928</v>
      </c>
      <c r="I163" s="152" t="s">
        <v>1929</v>
      </c>
      <c r="J163" s="150" t="s">
        <v>1930</v>
      </c>
      <c r="K163" s="150" t="s">
        <v>1931</v>
      </c>
      <c r="L163" s="150" t="s">
        <v>1932</v>
      </c>
      <c r="M163" s="150" t="s">
        <v>1933</v>
      </c>
      <c r="N163" s="153" t="s">
        <v>118</v>
      </c>
      <c r="O163" s="154" t="s">
        <v>1300</v>
      </c>
      <c r="P163" s="154" t="s">
        <v>1934</v>
      </c>
      <c r="Q163" s="155"/>
      <c r="R163" s="154"/>
      <c r="S163" s="155">
        <v>93401</v>
      </c>
      <c r="T163" s="155" t="s">
        <v>1935</v>
      </c>
      <c r="U163" s="155">
        <v>2005</v>
      </c>
      <c r="V163" s="156">
        <v>37970</v>
      </c>
      <c r="W163" s="154">
        <v>6670</v>
      </c>
      <c r="X163" s="258"/>
      <c r="Y163" s="153"/>
      <c r="Z163" s="258"/>
      <c r="AA163" s="258"/>
      <c r="AB163" s="258"/>
      <c r="AC163" s="150"/>
      <c r="AD163" s="40"/>
      <c r="AE163" s="40"/>
      <c r="AF163" s="40"/>
      <c r="AG163" s="40"/>
      <c r="AH163" s="40"/>
      <c r="AI163" s="218"/>
    </row>
    <row r="164" spans="1:35" ht="45" hidden="1" customHeight="1" x14ac:dyDescent="0.2">
      <c r="A164" s="159" t="s">
        <v>1936</v>
      </c>
      <c r="B164" s="150">
        <v>650602730</v>
      </c>
      <c r="C164" s="150" t="s">
        <v>605</v>
      </c>
      <c r="D164" s="151" t="s">
        <v>124</v>
      </c>
      <c r="E164" s="150" t="s">
        <v>1093</v>
      </c>
      <c r="F164" s="152" t="s">
        <v>1937</v>
      </c>
      <c r="G164" s="152"/>
      <c r="H164" s="152" t="s">
        <v>1938</v>
      </c>
      <c r="I164" s="152" t="s">
        <v>1939</v>
      </c>
      <c r="J164" s="150" t="s">
        <v>1940</v>
      </c>
      <c r="K164" s="150" t="s">
        <v>1941</v>
      </c>
      <c r="L164" s="150" t="s">
        <v>1942</v>
      </c>
      <c r="M164" s="150" t="s">
        <v>1943</v>
      </c>
      <c r="N164" s="153" t="s">
        <v>471</v>
      </c>
      <c r="O164" s="154" t="s">
        <v>1944</v>
      </c>
      <c r="P164" s="154" t="s">
        <v>1945</v>
      </c>
      <c r="Q164" s="155" t="s">
        <v>1946</v>
      </c>
      <c r="R164" s="154"/>
      <c r="S164" s="155" t="s">
        <v>209</v>
      </c>
      <c r="T164" s="155" t="s">
        <v>1947</v>
      </c>
      <c r="U164" s="155">
        <v>2013</v>
      </c>
      <c r="V164" s="156">
        <v>41919</v>
      </c>
      <c r="W164" s="154">
        <v>7511</v>
      </c>
      <c r="X164" s="258"/>
      <c r="Y164" s="153"/>
      <c r="Z164" s="258"/>
      <c r="AA164" s="258"/>
      <c r="AB164" s="258"/>
      <c r="AC164" s="150"/>
      <c r="AD164" s="40"/>
      <c r="AE164" s="40"/>
      <c r="AF164" s="40"/>
      <c r="AG164" s="40"/>
      <c r="AH164" s="40"/>
      <c r="AI164" s="218"/>
    </row>
    <row r="165" spans="1:35" ht="45" hidden="1" customHeight="1" x14ac:dyDescent="0.2">
      <c r="A165" s="159" t="s">
        <v>1948</v>
      </c>
      <c r="B165" s="150" t="s">
        <v>1949</v>
      </c>
      <c r="C165" s="150" t="s">
        <v>156</v>
      </c>
      <c r="D165" s="151" t="s">
        <v>124</v>
      </c>
      <c r="E165" s="150" t="s">
        <v>1950</v>
      </c>
      <c r="F165" s="152" t="s">
        <v>1951</v>
      </c>
      <c r="G165" s="152"/>
      <c r="H165" s="152" t="s">
        <v>1952</v>
      </c>
      <c r="I165" s="152" t="s">
        <v>1953</v>
      </c>
      <c r="J165" s="150" t="s">
        <v>820</v>
      </c>
      <c r="K165" s="150" t="s">
        <v>1954</v>
      </c>
      <c r="L165" s="150" t="s">
        <v>1955</v>
      </c>
      <c r="M165" s="150" t="s">
        <v>1956</v>
      </c>
      <c r="N165" s="153" t="s">
        <v>494</v>
      </c>
      <c r="O165" s="154" t="s">
        <v>1957</v>
      </c>
      <c r="P165" s="154" t="s">
        <v>1958</v>
      </c>
      <c r="Q165" s="155" t="s">
        <v>1959</v>
      </c>
      <c r="R165" s="154"/>
      <c r="S165" s="155" t="s">
        <v>153</v>
      </c>
      <c r="T165" s="155" t="s">
        <v>1960</v>
      </c>
      <c r="U165" s="155">
        <v>2020</v>
      </c>
      <c r="V165" s="156">
        <v>42538</v>
      </c>
      <c r="W165" s="154">
        <v>7609</v>
      </c>
      <c r="X165" s="258"/>
      <c r="Y165" s="153"/>
      <c r="Z165" s="258"/>
      <c r="AA165" s="258"/>
      <c r="AB165" s="258"/>
      <c r="AC165" s="150"/>
      <c r="AD165" s="40"/>
      <c r="AE165" s="40"/>
      <c r="AF165" s="40"/>
      <c r="AG165" s="40"/>
      <c r="AH165" s="40"/>
      <c r="AI165" s="218" t="s">
        <v>950</v>
      </c>
    </row>
    <row r="166" spans="1:35" ht="45" hidden="1" customHeight="1" x14ac:dyDescent="0.2">
      <c r="A166" s="159" t="s">
        <v>1961</v>
      </c>
      <c r="B166" s="150">
        <v>726079005</v>
      </c>
      <c r="C166" s="150" t="s">
        <v>156</v>
      </c>
      <c r="D166" s="151" t="s">
        <v>124</v>
      </c>
      <c r="E166" s="150" t="s">
        <v>1962</v>
      </c>
      <c r="F166" s="152" t="s">
        <v>1963</v>
      </c>
      <c r="G166" s="152"/>
      <c r="H166" s="152" t="s">
        <v>1964</v>
      </c>
      <c r="I166" s="152" t="s">
        <v>1965</v>
      </c>
      <c r="J166" s="150" t="s">
        <v>1966</v>
      </c>
      <c r="K166" s="150" t="s">
        <v>1967</v>
      </c>
      <c r="L166" s="150" t="s">
        <v>1968</v>
      </c>
      <c r="M166" s="150" t="s">
        <v>1969</v>
      </c>
      <c r="N166" s="153" t="s">
        <v>133</v>
      </c>
      <c r="O166" s="154" t="s">
        <v>1970</v>
      </c>
      <c r="P166" s="154" t="s">
        <v>1971</v>
      </c>
      <c r="Q166" s="155" t="s">
        <v>1972</v>
      </c>
      <c r="R166" s="154"/>
      <c r="S166" s="155" t="s">
        <v>153</v>
      </c>
      <c r="T166" s="155" t="s">
        <v>1973</v>
      </c>
      <c r="U166" s="155">
        <v>2021</v>
      </c>
      <c r="V166" s="156">
        <v>37970</v>
      </c>
      <c r="W166" s="154">
        <v>6943</v>
      </c>
      <c r="X166" s="258"/>
      <c r="Y166" s="153"/>
      <c r="Z166" s="258"/>
      <c r="AA166" s="258"/>
      <c r="AB166" s="258"/>
      <c r="AC166" s="150"/>
      <c r="AD166" s="40"/>
      <c r="AE166" s="40"/>
      <c r="AF166" s="40"/>
      <c r="AG166" s="40"/>
      <c r="AH166" s="40"/>
      <c r="AI166" s="218"/>
    </row>
    <row r="167" spans="1:35" ht="45" hidden="1" customHeight="1" x14ac:dyDescent="0.2">
      <c r="A167" s="170" t="s">
        <v>1974</v>
      </c>
      <c r="B167" s="150">
        <v>651920485</v>
      </c>
      <c r="C167" s="150"/>
      <c r="D167" s="151" t="s">
        <v>124</v>
      </c>
      <c r="E167" s="150" t="s">
        <v>1975</v>
      </c>
      <c r="F167" s="152" t="s">
        <v>1976</v>
      </c>
      <c r="G167" s="152"/>
      <c r="H167" s="152" t="s">
        <v>1977</v>
      </c>
      <c r="I167" s="152" t="s">
        <v>1978</v>
      </c>
      <c r="J167" s="150" t="s">
        <v>1148</v>
      </c>
      <c r="K167" s="150" t="s">
        <v>1979</v>
      </c>
      <c r="L167" s="150" t="s">
        <v>1980</v>
      </c>
      <c r="M167" s="150" t="s">
        <v>1981</v>
      </c>
      <c r="N167" s="153" t="s">
        <v>246</v>
      </c>
      <c r="O167" s="154" t="s">
        <v>306</v>
      </c>
      <c r="P167" s="154" t="s">
        <v>1982</v>
      </c>
      <c r="Q167" s="166" t="s">
        <v>1983</v>
      </c>
      <c r="R167" s="154"/>
      <c r="S167" s="155">
        <v>93401</v>
      </c>
      <c r="T167" s="155" t="s">
        <v>1984</v>
      </c>
      <c r="U167" s="155">
        <v>2020</v>
      </c>
      <c r="V167" s="156">
        <v>43902</v>
      </c>
      <c r="W167" s="154">
        <v>7699</v>
      </c>
      <c r="X167" s="213"/>
      <c r="Y167" s="214"/>
      <c r="Z167" s="213"/>
      <c r="AA167" s="213"/>
      <c r="AB167" s="213"/>
      <c r="AC167" s="215"/>
      <c r="AD167" s="40"/>
      <c r="AE167" s="40"/>
      <c r="AF167" s="40"/>
      <c r="AG167" s="40"/>
      <c r="AH167" s="40"/>
      <c r="AI167" s="218"/>
    </row>
    <row r="168" spans="1:35" ht="45" hidden="1" customHeight="1" x14ac:dyDescent="0.2">
      <c r="A168" s="159" t="s">
        <v>1985</v>
      </c>
      <c r="B168" s="150">
        <v>703620000</v>
      </c>
      <c r="C168" s="150" t="s">
        <v>198</v>
      </c>
      <c r="D168" s="151" t="s">
        <v>124</v>
      </c>
      <c r="E168" s="150" t="s">
        <v>1986</v>
      </c>
      <c r="F168" s="152" t="s">
        <v>198</v>
      </c>
      <c r="G168" s="152"/>
      <c r="H168" s="152" t="s">
        <v>1987</v>
      </c>
      <c r="I168" s="152" t="s">
        <v>1988</v>
      </c>
      <c r="J168" s="150" t="s">
        <v>1989</v>
      </c>
      <c r="K168" s="150" t="s">
        <v>1990</v>
      </c>
      <c r="L168" s="150" t="s">
        <v>1991</v>
      </c>
      <c r="M168" s="150" t="s">
        <v>1992</v>
      </c>
      <c r="N168" s="153" t="s">
        <v>118</v>
      </c>
      <c r="O168" s="154" t="s">
        <v>192</v>
      </c>
      <c r="P168" s="154" t="s">
        <v>1993</v>
      </c>
      <c r="Q168" s="155" t="s">
        <v>1994</v>
      </c>
      <c r="R168" s="154"/>
      <c r="S168" s="155">
        <v>93401</v>
      </c>
      <c r="T168" s="155" t="s">
        <v>1995</v>
      </c>
      <c r="U168" s="155">
        <v>2013</v>
      </c>
      <c r="V168" s="156">
        <v>37970</v>
      </c>
      <c r="W168" s="154">
        <v>3250</v>
      </c>
      <c r="X168" s="258"/>
      <c r="Y168" s="153"/>
      <c r="Z168" s="258"/>
      <c r="AA168" s="258"/>
      <c r="AB168" s="258"/>
      <c r="AC168" s="150"/>
      <c r="AD168" s="40"/>
      <c r="AE168" s="40"/>
      <c r="AF168" s="40"/>
      <c r="AG168" s="40"/>
      <c r="AH168" s="40"/>
      <c r="AI168" s="218"/>
    </row>
    <row r="169" spans="1:35" ht="45" hidden="1" customHeight="1" x14ac:dyDescent="0.2">
      <c r="A169" s="159" t="s">
        <v>1996</v>
      </c>
      <c r="B169" s="150">
        <v>651800501</v>
      </c>
      <c r="C169" s="150" t="s">
        <v>198</v>
      </c>
      <c r="D169" s="151" t="s">
        <v>124</v>
      </c>
      <c r="E169" s="150" t="s">
        <v>1997</v>
      </c>
      <c r="F169" s="152" t="s">
        <v>1998</v>
      </c>
      <c r="G169" s="152"/>
      <c r="H169" s="152" t="s">
        <v>1460</v>
      </c>
      <c r="I169" s="152" t="s">
        <v>1999</v>
      </c>
      <c r="J169" s="150" t="s">
        <v>2000</v>
      </c>
      <c r="K169" s="150" t="s">
        <v>2001</v>
      </c>
      <c r="L169" s="150" t="s">
        <v>2002</v>
      </c>
      <c r="M169" s="150" t="s">
        <v>2003</v>
      </c>
      <c r="N169" s="153" t="s">
        <v>118</v>
      </c>
      <c r="O169" s="154" t="s">
        <v>1734</v>
      </c>
      <c r="P169" s="154" t="s">
        <v>2004</v>
      </c>
      <c r="Q169" s="155" t="s">
        <v>2005</v>
      </c>
      <c r="R169" s="154"/>
      <c r="S169" s="155">
        <v>93401</v>
      </c>
      <c r="T169" s="155" t="s">
        <v>2006</v>
      </c>
      <c r="U169" s="155">
        <v>2015</v>
      </c>
      <c r="V169" s="156">
        <v>42158</v>
      </c>
      <c r="W169" s="154">
        <v>7568</v>
      </c>
      <c r="X169" s="258"/>
      <c r="Y169" s="153"/>
      <c r="Z169" s="258"/>
      <c r="AA169" s="258"/>
      <c r="AB169" s="258"/>
      <c r="AC169" s="150"/>
      <c r="AD169" s="40"/>
      <c r="AE169" s="40"/>
      <c r="AF169" s="40"/>
      <c r="AG169" s="40"/>
      <c r="AH169" s="40"/>
      <c r="AI169" s="218"/>
    </row>
    <row r="170" spans="1:35" ht="45" hidden="1" customHeight="1" x14ac:dyDescent="0.2">
      <c r="A170" s="159" t="s">
        <v>2007</v>
      </c>
      <c r="B170" s="150">
        <v>651712394</v>
      </c>
      <c r="C170" s="150"/>
      <c r="D170" s="151" t="s">
        <v>124</v>
      </c>
      <c r="E170" s="150" t="s">
        <v>2008</v>
      </c>
      <c r="F170" s="152" t="s">
        <v>2009</v>
      </c>
      <c r="G170" s="152"/>
      <c r="H170" s="152" t="s">
        <v>2010</v>
      </c>
      <c r="I170" s="152" t="s">
        <v>2011</v>
      </c>
      <c r="J170" s="150" t="s">
        <v>1148</v>
      </c>
      <c r="K170" s="150" t="s">
        <v>2012</v>
      </c>
      <c r="L170" s="150" t="s">
        <v>2013</v>
      </c>
      <c r="M170" s="150" t="s">
        <v>2014</v>
      </c>
      <c r="N170" s="153" t="s">
        <v>730</v>
      </c>
      <c r="O170" s="154" t="s">
        <v>366</v>
      </c>
      <c r="P170" s="154">
        <v>582431705</v>
      </c>
      <c r="Q170" s="166" t="s">
        <v>2015</v>
      </c>
      <c r="R170" s="154"/>
      <c r="S170" s="155">
        <v>93401</v>
      </c>
      <c r="T170" s="155" t="s">
        <v>2016</v>
      </c>
      <c r="U170" s="155">
        <v>2019</v>
      </c>
      <c r="V170" s="156">
        <v>43944</v>
      </c>
      <c r="W170" s="154">
        <v>7705</v>
      </c>
      <c r="X170" s="258"/>
      <c r="Y170" s="153"/>
      <c r="Z170" s="258"/>
      <c r="AA170" s="258"/>
      <c r="AB170" s="258"/>
      <c r="AC170" s="150"/>
      <c r="AD170" s="40"/>
      <c r="AE170" s="40"/>
      <c r="AF170" s="40"/>
      <c r="AG170" s="40"/>
      <c r="AH170" s="40"/>
      <c r="AI170" s="218"/>
    </row>
    <row r="171" spans="1:35" ht="45" hidden="1" customHeight="1" x14ac:dyDescent="0.2">
      <c r="A171" s="159" t="s">
        <v>2017</v>
      </c>
      <c r="B171" s="150">
        <v>709963007</v>
      </c>
      <c r="C171" s="150" t="s">
        <v>605</v>
      </c>
      <c r="D171" s="151" t="s">
        <v>124</v>
      </c>
      <c r="E171" s="150" t="s">
        <v>2018</v>
      </c>
      <c r="F171" s="176" t="s">
        <v>2019</v>
      </c>
      <c r="G171" s="176"/>
      <c r="H171" s="152" t="s">
        <v>2020</v>
      </c>
      <c r="I171" s="152" t="s">
        <v>2021</v>
      </c>
      <c r="J171" s="150" t="s">
        <v>2022</v>
      </c>
      <c r="K171" s="150" t="s">
        <v>2023</v>
      </c>
      <c r="L171" s="150" t="s">
        <v>2024</v>
      </c>
      <c r="M171" s="150" t="s">
        <v>2025</v>
      </c>
      <c r="N171" s="153" t="s">
        <v>118</v>
      </c>
      <c r="O171" s="154" t="s">
        <v>1629</v>
      </c>
      <c r="P171" s="154"/>
      <c r="Q171" s="155" t="s">
        <v>2026</v>
      </c>
      <c r="R171" s="154"/>
      <c r="S171" s="155" t="s">
        <v>153</v>
      </c>
      <c r="T171" s="155" t="s">
        <v>2027</v>
      </c>
      <c r="U171" s="155">
        <v>2020</v>
      </c>
      <c r="V171" s="156">
        <v>37970</v>
      </c>
      <c r="W171" s="154">
        <v>3200</v>
      </c>
      <c r="X171" s="213"/>
      <c r="Y171" s="214"/>
      <c r="Z171" s="213"/>
      <c r="AA171" s="213"/>
      <c r="AB171" s="213"/>
      <c r="AC171" s="215"/>
      <c r="AD171" s="40"/>
      <c r="AE171" s="40"/>
      <c r="AF171" s="40"/>
      <c r="AG171" s="40"/>
      <c r="AH171" s="40"/>
      <c r="AI171" s="218"/>
    </row>
    <row r="172" spans="1:35" ht="45" hidden="1" customHeight="1" x14ac:dyDescent="0.2">
      <c r="A172" s="159" t="s">
        <v>2028</v>
      </c>
      <c r="B172" s="150">
        <v>651775523</v>
      </c>
      <c r="C172" s="150"/>
      <c r="D172" s="151" t="s">
        <v>124</v>
      </c>
      <c r="E172" s="150" t="s">
        <v>2029</v>
      </c>
      <c r="F172" s="176" t="s">
        <v>2030</v>
      </c>
      <c r="G172" s="176"/>
      <c r="H172" s="152" t="s">
        <v>2031</v>
      </c>
      <c r="I172" s="152" t="s">
        <v>2032</v>
      </c>
      <c r="J172" s="150" t="s">
        <v>1025</v>
      </c>
      <c r="K172" s="150" t="s">
        <v>2033</v>
      </c>
      <c r="L172" s="150" t="s">
        <v>2034</v>
      </c>
      <c r="M172" s="150" t="s">
        <v>2035</v>
      </c>
      <c r="N172" s="153" t="s">
        <v>165</v>
      </c>
      <c r="O172" s="154" t="s">
        <v>318</v>
      </c>
      <c r="P172" s="154" t="s">
        <v>2036</v>
      </c>
      <c r="Q172" s="166" t="s">
        <v>2037</v>
      </c>
      <c r="R172" s="154"/>
      <c r="S172" s="155">
        <v>93401</v>
      </c>
      <c r="T172" s="155" t="s">
        <v>2038</v>
      </c>
      <c r="U172" s="161">
        <v>2018</v>
      </c>
      <c r="V172" s="156">
        <v>43644</v>
      </c>
      <c r="W172" s="154">
        <v>7684</v>
      </c>
      <c r="X172" s="258"/>
      <c r="Y172" s="153"/>
      <c r="Z172" s="258"/>
      <c r="AA172" s="258"/>
      <c r="AB172" s="258"/>
      <c r="AC172" s="150"/>
      <c r="AD172" s="40"/>
      <c r="AE172" s="40"/>
      <c r="AF172" s="40"/>
      <c r="AG172" s="40"/>
      <c r="AH172" s="40"/>
      <c r="AI172" s="218"/>
    </row>
    <row r="173" spans="1:35" ht="45" hidden="1" customHeight="1" x14ac:dyDescent="0.2">
      <c r="A173" s="159" t="s">
        <v>2039</v>
      </c>
      <c r="B173" s="150" t="s">
        <v>2040</v>
      </c>
      <c r="C173" s="150"/>
      <c r="D173" s="151" t="s">
        <v>124</v>
      </c>
      <c r="E173" s="150" t="s">
        <v>2041</v>
      </c>
      <c r="F173" s="176" t="s">
        <v>2042</v>
      </c>
      <c r="G173" s="176"/>
      <c r="H173" s="152" t="s">
        <v>2043</v>
      </c>
      <c r="I173" s="152" t="s">
        <v>2044</v>
      </c>
      <c r="J173" s="150" t="s">
        <v>1426</v>
      </c>
      <c r="K173" s="150" t="s">
        <v>2045</v>
      </c>
      <c r="L173" s="150" t="s">
        <v>2046</v>
      </c>
      <c r="M173" s="150" t="s">
        <v>2047</v>
      </c>
      <c r="N173" s="153" t="s">
        <v>578</v>
      </c>
      <c r="O173" s="154" t="s">
        <v>1279</v>
      </c>
      <c r="P173" s="177">
        <v>994571291</v>
      </c>
      <c r="Q173" s="177" t="s">
        <v>2048</v>
      </c>
      <c r="R173" s="154"/>
      <c r="S173" s="155">
        <v>93401</v>
      </c>
      <c r="T173" s="155" t="s">
        <v>2049</v>
      </c>
      <c r="U173" s="155">
        <v>2019</v>
      </c>
      <c r="V173" s="156">
        <v>44167</v>
      </c>
      <c r="W173" s="154">
        <v>7720</v>
      </c>
      <c r="X173" s="258"/>
      <c r="Y173" s="153"/>
      <c r="Z173" s="258"/>
      <c r="AA173" s="258"/>
      <c r="AB173" s="258"/>
      <c r="AC173" s="150"/>
      <c r="AD173" s="40"/>
      <c r="AE173" s="40"/>
      <c r="AF173" s="40"/>
      <c r="AG173" s="40"/>
      <c r="AH173" s="40"/>
      <c r="AI173" s="218"/>
    </row>
    <row r="174" spans="1:35" ht="45" hidden="1" customHeight="1" x14ac:dyDescent="0.2">
      <c r="A174" s="159" t="s">
        <v>2050</v>
      </c>
      <c r="B174" s="150">
        <v>717461002</v>
      </c>
      <c r="C174" s="150" t="s">
        <v>198</v>
      </c>
      <c r="D174" s="151" t="s">
        <v>124</v>
      </c>
      <c r="E174" s="150" t="s">
        <v>2051</v>
      </c>
      <c r="F174" s="152" t="s">
        <v>2052</v>
      </c>
      <c r="G174" s="152"/>
      <c r="H174" s="152" t="s">
        <v>2053</v>
      </c>
      <c r="I174" s="152" t="s">
        <v>2054</v>
      </c>
      <c r="J174" s="150" t="s">
        <v>2055</v>
      </c>
      <c r="K174" s="150" t="s">
        <v>2056</v>
      </c>
      <c r="L174" s="150" t="s">
        <v>2057</v>
      </c>
      <c r="M174" s="150" t="s">
        <v>2058</v>
      </c>
      <c r="N174" s="153" t="s">
        <v>246</v>
      </c>
      <c r="O174" s="154" t="s">
        <v>686</v>
      </c>
      <c r="P174" s="154" t="s">
        <v>2059</v>
      </c>
      <c r="Q174" s="155"/>
      <c r="R174" s="154"/>
      <c r="S174" s="155">
        <v>93401</v>
      </c>
      <c r="T174" s="155" t="s">
        <v>2060</v>
      </c>
      <c r="U174" s="155">
        <v>2012</v>
      </c>
      <c r="V174" s="156">
        <v>37970</v>
      </c>
      <c r="W174" s="154">
        <v>6870</v>
      </c>
      <c r="X174" s="258"/>
      <c r="Y174" s="153"/>
      <c r="Z174" s="258"/>
      <c r="AA174" s="258"/>
      <c r="AB174" s="258"/>
      <c r="AC174" s="150"/>
      <c r="AD174" s="40"/>
      <c r="AE174" s="40"/>
      <c r="AF174" s="40"/>
      <c r="AG174" s="40"/>
      <c r="AH174" s="40"/>
      <c r="AI174" s="218"/>
    </row>
    <row r="175" spans="1:35" ht="45" hidden="1" customHeight="1" x14ac:dyDescent="0.2">
      <c r="A175" s="159" t="s">
        <v>2061</v>
      </c>
      <c r="B175" s="150">
        <v>713394009</v>
      </c>
      <c r="C175" s="150" t="s">
        <v>156</v>
      </c>
      <c r="D175" s="151" t="s">
        <v>124</v>
      </c>
      <c r="E175" s="150" t="s">
        <v>2062</v>
      </c>
      <c r="F175" s="152" t="s">
        <v>2063</v>
      </c>
      <c r="G175" s="152"/>
      <c r="H175" s="152" t="s">
        <v>2064</v>
      </c>
      <c r="I175" s="152" t="s">
        <v>2065</v>
      </c>
      <c r="J175" s="150" t="s">
        <v>1778</v>
      </c>
      <c r="K175" s="150" t="s">
        <v>2066</v>
      </c>
      <c r="L175" s="150" t="s">
        <v>2067</v>
      </c>
      <c r="M175" s="150" t="s">
        <v>2068</v>
      </c>
      <c r="N175" s="153" t="s">
        <v>149</v>
      </c>
      <c r="O175" s="154" t="s">
        <v>345</v>
      </c>
      <c r="P175" s="154" t="s">
        <v>2069</v>
      </c>
      <c r="Q175" s="166" t="s">
        <v>2070</v>
      </c>
      <c r="R175" s="154"/>
      <c r="S175" s="155">
        <v>93401</v>
      </c>
      <c r="T175" s="155" t="s">
        <v>2071</v>
      </c>
      <c r="U175" s="155">
        <v>2020</v>
      </c>
      <c r="V175" s="156">
        <v>39476</v>
      </c>
      <c r="W175" s="154">
        <v>7388</v>
      </c>
      <c r="X175" s="258"/>
      <c r="Y175" s="153"/>
      <c r="Z175" s="258"/>
      <c r="AA175" s="258"/>
      <c r="AB175" s="258"/>
      <c r="AC175" s="150"/>
      <c r="AD175" s="40"/>
      <c r="AE175" s="40"/>
      <c r="AF175" s="40"/>
      <c r="AG175" s="40"/>
      <c r="AH175" s="40"/>
      <c r="AI175" s="218" t="s">
        <v>2072</v>
      </c>
    </row>
    <row r="176" spans="1:35" ht="45" hidden="1" customHeight="1" x14ac:dyDescent="0.2">
      <c r="A176" s="159" t="s">
        <v>2073</v>
      </c>
      <c r="B176" s="150">
        <v>702006007</v>
      </c>
      <c r="C176" s="150" t="s">
        <v>198</v>
      </c>
      <c r="D176" s="151" t="s">
        <v>124</v>
      </c>
      <c r="E176" s="150" t="s">
        <v>2074</v>
      </c>
      <c r="F176" s="152" t="s">
        <v>2075</v>
      </c>
      <c r="G176" s="152"/>
      <c r="H176" s="152" t="s">
        <v>2076</v>
      </c>
      <c r="I176" s="152" t="s">
        <v>2077</v>
      </c>
      <c r="J176" s="150" t="s">
        <v>1073</v>
      </c>
      <c r="K176" s="150" t="s">
        <v>623</v>
      </c>
      <c r="L176" s="150" t="s">
        <v>2078</v>
      </c>
      <c r="M176" s="150" t="s">
        <v>2079</v>
      </c>
      <c r="N176" s="153" t="s">
        <v>494</v>
      </c>
      <c r="O176" s="154" t="s">
        <v>2080</v>
      </c>
      <c r="P176" s="154"/>
      <c r="Q176" s="155" t="s">
        <v>2081</v>
      </c>
      <c r="R176" s="154"/>
      <c r="S176" s="155" t="s">
        <v>627</v>
      </c>
      <c r="T176" s="155" t="s">
        <v>2082</v>
      </c>
      <c r="U176" s="155">
        <v>2005</v>
      </c>
      <c r="V176" s="156">
        <v>39122</v>
      </c>
      <c r="W176" s="154">
        <v>7345</v>
      </c>
      <c r="X176" s="258"/>
      <c r="Y176" s="153"/>
      <c r="Z176" s="258"/>
      <c r="AA176" s="258"/>
      <c r="AB176" s="258"/>
      <c r="AC176" s="150"/>
      <c r="AD176" s="40"/>
      <c r="AE176" s="40"/>
      <c r="AF176" s="40"/>
      <c r="AG176" s="40"/>
      <c r="AH176" s="40"/>
      <c r="AI176" s="218"/>
    </row>
    <row r="177" spans="1:35" ht="45" hidden="1" customHeight="1" x14ac:dyDescent="0.2">
      <c r="A177" s="159" t="s">
        <v>2083</v>
      </c>
      <c r="B177" s="150">
        <v>656288108</v>
      </c>
      <c r="C177" s="150" t="s">
        <v>198</v>
      </c>
      <c r="D177" s="151" t="s">
        <v>124</v>
      </c>
      <c r="E177" s="150" t="s">
        <v>2084</v>
      </c>
      <c r="F177" s="152" t="s">
        <v>2085</v>
      </c>
      <c r="G177" s="155">
        <v>2024</v>
      </c>
      <c r="H177" s="152" t="s">
        <v>2086</v>
      </c>
      <c r="I177" s="152" t="s">
        <v>2087</v>
      </c>
      <c r="J177" s="150" t="s">
        <v>2088</v>
      </c>
      <c r="K177" s="150" t="s">
        <v>2089</v>
      </c>
      <c r="L177" s="150" t="s">
        <v>2090</v>
      </c>
      <c r="M177" s="150" t="s">
        <v>2091</v>
      </c>
      <c r="N177" s="153" t="s">
        <v>246</v>
      </c>
      <c r="O177" s="154" t="s">
        <v>686</v>
      </c>
      <c r="P177" s="154" t="s">
        <v>2092</v>
      </c>
      <c r="Q177" s="155" t="s">
        <v>2093</v>
      </c>
      <c r="R177" s="154"/>
      <c r="S177" s="155">
        <v>93401</v>
      </c>
      <c r="T177" s="155" t="s">
        <v>2094</v>
      </c>
      <c r="U177" s="155">
        <v>2023</v>
      </c>
      <c r="V177" s="156">
        <v>38848</v>
      </c>
      <c r="W177" s="154">
        <v>7320</v>
      </c>
      <c r="X177" s="213"/>
      <c r="Y177" s="214"/>
      <c r="Z177" s="213"/>
      <c r="AA177" s="213"/>
      <c r="AB177" s="213"/>
      <c r="AC177" s="219" t="s">
        <v>860</v>
      </c>
      <c r="AD177" s="40"/>
      <c r="AE177" s="40"/>
      <c r="AF177" s="40"/>
      <c r="AG177" s="40"/>
      <c r="AH177" s="40"/>
      <c r="AI177" s="218" t="s">
        <v>2095</v>
      </c>
    </row>
    <row r="178" spans="1:35" ht="45" hidden="1" customHeight="1" x14ac:dyDescent="0.2">
      <c r="A178" s="159" t="s">
        <v>2096</v>
      </c>
      <c r="B178" s="150">
        <v>732420002</v>
      </c>
      <c r="C178" s="150" t="s">
        <v>198</v>
      </c>
      <c r="D178" s="151" t="s">
        <v>124</v>
      </c>
      <c r="E178" s="150" t="s">
        <v>2097</v>
      </c>
      <c r="F178" s="152" t="s">
        <v>2098</v>
      </c>
      <c r="G178" s="152"/>
      <c r="H178" s="152" t="s">
        <v>2099</v>
      </c>
      <c r="I178" s="152" t="s">
        <v>2100</v>
      </c>
      <c r="J178" s="150" t="s">
        <v>1778</v>
      </c>
      <c r="K178" s="150" t="s">
        <v>2101</v>
      </c>
      <c r="L178" s="150" t="s">
        <v>2102</v>
      </c>
      <c r="M178" s="150" t="s">
        <v>2103</v>
      </c>
      <c r="N178" s="153" t="s">
        <v>118</v>
      </c>
      <c r="O178" s="154" t="s">
        <v>1321</v>
      </c>
      <c r="P178" s="154" t="s">
        <v>2104</v>
      </c>
      <c r="Q178" s="155" t="s">
        <v>2105</v>
      </c>
      <c r="R178" s="154"/>
      <c r="S178" s="155">
        <v>93401</v>
      </c>
      <c r="T178" s="155" t="s">
        <v>2106</v>
      </c>
      <c r="U178" s="155">
        <v>2019</v>
      </c>
      <c r="V178" s="156">
        <v>37970</v>
      </c>
      <c r="W178" s="154">
        <v>6972</v>
      </c>
      <c r="X178" s="258"/>
      <c r="Y178" s="153"/>
      <c r="Z178" s="258"/>
      <c r="AA178" s="258"/>
      <c r="AB178" s="258"/>
      <c r="AC178" s="150"/>
      <c r="AD178" s="40"/>
      <c r="AE178" s="40"/>
      <c r="AF178" s="40"/>
      <c r="AG178" s="40"/>
      <c r="AH178" s="40"/>
      <c r="AI178" s="218"/>
    </row>
    <row r="179" spans="1:35" ht="45" hidden="1" customHeight="1" x14ac:dyDescent="0.2">
      <c r="A179" s="159" t="s">
        <v>2107</v>
      </c>
      <c r="B179" s="150">
        <v>720462001</v>
      </c>
      <c r="C179" s="150" t="s">
        <v>198</v>
      </c>
      <c r="D179" s="151" t="s">
        <v>124</v>
      </c>
      <c r="E179" s="150" t="s">
        <v>2108</v>
      </c>
      <c r="F179" s="152" t="s">
        <v>8292</v>
      </c>
      <c r="G179" s="155">
        <v>2025</v>
      </c>
      <c r="H179" s="152" t="s">
        <v>2109</v>
      </c>
      <c r="I179" s="152" t="s">
        <v>2110</v>
      </c>
      <c r="J179" s="150" t="s">
        <v>2111</v>
      </c>
      <c r="K179" s="184" t="s">
        <v>2112</v>
      </c>
      <c r="L179" s="150" t="s">
        <v>2113</v>
      </c>
      <c r="M179" s="150" t="s">
        <v>2114</v>
      </c>
      <c r="N179" s="153" t="s">
        <v>118</v>
      </c>
      <c r="O179" s="154" t="s">
        <v>192</v>
      </c>
      <c r="P179" s="154" t="s">
        <v>2115</v>
      </c>
      <c r="Q179" s="155" t="s">
        <v>2116</v>
      </c>
      <c r="R179" s="154"/>
      <c r="S179" s="155">
        <v>93401</v>
      </c>
      <c r="T179" s="255" t="s">
        <v>8309</v>
      </c>
      <c r="U179" s="155">
        <v>2024</v>
      </c>
      <c r="V179" s="156">
        <v>38905</v>
      </c>
      <c r="W179" s="154">
        <v>7328</v>
      </c>
      <c r="X179" s="258"/>
      <c r="Y179" s="153"/>
      <c r="Z179" s="258"/>
      <c r="AA179" s="258"/>
      <c r="AB179" s="258"/>
      <c r="AC179" s="150"/>
      <c r="AD179" s="40"/>
      <c r="AE179" s="40"/>
      <c r="AF179" s="40"/>
      <c r="AG179" s="40"/>
      <c r="AH179" s="40"/>
      <c r="AI179" s="218"/>
    </row>
    <row r="180" spans="1:35" ht="45" hidden="1" customHeight="1" x14ac:dyDescent="0.2">
      <c r="A180" s="159" t="s">
        <v>2117</v>
      </c>
      <c r="B180" s="150">
        <v>724416004</v>
      </c>
      <c r="C180" s="150" t="s">
        <v>198</v>
      </c>
      <c r="D180" s="151" t="s">
        <v>124</v>
      </c>
      <c r="E180" s="150" t="s">
        <v>2118</v>
      </c>
      <c r="F180" s="152" t="s">
        <v>2119</v>
      </c>
      <c r="G180" s="152"/>
      <c r="H180" s="152" t="s">
        <v>2120</v>
      </c>
      <c r="I180" s="152" t="s">
        <v>2121</v>
      </c>
      <c r="J180" s="150" t="s">
        <v>2122</v>
      </c>
      <c r="K180" s="150" t="s">
        <v>2123</v>
      </c>
      <c r="L180" s="150" t="s">
        <v>2124</v>
      </c>
      <c r="M180" s="150" t="s">
        <v>2125</v>
      </c>
      <c r="N180" s="153" t="s">
        <v>118</v>
      </c>
      <c r="O180" s="154" t="s">
        <v>400</v>
      </c>
      <c r="P180" s="154" t="s">
        <v>2126</v>
      </c>
      <c r="Q180" s="155" t="s">
        <v>2127</v>
      </c>
      <c r="R180" s="154"/>
      <c r="S180" s="155"/>
      <c r="T180" s="155" t="s">
        <v>2128</v>
      </c>
      <c r="U180" s="155">
        <v>2015</v>
      </c>
      <c r="V180" s="156">
        <v>37970</v>
      </c>
      <c r="W180" s="154">
        <v>7055</v>
      </c>
      <c r="X180" s="258"/>
      <c r="Y180" s="153"/>
      <c r="Z180" s="258"/>
      <c r="AA180" s="258"/>
      <c r="AB180" s="258"/>
      <c r="AC180" s="150"/>
      <c r="AD180" s="40"/>
      <c r="AE180" s="40"/>
      <c r="AF180" s="40"/>
      <c r="AG180" s="40"/>
      <c r="AH180" s="40"/>
      <c r="AI180" s="218"/>
    </row>
    <row r="181" spans="1:35" ht="45" hidden="1" customHeight="1" x14ac:dyDescent="0.2">
      <c r="A181" s="236" t="s">
        <v>2129</v>
      </c>
      <c r="B181" s="267">
        <v>657495808</v>
      </c>
      <c r="C181" s="150" t="s">
        <v>198</v>
      </c>
      <c r="D181" s="151" t="s">
        <v>124</v>
      </c>
      <c r="E181" s="150" t="s">
        <v>2130</v>
      </c>
      <c r="F181" s="152" t="s">
        <v>2131</v>
      </c>
      <c r="G181" s="155">
        <v>2024</v>
      </c>
      <c r="H181" s="152" t="s">
        <v>2132</v>
      </c>
      <c r="I181" s="152" t="s">
        <v>2133</v>
      </c>
      <c r="J181" s="150" t="s">
        <v>2122</v>
      </c>
      <c r="K181" s="150" t="s">
        <v>2134</v>
      </c>
      <c r="L181" s="150" t="s">
        <v>2135</v>
      </c>
      <c r="M181" s="150" t="s">
        <v>2136</v>
      </c>
      <c r="N181" s="153" t="s">
        <v>232</v>
      </c>
      <c r="O181" s="154" t="s">
        <v>294</v>
      </c>
      <c r="P181" s="154" t="s">
        <v>2137</v>
      </c>
      <c r="Q181" s="167" t="s">
        <v>2138</v>
      </c>
      <c r="R181" s="154"/>
      <c r="S181" s="155" t="s">
        <v>627</v>
      </c>
      <c r="T181" s="155" t="s">
        <v>2139</v>
      </c>
      <c r="U181" s="155">
        <v>2023</v>
      </c>
      <c r="V181" s="156">
        <v>43567</v>
      </c>
      <c r="W181" s="154">
        <v>7674</v>
      </c>
      <c r="X181" s="213"/>
      <c r="Y181" s="214"/>
      <c r="Z181" s="213"/>
      <c r="AA181" s="213"/>
      <c r="AB181" s="213"/>
      <c r="AC181" s="215"/>
      <c r="AD181" s="40"/>
      <c r="AE181" s="40"/>
      <c r="AF181" s="40"/>
      <c r="AG181" s="40"/>
      <c r="AH181" s="40"/>
      <c r="AI181" s="218"/>
    </row>
    <row r="182" spans="1:35" ht="45" hidden="1" customHeight="1" x14ac:dyDescent="0.25">
      <c r="A182" s="170" t="s">
        <v>2140</v>
      </c>
      <c r="B182" s="268">
        <v>651773733</v>
      </c>
      <c r="C182" s="150"/>
      <c r="D182" s="151" t="s">
        <v>124</v>
      </c>
      <c r="E182" s="150" t="s">
        <v>2141</v>
      </c>
      <c r="F182" s="152" t="s">
        <v>2142</v>
      </c>
      <c r="G182" s="152"/>
      <c r="H182" s="152" t="s">
        <v>2143</v>
      </c>
      <c r="I182" s="152" t="s">
        <v>2144</v>
      </c>
      <c r="J182" s="150" t="s">
        <v>129</v>
      </c>
      <c r="K182" s="150" t="s">
        <v>2145</v>
      </c>
      <c r="L182" s="150" t="s">
        <v>2146</v>
      </c>
      <c r="M182" s="150" t="s">
        <v>2147</v>
      </c>
      <c r="N182" s="153" t="s">
        <v>1758</v>
      </c>
      <c r="O182" s="154" t="s">
        <v>2148</v>
      </c>
      <c r="P182" s="154" t="s">
        <v>2149</v>
      </c>
      <c r="Q182" s="166" t="s">
        <v>2150</v>
      </c>
      <c r="R182" s="154"/>
      <c r="S182" s="155">
        <v>93401</v>
      </c>
      <c r="T182" s="155" t="s">
        <v>1248</v>
      </c>
      <c r="U182" s="161">
        <v>2018</v>
      </c>
      <c r="V182" s="156" t="s">
        <v>2151</v>
      </c>
      <c r="W182" s="154">
        <v>7681</v>
      </c>
      <c r="X182" s="258"/>
      <c r="Y182" s="153"/>
      <c r="Z182" s="258"/>
      <c r="AA182" s="258"/>
      <c r="AB182" s="258"/>
      <c r="AC182" s="150"/>
      <c r="AD182" s="40"/>
      <c r="AE182" s="40"/>
      <c r="AF182" s="40"/>
      <c r="AG182" s="40"/>
      <c r="AH182" s="40"/>
      <c r="AI182" s="218"/>
    </row>
    <row r="183" spans="1:35" ht="45" hidden="1" customHeight="1" x14ac:dyDescent="0.2">
      <c r="A183" s="159" t="s">
        <v>2152</v>
      </c>
      <c r="B183" s="150" t="s">
        <v>2153</v>
      </c>
      <c r="C183" s="150" t="s">
        <v>198</v>
      </c>
      <c r="D183" s="151" t="s">
        <v>124</v>
      </c>
      <c r="E183" s="150" t="s">
        <v>2154</v>
      </c>
      <c r="F183" s="152" t="s">
        <v>2155</v>
      </c>
      <c r="G183" s="152"/>
      <c r="H183" s="152" t="s">
        <v>2156</v>
      </c>
      <c r="I183" s="152" t="s">
        <v>2157</v>
      </c>
      <c r="J183" s="150" t="s">
        <v>1025</v>
      </c>
      <c r="K183" s="150" t="s">
        <v>2158</v>
      </c>
      <c r="L183" s="150" t="s">
        <v>2159</v>
      </c>
      <c r="M183" s="150" t="s">
        <v>2160</v>
      </c>
      <c r="N183" s="153" t="s">
        <v>118</v>
      </c>
      <c r="O183" s="154" t="s">
        <v>178</v>
      </c>
      <c r="P183" s="154" t="s">
        <v>2161</v>
      </c>
      <c r="Q183" s="155" t="s">
        <v>2162</v>
      </c>
      <c r="R183" s="154"/>
      <c r="S183" s="155" t="s">
        <v>627</v>
      </c>
      <c r="T183" s="155" t="s">
        <v>2163</v>
      </c>
      <c r="U183" s="155">
        <v>2015</v>
      </c>
      <c r="V183" s="156">
        <v>42417</v>
      </c>
      <c r="W183" s="154">
        <v>7600</v>
      </c>
      <c r="X183" s="258"/>
      <c r="Y183" s="153"/>
      <c r="Z183" s="258"/>
      <c r="AA183" s="258"/>
      <c r="AB183" s="258"/>
      <c r="AC183" s="150"/>
      <c r="AD183" s="40"/>
      <c r="AE183" s="40"/>
      <c r="AF183" s="40"/>
      <c r="AG183" s="40"/>
      <c r="AH183" s="40"/>
      <c r="AI183" s="218"/>
    </row>
    <row r="184" spans="1:35" ht="45" hidden="1" customHeight="1" x14ac:dyDescent="0.2">
      <c r="A184" s="159" t="s">
        <v>2164</v>
      </c>
      <c r="B184" s="150">
        <v>650794826</v>
      </c>
      <c r="C184" s="150" t="s">
        <v>2165</v>
      </c>
      <c r="D184" s="151" t="s">
        <v>124</v>
      </c>
      <c r="E184" s="150" t="s">
        <v>2166</v>
      </c>
      <c r="F184" s="152" t="s">
        <v>2167</v>
      </c>
      <c r="G184" s="152"/>
      <c r="H184" s="152" t="s">
        <v>2168</v>
      </c>
      <c r="I184" s="152" t="s">
        <v>2169</v>
      </c>
      <c r="J184" s="150" t="s">
        <v>2170</v>
      </c>
      <c r="K184" s="150" t="s">
        <v>2171</v>
      </c>
      <c r="L184" s="150" t="s">
        <v>2172</v>
      </c>
      <c r="M184" s="150" t="s">
        <v>2173</v>
      </c>
      <c r="N184" s="153" t="s">
        <v>165</v>
      </c>
      <c r="O184" s="154" t="s">
        <v>318</v>
      </c>
      <c r="P184" s="154" t="s">
        <v>2174</v>
      </c>
      <c r="Q184" s="155" t="s">
        <v>2175</v>
      </c>
      <c r="R184" s="154"/>
      <c r="S184" s="155" t="s">
        <v>627</v>
      </c>
      <c r="T184" s="155" t="s">
        <v>2176</v>
      </c>
      <c r="U184" s="155">
        <v>2021</v>
      </c>
      <c r="V184" s="156">
        <v>41739</v>
      </c>
      <c r="W184" s="154">
        <v>7499</v>
      </c>
      <c r="X184" s="213"/>
      <c r="Y184" s="214"/>
      <c r="Z184" s="213"/>
      <c r="AA184" s="213"/>
      <c r="AB184" s="213"/>
      <c r="AC184" s="215"/>
      <c r="AD184" s="40"/>
      <c r="AE184" s="40"/>
      <c r="AF184" s="40"/>
      <c r="AG184" s="40"/>
      <c r="AH184" s="40"/>
      <c r="AI184" s="218"/>
    </row>
    <row r="185" spans="1:35" ht="45" hidden="1" customHeight="1" x14ac:dyDescent="0.2">
      <c r="A185" s="159" t="s">
        <v>2177</v>
      </c>
      <c r="B185" s="150">
        <v>705568006</v>
      </c>
      <c r="C185" s="150" t="s">
        <v>198</v>
      </c>
      <c r="D185" s="151" t="s">
        <v>124</v>
      </c>
      <c r="E185" s="150" t="s">
        <v>2178</v>
      </c>
      <c r="F185" s="152" t="s">
        <v>2179</v>
      </c>
      <c r="G185" s="152"/>
      <c r="H185" s="152" t="s">
        <v>2180</v>
      </c>
      <c r="I185" s="152" t="s">
        <v>2181</v>
      </c>
      <c r="J185" s="150" t="s">
        <v>2182</v>
      </c>
      <c r="K185" s="150" t="s">
        <v>2183</v>
      </c>
      <c r="L185" s="150" t="s">
        <v>2184</v>
      </c>
      <c r="M185" s="150" t="s">
        <v>2185</v>
      </c>
      <c r="N185" s="153" t="s">
        <v>118</v>
      </c>
      <c r="O185" s="154" t="s">
        <v>119</v>
      </c>
      <c r="P185" s="154" t="s">
        <v>2186</v>
      </c>
      <c r="Q185" s="155" t="s">
        <v>2187</v>
      </c>
      <c r="R185" s="154"/>
      <c r="S185" s="155" t="s">
        <v>1830</v>
      </c>
      <c r="T185" s="155" t="s">
        <v>2188</v>
      </c>
      <c r="U185" s="155">
        <v>2016</v>
      </c>
      <c r="V185" s="156">
        <v>37970</v>
      </c>
      <c r="W185" s="154">
        <v>7062</v>
      </c>
      <c r="X185" s="258"/>
      <c r="Y185" s="153"/>
      <c r="Z185" s="258"/>
      <c r="AA185" s="258"/>
      <c r="AB185" s="258"/>
      <c r="AC185" s="150"/>
      <c r="AD185" s="40"/>
      <c r="AE185" s="40"/>
      <c r="AF185" s="40"/>
      <c r="AG185" s="40"/>
      <c r="AH185" s="40"/>
      <c r="AI185" s="218"/>
    </row>
    <row r="186" spans="1:35" ht="45" hidden="1" customHeight="1" x14ac:dyDescent="0.2">
      <c r="A186" s="159" t="s">
        <v>2189</v>
      </c>
      <c r="B186" s="150">
        <v>721694003</v>
      </c>
      <c r="C186" s="150" t="s">
        <v>198</v>
      </c>
      <c r="D186" s="151" t="s">
        <v>124</v>
      </c>
      <c r="E186" s="150" t="s">
        <v>2190</v>
      </c>
      <c r="F186" s="152" t="s">
        <v>2191</v>
      </c>
      <c r="G186" s="155">
        <v>2024</v>
      </c>
      <c r="H186" s="152" t="s">
        <v>2192</v>
      </c>
      <c r="I186" s="152" t="s">
        <v>2193</v>
      </c>
      <c r="J186" s="150" t="s">
        <v>2194</v>
      </c>
      <c r="K186" s="150" t="s">
        <v>2195</v>
      </c>
      <c r="L186" s="150" t="s">
        <v>2196</v>
      </c>
      <c r="M186" s="150" t="s">
        <v>2197</v>
      </c>
      <c r="N186" s="153" t="s">
        <v>246</v>
      </c>
      <c r="O186" s="154" t="s">
        <v>306</v>
      </c>
      <c r="P186" s="154" t="s">
        <v>2198</v>
      </c>
      <c r="Q186" s="155" t="s">
        <v>2199</v>
      </c>
      <c r="R186" s="154"/>
      <c r="S186" s="155">
        <v>93401</v>
      </c>
      <c r="T186" s="155" t="s">
        <v>2200</v>
      </c>
      <c r="U186" s="155">
        <v>2023</v>
      </c>
      <c r="V186" s="156">
        <v>37970</v>
      </c>
      <c r="W186" s="154">
        <v>6915</v>
      </c>
      <c r="X186" s="213"/>
      <c r="Y186" s="214"/>
      <c r="Z186" s="213"/>
      <c r="AA186" s="213"/>
      <c r="AB186" s="213"/>
      <c r="AC186" s="219" t="s">
        <v>2201</v>
      </c>
      <c r="AD186" s="40"/>
      <c r="AE186" s="40"/>
      <c r="AF186" s="40"/>
      <c r="AG186" s="40"/>
      <c r="AH186" s="40"/>
      <c r="AI186" s="218" t="s">
        <v>2201</v>
      </c>
    </row>
    <row r="187" spans="1:35" ht="45" hidden="1" customHeight="1" x14ac:dyDescent="0.2">
      <c r="A187" s="159" t="s">
        <v>2202</v>
      </c>
      <c r="B187" s="150">
        <v>651559219</v>
      </c>
      <c r="C187" s="150" t="s">
        <v>935</v>
      </c>
      <c r="D187" s="151" t="s">
        <v>124</v>
      </c>
      <c r="E187" s="150" t="s">
        <v>2203</v>
      </c>
      <c r="F187" s="152" t="s">
        <v>2204</v>
      </c>
      <c r="G187" s="152"/>
      <c r="H187" s="152" t="s">
        <v>2205</v>
      </c>
      <c r="I187" s="152" t="s">
        <v>2206</v>
      </c>
      <c r="J187" s="150" t="s">
        <v>2207</v>
      </c>
      <c r="K187" s="150" t="s">
        <v>2208</v>
      </c>
      <c r="L187" s="150" t="s">
        <v>2209</v>
      </c>
      <c r="M187" s="150" t="s">
        <v>2210</v>
      </c>
      <c r="N187" s="153" t="s">
        <v>118</v>
      </c>
      <c r="O187" s="154" t="s">
        <v>601</v>
      </c>
      <c r="P187" s="154">
        <v>56930800728</v>
      </c>
      <c r="Q187" s="155" t="s">
        <v>2211</v>
      </c>
      <c r="R187" s="154"/>
      <c r="S187" s="155" t="s">
        <v>1018</v>
      </c>
      <c r="T187" s="155" t="s">
        <v>2212</v>
      </c>
      <c r="U187" s="155">
        <v>2016</v>
      </c>
      <c r="V187" s="156">
        <v>43227</v>
      </c>
      <c r="W187" s="154">
        <v>7649</v>
      </c>
      <c r="X187" s="258"/>
      <c r="Y187" s="153"/>
      <c r="Z187" s="258"/>
      <c r="AA187" s="258"/>
      <c r="AB187" s="258"/>
      <c r="AC187" s="150"/>
      <c r="AD187" s="40"/>
      <c r="AE187" s="40"/>
      <c r="AF187" s="40"/>
      <c r="AG187" s="40"/>
      <c r="AH187" s="40"/>
      <c r="AI187" s="218"/>
    </row>
    <row r="188" spans="1:35" ht="45" hidden="1" customHeight="1" x14ac:dyDescent="0.2">
      <c r="A188" s="159" t="s">
        <v>2213</v>
      </c>
      <c r="B188" s="150">
        <v>653872801</v>
      </c>
      <c r="C188" s="150" t="s">
        <v>198</v>
      </c>
      <c r="D188" s="151" t="s">
        <v>124</v>
      </c>
      <c r="E188" s="150" t="s">
        <v>2214</v>
      </c>
      <c r="F188" s="152" t="s">
        <v>2215</v>
      </c>
      <c r="G188" s="152"/>
      <c r="H188" s="152" t="s">
        <v>2216</v>
      </c>
      <c r="I188" s="152" t="s">
        <v>2217</v>
      </c>
      <c r="J188" s="150" t="s">
        <v>327</v>
      </c>
      <c r="K188" s="150" t="s">
        <v>2218</v>
      </c>
      <c r="L188" s="150" t="s">
        <v>2219</v>
      </c>
      <c r="M188" s="150" t="s">
        <v>2220</v>
      </c>
      <c r="N188" s="153" t="s">
        <v>118</v>
      </c>
      <c r="O188" s="154" t="s">
        <v>119</v>
      </c>
      <c r="P188" s="154" t="s">
        <v>2221</v>
      </c>
      <c r="Q188" s="155" t="s">
        <v>2222</v>
      </c>
      <c r="R188" s="154"/>
      <c r="S188" s="155" t="s">
        <v>209</v>
      </c>
      <c r="T188" s="155" t="s">
        <v>2223</v>
      </c>
      <c r="U188" s="155">
        <v>2007</v>
      </c>
      <c r="V188" s="156">
        <v>39015</v>
      </c>
      <c r="W188" s="154">
        <v>7338</v>
      </c>
      <c r="X188" s="258"/>
      <c r="Y188" s="153"/>
      <c r="Z188" s="258"/>
      <c r="AA188" s="258"/>
      <c r="AB188" s="258"/>
      <c r="AC188" s="150"/>
      <c r="AD188" s="40"/>
      <c r="AE188" s="40"/>
      <c r="AF188" s="40"/>
      <c r="AG188" s="40"/>
      <c r="AH188" s="40"/>
      <c r="AI188" s="218"/>
    </row>
    <row r="189" spans="1:35" ht="45" hidden="1" customHeight="1" x14ac:dyDescent="0.2">
      <c r="A189" s="159" t="s">
        <v>2224</v>
      </c>
      <c r="B189" s="150">
        <v>651384842</v>
      </c>
      <c r="C189" s="150" t="s">
        <v>198</v>
      </c>
      <c r="D189" s="151" t="s">
        <v>124</v>
      </c>
      <c r="E189" s="150" t="s">
        <v>2225</v>
      </c>
      <c r="F189" s="152" t="s">
        <v>2226</v>
      </c>
      <c r="G189" s="152"/>
      <c r="H189" s="152" t="s">
        <v>2227</v>
      </c>
      <c r="I189" s="152" t="s">
        <v>2228</v>
      </c>
      <c r="J189" s="150" t="s">
        <v>1387</v>
      </c>
      <c r="K189" s="150" t="s">
        <v>2229</v>
      </c>
      <c r="L189" s="150" t="s">
        <v>2230</v>
      </c>
      <c r="M189" s="150" t="s">
        <v>2231</v>
      </c>
      <c r="N189" s="153" t="s">
        <v>928</v>
      </c>
      <c r="O189" s="154" t="s">
        <v>1897</v>
      </c>
      <c r="P189" s="154" t="s">
        <v>2232</v>
      </c>
      <c r="Q189" s="155" t="s">
        <v>2233</v>
      </c>
      <c r="R189" s="154"/>
      <c r="S189" s="155" t="s">
        <v>1018</v>
      </c>
      <c r="T189" s="155" t="s">
        <v>2234</v>
      </c>
      <c r="U189" s="155">
        <v>2017</v>
      </c>
      <c r="V189" s="156">
        <v>43501</v>
      </c>
      <c r="W189" s="154">
        <v>7669</v>
      </c>
      <c r="X189" s="258"/>
      <c r="Y189" s="153"/>
      <c r="Z189" s="258"/>
      <c r="AA189" s="258"/>
      <c r="AB189" s="258"/>
      <c r="AC189" s="150"/>
      <c r="AD189" s="40"/>
      <c r="AE189" s="40"/>
      <c r="AF189" s="40"/>
      <c r="AG189" s="40"/>
      <c r="AH189" s="40"/>
      <c r="AI189" s="218"/>
    </row>
    <row r="190" spans="1:35" ht="45" hidden="1" customHeight="1" x14ac:dyDescent="0.2">
      <c r="A190" s="159" t="s">
        <v>2235</v>
      </c>
      <c r="B190" s="150">
        <v>533344577</v>
      </c>
      <c r="C190" s="150"/>
      <c r="D190" s="151" t="s">
        <v>124</v>
      </c>
      <c r="E190" s="150" t="s">
        <v>2236</v>
      </c>
      <c r="F190" s="152" t="s">
        <v>2237</v>
      </c>
      <c r="G190" s="152"/>
      <c r="H190" s="152" t="s">
        <v>2238</v>
      </c>
      <c r="I190" s="152" t="s">
        <v>2239</v>
      </c>
      <c r="J190" s="150" t="s">
        <v>2240</v>
      </c>
      <c r="K190" s="150" t="s">
        <v>2241</v>
      </c>
      <c r="L190" s="150" t="s">
        <v>2242</v>
      </c>
      <c r="M190" s="150" t="s">
        <v>2243</v>
      </c>
      <c r="N190" s="153" t="s">
        <v>246</v>
      </c>
      <c r="O190" s="154" t="s">
        <v>306</v>
      </c>
      <c r="P190" s="154">
        <v>56977591646</v>
      </c>
      <c r="Q190" s="166" t="s">
        <v>2244</v>
      </c>
      <c r="R190" s="154"/>
      <c r="S190" s="155">
        <v>93401</v>
      </c>
      <c r="T190" s="155" t="s">
        <v>2245</v>
      </c>
      <c r="U190" s="155">
        <v>2020</v>
      </c>
      <c r="V190" s="156">
        <v>44050</v>
      </c>
      <c r="W190" s="154">
        <v>7717</v>
      </c>
      <c r="X190" s="258"/>
      <c r="Y190" s="153"/>
      <c r="Z190" s="258"/>
      <c r="AA190" s="258"/>
      <c r="AB190" s="258"/>
      <c r="AC190" s="150"/>
      <c r="AD190" s="40"/>
      <c r="AE190" s="40"/>
      <c r="AF190" s="40"/>
      <c r="AG190" s="40"/>
      <c r="AH190" s="40"/>
      <c r="AI190" s="218"/>
    </row>
    <row r="191" spans="1:35" ht="45" hidden="1" customHeight="1" x14ac:dyDescent="0.2">
      <c r="A191" s="159" t="s">
        <v>2246</v>
      </c>
      <c r="B191" s="150">
        <v>721766004</v>
      </c>
      <c r="C191" s="150" t="s">
        <v>198</v>
      </c>
      <c r="D191" s="151" t="s">
        <v>124</v>
      </c>
      <c r="E191" s="150" t="s">
        <v>2247</v>
      </c>
      <c r="F191" s="152" t="s">
        <v>2248</v>
      </c>
      <c r="G191" s="152"/>
      <c r="H191" s="152" t="s">
        <v>2249</v>
      </c>
      <c r="I191" s="152" t="s">
        <v>2250</v>
      </c>
      <c r="J191" s="150" t="s">
        <v>2251</v>
      </c>
      <c r="K191" s="150" t="s">
        <v>2252</v>
      </c>
      <c r="L191" s="150" t="s">
        <v>2253</v>
      </c>
      <c r="M191" s="150" t="s">
        <v>2254</v>
      </c>
      <c r="N191" s="153" t="s">
        <v>246</v>
      </c>
      <c r="O191" s="154" t="s">
        <v>306</v>
      </c>
      <c r="P191" s="154"/>
      <c r="Q191" s="155" t="s">
        <v>2255</v>
      </c>
      <c r="R191" s="154"/>
      <c r="S191" s="155">
        <v>93401</v>
      </c>
      <c r="T191" s="155" t="s">
        <v>2256</v>
      </c>
      <c r="U191" s="155">
        <v>2017</v>
      </c>
      <c r="V191" s="156">
        <v>38327</v>
      </c>
      <c r="W191" s="154">
        <v>7152</v>
      </c>
      <c r="X191" s="258"/>
      <c r="Y191" s="153"/>
      <c r="Z191" s="258"/>
      <c r="AA191" s="258"/>
      <c r="AB191" s="258"/>
      <c r="AC191" s="150"/>
      <c r="AD191" s="40"/>
      <c r="AE191" s="40"/>
      <c r="AF191" s="40"/>
      <c r="AG191" s="40"/>
      <c r="AH191" s="40"/>
      <c r="AI191" s="218"/>
    </row>
    <row r="192" spans="1:35" ht="45" hidden="1" customHeight="1" x14ac:dyDescent="0.2">
      <c r="A192" s="159" t="s">
        <v>2257</v>
      </c>
      <c r="B192" s="150">
        <v>705121001</v>
      </c>
      <c r="C192" s="150" t="s">
        <v>2258</v>
      </c>
      <c r="D192" s="151"/>
      <c r="E192" s="150" t="s">
        <v>2259</v>
      </c>
      <c r="F192" s="152" t="s">
        <v>2260</v>
      </c>
      <c r="G192" s="152"/>
      <c r="H192" s="152" t="s">
        <v>2261</v>
      </c>
      <c r="I192" s="152" t="s">
        <v>2262</v>
      </c>
      <c r="J192" s="150" t="s">
        <v>2263</v>
      </c>
      <c r="K192" s="150" t="s">
        <v>2264</v>
      </c>
      <c r="L192" s="150" t="s">
        <v>2265</v>
      </c>
      <c r="M192" s="150" t="s">
        <v>2266</v>
      </c>
      <c r="N192" s="153" t="s">
        <v>118</v>
      </c>
      <c r="O192" s="154" t="s">
        <v>192</v>
      </c>
      <c r="P192" s="154" t="s">
        <v>2267</v>
      </c>
      <c r="Q192" s="155" t="s">
        <v>2268</v>
      </c>
      <c r="R192" s="154"/>
      <c r="S192" s="155" t="s">
        <v>153</v>
      </c>
      <c r="T192" s="155" t="s">
        <v>2269</v>
      </c>
      <c r="U192" s="155">
        <v>2020</v>
      </c>
      <c r="V192" s="156">
        <v>37970</v>
      </c>
      <c r="W192" s="154">
        <v>3450</v>
      </c>
      <c r="X192" s="213"/>
      <c r="Y192" s="214"/>
      <c r="Z192" s="213"/>
      <c r="AA192" s="213"/>
      <c r="AB192" s="213"/>
      <c r="AC192" s="215"/>
      <c r="AD192" s="40"/>
      <c r="AE192" s="40"/>
      <c r="AF192" s="40"/>
      <c r="AG192" s="40"/>
      <c r="AH192" s="40"/>
      <c r="AI192" s="218"/>
    </row>
    <row r="193" spans="1:35" ht="45" hidden="1" customHeight="1" x14ac:dyDescent="0.2">
      <c r="A193" s="159" t="s">
        <v>2270</v>
      </c>
      <c r="B193" s="150">
        <v>650719832</v>
      </c>
      <c r="C193" s="150" t="s">
        <v>2271</v>
      </c>
      <c r="D193" s="151" t="s">
        <v>2272</v>
      </c>
      <c r="E193" s="150" t="s">
        <v>2273</v>
      </c>
      <c r="F193" s="152" t="s">
        <v>2274</v>
      </c>
      <c r="G193" s="152"/>
      <c r="H193" s="152" t="s">
        <v>2275</v>
      </c>
      <c r="I193" s="152" t="s">
        <v>2276</v>
      </c>
      <c r="J193" s="150" t="s">
        <v>1426</v>
      </c>
      <c r="K193" s="150" t="s">
        <v>2277</v>
      </c>
      <c r="L193" s="150" t="s">
        <v>2278</v>
      </c>
      <c r="M193" s="150" t="s">
        <v>2279</v>
      </c>
      <c r="N193" s="153" t="s">
        <v>118</v>
      </c>
      <c r="O193" s="154" t="s">
        <v>119</v>
      </c>
      <c r="P193" s="154" t="s">
        <v>2280</v>
      </c>
      <c r="Q193" s="155" t="s">
        <v>2281</v>
      </c>
      <c r="R193" s="154"/>
      <c r="S193" s="155">
        <v>93401</v>
      </c>
      <c r="T193" s="155" t="s">
        <v>2282</v>
      </c>
      <c r="U193" s="155">
        <v>2015</v>
      </c>
      <c r="V193" s="156">
        <v>42180</v>
      </c>
      <c r="W193" s="154">
        <v>7570</v>
      </c>
      <c r="X193" s="258"/>
      <c r="Y193" s="153"/>
      <c r="Z193" s="258"/>
      <c r="AA193" s="258"/>
      <c r="AB193" s="258"/>
      <c r="AC193" s="150"/>
      <c r="AD193" s="40"/>
      <c r="AE193" s="40"/>
      <c r="AF193" s="40"/>
      <c r="AG193" s="40"/>
      <c r="AH193" s="40"/>
      <c r="AI193" s="218"/>
    </row>
    <row r="194" spans="1:35" ht="45" hidden="1" customHeight="1" x14ac:dyDescent="0.2">
      <c r="A194" s="159" t="s">
        <v>2283</v>
      </c>
      <c r="B194" s="150" t="s">
        <v>2284</v>
      </c>
      <c r="C194" s="150" t="s">
        <v>2285</v>
      </c>
      <c r="D194" s="151" t="s">
        <v>2272</v>
      </c>
      <c r="E194" s="150" t="s">
        <v>2286</v>
      </c>
      <c r="F194" s="152" t="s">
        <v>2287</v>
      </c>
      <c r="G194" s="152"/>
      <c r="H194" s="152" t="s">
        <v>2288</v>
      </c>
      <c r="I194" s="152" t="s">
        <v>2289</v>
      </c>
      <c r="J194" s="150" t="s">
        <v>2290</v>
      </c>
      <c r="K194" s="150" t="s">
        <v>2291</v>
      </c>
      <c r="L194" s="150" t="s">
        <v>2292</v>
      </c>
      <c r="M194" s="150" t="s">
        <v>2293</v>
      </c>
      <c r="N194" s="153" t="s">
        <v>494</v>
      </c>
      <c r="O194" s="154" t="s">
        <v>2080</v>
      </c>
      <c r="P194" s="154" t="s">
        <v>2294</v>
      </c>
      <c r="Q194" s="155" t="s">
        <v>2295</v>
      </c>
      <c r="R194" s="154"/>
      <c r="S194" s="155" t="s">
        <v>2296</v>
      </c>
      <c r="T194" s="155" t="s">
        <v>2297</v>
      </c>
      <c r="U194" s="155">
        <v>2017</v>
      </c>
      <c r="V194" s="156">
        <v>42982</v>
      </c>
      <c r="W194" s="154">
        <v>7635</v>
      </c>
      <c r="X194" s="258"/>
      <c r="Y194" s="153"/>
      <c r="Z194" s="258"/>
      <c r="AA194" s="258"/>
      <c r="AB194" s="258"/>
      <c r="AC194" s="150"/>
      <c r="AD194" s="40"/>
      <c r="AE194" s="40"/>
      <c r="AF194" s="40"/>
      <c r="AG194" s="40"/>
      <c r="AH194" s="40"/>
      <c r="AI194" s="218"/>
    </row>
    <row r="195" spans="1:35" ht="45" hidden="1" customHeight="1" x14ac:dyDescent="0.2">
      <c r="A195" s="159" t="s">
        <v>2298</v>
      </c>
      <c r="B195" s="150">
        <v>651023297</v>
      </c>
      <c r="C195" s="150" t="s">
        <v>2285</v>
      </c>
      <c r="D195" s="151" t="s">
        <v>2272</v>
      </c>
      <c r="E195" s="150" t="s">
        <v>2299</v>
      </c>
      <c r="F195" s="152" t="s">
        <v>2300</v>
      </c>
      <c r="G195" s="152"/>
      <c r="H195" s="152" t="s">
        <v>2301</v>
      </c>
      <c r="I195" s="152" t="s">
        <v>2302</v>
      </c>
      <c r="J195" s="150" t="s">
        <v>2303</v>
      </c>
      <c r="K195" s="150" t="s">
        <v>2304</v>
      </c>
      <c r="L195" s="150" t="s">
        <v>2305</v>
      </c>
      <c r="M195" s="150" t="s">
        <v>2306</v>
      </c>
      <c r="N195" s="153" t="s">
        <v>246</v>
      </c>
      <c r="O195" s="154" t="s">
        <v>2307</v>
      </c>
      <c r="P195" s="154">
        <v>998761252</v>
      </c>
      <c r="Q195" s="155" t="s">
        <v>2308</v>
      </c>
      <c r="R195" s="154"/>
      <c r="S195" s="155" t="s">
        <v>2296</v>
      </c>
      <c r="T195" s="155" t="s">
        <v>2309</v>
      </c>
      <c r="U195" s="155">
        <v>2020</v>
      </c>
      <c r="V195" s="156">
        <v>42818</v>
      </c>
      <c r="W195" s="154">
        <v>7630</v>
      </c>
      <c r="X195" s="213"/>
      <c r="Y195" s="214"/>
      <c r="Z195" s="213"/>
      <c r="AA195" s="213"/>
      <c r="AB195" s="213"/>
      <c r="AC195" s="215"/>
      <c r="AD195" s="40"/>
      <c r="AE195" s="40"/>
      <c r="AF195" s="40"/>
      <c r="AG195" s="40"/>
      <c r="AH195" s="40"/>
      <c r="AI195" s="218"/>
    </row>
    <row r="196" spans="1:35" ht="45" hidden="1" customHeight="1" x14ac:dyDescent="0.2">
      <c r="A196" s="159" t="s">
        <v>2310</v>
      </c>
      <c r="B196" s="150">
        <v>650702913</v>
      </c>
      <c r="C196" s="150" t="s">
        <v>2271</v>
      </c>
      <c r="D196" s="151" t="s">
        <v>2272</v>
      </c>
      <c r="E196" s="150" t="s">
        <v>2311</v>
      </c>
      <c r="F196" s="152" t="s">
        <v>2312</v>
      </c>
      <c r="G196" s="152"/>
      <c r="H196" s="152" t="s">
        <v>2313</v>
      </c>
      <c r="I196" s="152" t="s">
        <v>2314</v>
      </c>
      <c r="J196" s="150" t="s">
        <v>2315</v>
      </c>
      <c r="K196" s="150" t="s">
        <v>2316</v>
      </c>
      <c r="L196" s="150" t="s">
        <v>2317</v>
      </c>
      <c r="M196" s="150" t="s">
        <v>2318</v>
      </c>
      <c r="N196" s="154" t="s">
        <v>118</v>
      </c>
      <c r="O196" s="154" t="s">
        <v>2319</v>
      </c>
      <c r="P196" s="154" t="s">
        <v>2320</v>
      </c>
      <c r="Q196" s="155" t="s">
        <v>2321</v>
      </c>
      <c r="R196" s="154"/>
      <c r="S196" s="155">
        <v>93401</v>
      </c>
      <c r="T196" s="155" t="s">
        <v>2322</v>
      </c>
      <c r="U196" s="155">
        <v>2014</v>
      </c>
      <c r="V196" s="156">
        <v>41600</v>
      </c>
      <c r="W196" s="154">
        <v>7494</v>
      </c>
      <c r="X196" s="258"/>
      <c r="Y196" s="153"/>
      <c r="Z196" s="258"/>
      <c r="AA196" s="258"/>
      <c r="AB196" s="258"/>
      <c r="AC196" s="150"/>
      <c r="AD196" s="40"/>
      <c r="AE196" s="40"/>
      <c r="AF196" s="40"/>
      <c r="AG196" s="40"/>
      <c r="AH196" s="40"/>
      <c r="AI196" s="218"/>
    </row>
    <row r="197" spans="1:35" ht="45" hidden="1" customHeight="1" x14ac:dyDescent="0.2">
      <c r="A197" s="159" t="s">
        <v>2323</v>
      </c>
      <c r="B197" s="150">
        <v>700043126</v>
      </c>
      <c r="C197" s="150" t="s">
        <v>2285</v>
      </c>
      <c r="D197" s="151" t="s">
        <v>2272</v>
      </c>
      <c r="E197" s="150" t="s">
        <v>2324</v>
      </c>
      <c r="F197" s="152" t="s">
        <v>2325</v>
      </c>
      <c r="G197" s="152"/>
      <c r="H197" s="152" t="s">
        <v>153</v>
      </c>
      <c r="I197" s="152" t="s">
        <v>2326</v>
      </c>
      <c r="J197" s="150" t="s">
        <v>2327</v>
      </c>
      <c r="K197" s="150" t="s">
        <v>623</v>
      </c>
      <c r="L197" s="150" t="s">
        <v>2328</v>
      </c>
      <c r="M197" s="150" t="s">
        <v>2329</v>
      </c>
      <c r="N197" s="153" t="s">
        <v>928</v>
      </c>
      <c r="O197" s="154" t="s">
        <v>1897</v>
      </c>
      <c r="P197" s="154" t="s">
        <v>2330</v>
      </c>
      <c r="Q197" s="155" t="s">
        <v>2331</v>
      </c>
      <c r="R197" s="154"/>
      <c r="S197" s="155" t="s">
        <v>153</v>
      </c>
      <c r="T197" s="155" t="s">
        <v>2332</v>
      </c>
      <c r="U197" s="155">
        <v>2017</v>
      </c>
      <c r="V197" s="156">
        <v>37970</v>
      </c>
      <c r="W197" s="154">
        <v>3700</v>
      </c>
      <c r="X197" s="258"/>
      <c r="Y197" s="153"/>
      <c r="Z197" s="258"/>
      <c r="AA197" s="258"/>
      <c r="AB197" s="258"/>
      <c r="AC197" s="150"/>
      <c r="AD197" s="40"/>
      <c r="AE197" s="40"/>
      <c r="AF197" s="40"/>
      <c r="AG197" s="40"/>
      <c r="AH197" s="40"/>
      <c r="AI197" s="218"/>
    </row>
    <row r="198" spans="1:35" ht="45" hidden="1" customHeight="1" x14ac:dyDescent="0.2">
      <c r="A198" s="159" t="s">
        <v>2333</v>
      </c>
      <c r="B198" s="150" t="s">
        <v>2334</v>
      </c>
      <c r="C198" s="150" t="s">
        <v>2335</v>
      </c>
      <c r="D198" s="151" t="s">
        <v>2272</v>
      </c>
      <c r="E198" s="150" t="s">
        <v>2336</v>
      </c>
      <c r="F198" s="152" t="s">
        <v>2337</v>
      </c>
      <c r="G198" s="152"/>
      <c r="H198" s="152" t="s">
        <v>2338</v>
      </c>
      <c r="I198" s="152" t="s">
        <v>2339</v>
      </c>
      <c r="J198" s="150" t="s">
        <v>2340</v>
      </c>
      <c r="K198" s="150" t="s">
        <v>623</v>
      </c>
      <c r="L198" s="150" t="s">
        <v>623</v>
      </c>
      <c r="M198" s="150" t="s">
        <v>2341</v>
      </c>
      <c r="N198" s="153" t="s">
        <v>149</v>
      </c>
      <c r="O198" s="154" t="s">
        <v>345</v>
      </c>
      <c r="P198" s="154"/>
      <c r="Q198" s="155"/>
      <c r="R198" s="154"/>
      <c r="S198" s="155" t="s">
        <v>1830</v>
      </c>
      <c r="T198" s="155" t="s">
        <v>2342</v>
      </c>
      <c r="U198" s="155">
        <v>2004</v>
      </c>
      <c r="V198" s="156">
        <v>38867</v>
      </c>
      <c r="W198" s="154">
        <v>7322</v>
      </c>
      <c r="X198" s="258"/>
      <c r="Y198" s="153"/>
      <c r="Z198" s="258"/>
      <c r="AA198" s="258"/>
      <c r="AB198" s="258"/>
      <c r="AC198" s="150"/>
      <c r="AD198" s="40"/>
      <c r="AE198" s="40"/>
      <c r="AF198" s="40"/>
      <c r="AG198" s="40"/>
      <c r="AH198" s="40"/>
      <c r="AI198" s="218"/>
    </row>
    <row r="199" spans="1:35" ht="45" hidden="1" customHeight="1" x14ac:dyDescent="0.2">
      <c r="A199" s="159" t="s">
        <v>2343</v>
      </c>
      <c r="B199" s="150">
        <v>719991009</v>
      </c>
      <c r="C199" s="150" t="s">
        <v>2344</v>
      </c>
      <c r="D199" s="151" t="s">
        <v>2272</v>
      </c>
      <c r="E199" s="150" t="s">
        <v>2345</v>
      </c>
      <c r="F199" s="152" t="s">
        <v>2346</v>
      </c>
      <c r="G199" s="152">
        <v>2023</v>
      </c>
      <c r="H199" s="152" t="s">
        <v>2347</v>
      </c>
      <c r="I199" s="152" t="s">
        <v>2348</v>
      </c>
      <c r="J199" s="150" t="s">
        <v>2349</v>
      </c>
      <c r="K199" s="150" t="s">
        <v>2350</v>
      </c>
      <c r="L199" s="150" t="s">
        <v>2351</v>
      </c>
      <c r="M199" s="150" t="s">
        <v>2352</v>
      </c>
      <c r="N199" s="153" t="s">
        <v>118</v>
      </c>
      <c r="O199" s="154" t="s">
        <v>119</v>
      </c>
      <c r="P199" s="154" t="s">
        <v>2353</v>
      </c>
      <c r="Q199" s="166" t="s">
        <v>2354</v>
      </c>
      <c r="R199" s="154"/>
      <c r="S199" s="155">
        <v>93401</v>
      </c>
      <c r="T199" s="155" t="s">
        <v>2355</v>
      </c>
      <c r="U199" s="155">
        <v>2022</v>
      </c>
      <c r="V199" s="156">
        <v>39352</v>
      </c>
      <c r="W199" s="154">
        <v>7376</v>
      </c>
      <c r="X199" s="213"/>
      <c r="Y199" s="214"/>
      <c r="Z199" s="213"/>
      <c r="AA199" s="213"/>
      <c r="AB199" s="213"/>
      <c r="AC199" s="215"/>
      <c r="AD199" s="40"/>
      <c r="AE199" s="40"/>
      <c r="AF199" s="40"/>
      <c r="AG199" s="40"/>
      <c r="AH199" s="40"/>
      <c r="AI199" s="218"/>
    </row>
    <row r="200" spans="1:35" ht="45" hidden="1" customHeight="1" x14ac:dyDescent="0.2">
      <c r="A200" s="159" t="s">
        <v>2356</v>
      </c>
      <c r="B200" s="150">
        <v>658771205</v>
      </c>
      <c r="C200" s="150" t="s">
        <v>2271</v>
      </c>
      <c r="D200" s="151" t="s">
        <v>2272</v>
      </c>
      <c r="E200" s="150" t="s">
        <v>2357</v>
      </c>
      <c r="F200" s="152" t="s">
        <v>2358</v>
      </c>
      <c r="G200" s="152"/>
      <c r="H200" s="152" t="s">
        <v>2359</v>
      </c>
      <c r="I200" s="152" t="s">
        <v>2360</v>
      </c>
      <c r="J200" s="150" t="s">
        <v>2361</v>
      </c>
      <c r="K200" s="150" t="s">
        <v>2362</v>
      </c>
      <c r="L200" s="150" t="s">
        <v>2363</v>
      </c>
      <c r="M200" s="150" t="s">
        <v>2364</v>
      </c>
      <c r="N200" s="153" t="s">
        <v>118</v>
      </c>
      <c r="O200" s="154" t="s">
        <v>119</v>
      </c>
      <c r="P200" s="154" t="s">
        <v>2365</v>
      </c>
      <c r="Q200" s="155"/>
      <c r="R200" s="154"/>
      <c r="S200" s="155" t="s">
        <v>209</v>
      </c>
      <c r="T200" s="155" t="s">
        <v>2366</v>
      </c>
      <c r="U200" s="155">
        <v>2014</v>
      </c>
      <c r="V200" s="156">
        <v>40374</v>
      </c>
      <c r="W200" s="154">
        <v>7431</v>
      </c>
      <c r="X200" s="258"/>
      <c r="Y200" s="153"/>
      <c r="Z200" s="258"/>
      <c r="AA200" s="258"/>
      <c r="AB200" s="258"/>
      <c r="AC200" s="150"/>
      <c r="AD200" s="40"/>
      <c r="AE200" s="40"/>
      <c r="AF200" s="40"/>
      <c r="AG200" s="40"/>
      <c r="AH200" s="40"/>
      <c r="AI200" s="218"/>
    </row>
    <row r="201" spans="1:35" ht="45" hidden="1" customHeight="1" x14ac:dyDescent="0.2">
      <c r="A201" s="159" t="s">
        <v>2367</v>
      </c>
      <c r="B201" s="150" t="s">
        <v>2368</v>
      </c>
      <c r="C201" s="150" t="s">
        <v>2369</v>
      </c>
      <c r="D201" s="151" t="s">
        <v>2370</v>
      </c>
      <c r="E201" s="150" t="s">
        <v>2371</v>
      </c>
      <c r="F201" s="152" t="s">
        <v>278</v>
      </c>
      <c r="G201" s="152"/>
      <c r="H201" s="152" t="s">
        <v>2372</v>
      </c>
      <c r="I201" s="152" t="s">
        <v>2373</v>
      </c>
      <c r="J201" s="150" t="s">
        <v>327</v>
      </c>
      <c r="K201" s="150" t="s">
        <v>2374</v>
      </c>
      <c r="L201" s="150" t="s">
        <v>2375</v>
      </c>
      <c r="M201" s="153" t="s">
        <v>2376</v>
      </c>
      <c r="N201" s="153" t="s">
        <v>1758</v>
      </c>
      <c r="O201" s="154" t="s">
        <v>2377</v>
      </c>
      <c r="P201" s="154"/>
      <c r="Q201" s="155" t="s">
        <v>2378</v>
      </c>
      <c r="R201" s="154"/>
      <c r="S201" s="155">
        <v>93401</v>
      </c>
      <c r="T201" s="155" t="s">
        <v>2379</v>
      </c>
      <c r="U201" s="155">
        <v>2012</v>
      </c>
      <c r="V201" s="156">
        <v>37970</v>
      </c>
      <c r="W201" s="154">
        <v>7060</v>
      </c>
      <c r="X201" s="258"/>
      <c r="Y201" s="153"/>
      <c r="Z201" s="258"/>
      <c r="AA201" s="258"/>
      <c r="AB201" s="258"/>
      <c r="AC201" s="150"/>
      <c r="AD201" s="40"/>
      <c r="AE201" s="40"/>
      <c r="AF201" s="40"/>
      <c r="AG201" s="40"/>
      <c r="AH201" s="40"/>
      <c r="AI201" s="218"/>
    </row>
    <row r="202" spans="1:35" ht="45" hidden="1" customHeight="1" x14ac:dyDescent="0.2">
      <c r="A202" s="159" t="s">
        <v>2380</v>
      </c>
      <c r="B202" s="150">
        <v>650149939</v>
      </c>
      <c r="C202" s="150" t="s">
        <v>2271</v>
      </c>
      <c r="D202" s="151" t="s">
        <v>2272</v>
      </c>
      <c r="E202" s="150" t="s">
        <v>2381</v>
      </c>
      <c r="F202" s="152" t="s">
        <v>2382</v>
      </c>
      <c r="G202" s="152"/>
      <c r="H202" s="152" t="s">
        <v>2383</v>
      </c>
      <c r="I202" s="152" t="s">
        <v>2384</v>
      </c>
      <c r="J202" s="150" t="s">
        <v>2385</v>
      </c>
      <c r="K202" s="150" t="s">
        <v>2386</v>
      </c>
      <c r="L202" s="150" t="s">
        <v>2387</v>
      </c>
      <c r="M202" s="150" t="s">
        <v>2388</v>
      </c>
      <c r="N202" s="153" t="s">
        <v>118</v>
      </c>
      <c r="O202" s="154" t="s">
        <v>119</v>
      </c>
      <c r="P202" s="154" t="s">
        <v>2389</v>
      </c>
      <c r="Q202" s="155"/>
      <c r="R202" s="154"/>
      <c r="S202" s="155">
        <v>93401</v>
      </c>
      <c r="T202" s="155" t="s">
        <v>2390</v>
      </c>
      <c r="U202" s="155">
        <v>2009</v>
      </c>
      <c r="V202" s="156">
        <v>40494</v>
      </c>
      <c r="W202" s="154">
        <v>7435</v>
      </c>
      <c r="X202" s="258"/>
      <c r="Y202" s="153"/>
      <c r="Z202" s="258"/>
      <c r="AA202" s="258"/>
      <c r="AB202" s="258"/>
      <c r="AC202" s="150"/>
      <c r="AD202" s="40"/>
      <c r="AE202" s="40"/>
      <c r="AF202" s="40"/>
      <c r="AG202" s="40"/>
      <c r="AH202" s="40"/>
      <c r="AI202" s="218"/>
    </row>
    <row r="203" spans="1:35" ht="45" hidden="1" customHeight="1" x14ac:dyDescent="0.2">
      <c r="A203" s="159" t="s">
        <v>2391</v>
      </c>
      <c r="B203" s="150">
        <v>651940532</v>
      </c>
      <c r="C203" s="150"/>
      <c r="D203" s="151" t="s">
        <v>2272</v>
      </c>
      <c r="E203" s="150" t="s">
        <v>2392</v>
      </c>
      <c r="F203" s="152" t="s">
        <v>2393</v>
      </c>
      <c r="G203" s="152"/>
      <c r="H203" s="152" t="s">
        <v>2394</v>
      </c>
      <c r="I203" s="152" t="s">
        <v>2395</v>
      </c>
      <c r="J203" s="150" t="s">
        <v>129</v>
      </c>
      <c r="K203" s="150" t="s">
        <v>2396</v>
      </c>
      <c r="L203" s="150" t="s">
        <v>2397</v>
      </c>
      <c r="M203" s="150" t="s">
        <v>2398</v>
      </c>
      <c r="N203" s="153" t="s">
        <v>259</v>
      </c>
      <c r="O203" s="154" t="s">
        <v>260</v>
      </c>
      <c r="P203" s="154" t="s">
        <v>2399</v>
      </c>
      <c r="Q203" s="155" t="s">
        <v>2400</v>
      </c>
      <c r="R203" s="154"/>
      <c r="S203" s="155">
        <v>93401</v>
      </c>
      <c r="T203" s="155" t="s">
        <v>2401</v>
      </c>
      <c r="U203" s="155">
        <v>2021</v>
      </c>
      <c r="V203" s="156">
        <v>44111</v>
      </c>
      <c r="W203" s="154">
        <v>7716</v>
      </c>
      <c r="X203" s="258"/>
      <c r="Y203" s="153"/>
      <c r="Z203" s="258"/>
      <c r="AA203" s="258"/>
      <c r="AB203" s="258"/>
      <c r="AC203" s="150"/>
      <c r="AD203" s="40"/>
      <c r="AE203" s="40"/>
      <c r="AF203" s="40"/>
      <c r="AG203" s="40"/>
      <c r="AH203" s="40"/>
      <c r="AI203" s="218"/>
    </row>
    <row r="204" spans="1:35" ht="45" hidden="1" customHeight="1" x14ac:dyDescent="0.2">
      <c r="A204" s="159" t="s">
        <v>2402</v>
      </c>
      <c r="B204" s="150">
        <v>753958002</v>
      </c>
      <c r="C204" s="150" t="s">
        <v>2403</v>
      </c>
      <c r="D204" s="151" t="s">
        <v>2370</v>
      </c>
      <c r="E204" s="150" t="s">
        <v>2404</v>
      </c>
      <c r="F204" s="152" t="s">
        <v>2405</v>
      </c>
      <c r="G204" s="152"/>
      <c r="H204" s="152" t="s">
        <v>2406</v>
      </c>
      <c r="I204" s="152" t="s">
        <v>2407</v>
      </c>
      <c r="J204" s="150" t="s">
        <v>2408</v>
      </c>
      <c r="K204" s="150" t="s">
        <v>2409</v>
      </c>
      <c r="L204" s="150" t="s">
        <v>2410</v>
      </c>
      <c r="M204" s="150" t="s">
        <v>2411</v>
      </c>
      <c r="N204" s="153" t="s">
        <v>149</v>
      </c>
      <c r="O204" s="154" t="s">
        <v>750</v>
      </c>
      <c r="P204" s="154"/>
      <c r="Q204" s="155"/>
      <c r="R204" s="154"/>
      <c r="S204" s="155" t="s">
        <v>153</v>
      </c>
      <c r="T204" s="155" t="s">
        <v>2412</v>
      </c>
      <c r="U204" s="155">
        <v>2009</v>
      </c>
      <c r="V204" s="156">
        <v>38804</v>
      </c>
      <c r="W204" s="154">
        <v>7316</v>
      </c>
      <c r="X204" s="258"/>
      <c r="Y204" s="153"/>
      <c r="Z204" s="258"/>
      <c r="AA204" s="258"/>
      <c r="AB204" s="258"/>
      <c r="AC204" s="150"/>
      <c r="AD204" s="40"/>
      <c r="AE204" s="40"/>
      <c r="AF204" s="40"/>
      <c r="AG204" s="40"/>
      <c r="AH204" s="40"/>
      <c r="AI204" s="218"/>
    </row>
    <row r="205" spans="1:35" ht="45" hidden="1" customHeight="1" x14ac:dyDescent="0.2">
      <c r="A205" s="159" t="s">
        <v>2413</v>
      </c>
      <c r="B205" s="150">
        <v>754634006</v>
      </c>
      <c r="C205" s="150" t="s">
        <v>2369</v>
      </c>
      <c r="D205" s="151" t="s">
        <v>2370</v>
      </c>
      <c r="E205" s="150" t="s">
        <v>2414</v>
      </c>
      <c r="F205" s="152" t="s">
        <v>2415</v>
      </c>
      <c r="G205" s="152"/>
      <c r="H205" s="152" t="s">
        <v>2416</v>
      </c>
      <c r="I205" s="152" t="s">
        <v>2417</v>
      </c>
      <c r="J205" s="150" t="s">
        <v>2418</v>
      </c>
      <c r="K205" s="150" t="s">
        <v>2419</v>
      </c>
      <c r="L205" s="150" t="s">
        <v>2420</v>
      </c>
      <c r="M205" s="150" t="s">
        <v>2421</v>
      </c>
      <c r="N205" s="153" t="s">
        <v>928</v>
      </c>
      <c r="O205" s="154" t="s">
        <v>1391</v>
      </c>
      <c r="P205" s="154" t="s">
        <v>2422</v>
      </c>
      <c r="Q205" s="155" t="s">
        <v>2423</v>
      </c>
      <c r="R205" s="154"/>
      <c r="S205" s="155">
        <v>93401</v>
      </c>
      <c r="T205" s="155" t="s">
        <v>2424</v>
      </c>
      <c r="U205" s="155">
        <v>2021</v>
      </c>
      <c r="V205" s="156">
        <v>38600</v>
      </c>
      <c r="W205" s="154">
        <v>7189</v>
      </c>
      <c r="X205" s="213"/>
      <c r="Y205" s="214"/>
      <c r="Z205" s="213"/>
      <c r="AA205" s="213"/>
      <c r="AB205" s="213"/>
      <c r="AC205" s="215"/>
      <c r="AD205" s="40"/>
      <c r="AE205" s="40"/>
      <c r="AF205" s="40"/>
      <c r="AG205" s="40"/>
      <c r="AH205" s="40"/>
      <c r="AI205" s="218"/>
    </row>
    <row r="206" spans="1:35" ht="45" hidden="1" customHeight="1" x14ac:dyDescent="0.2">
      <c r="A206" s="159" t="s">
        <v>2425</v>
      </c>
      <c r="B206" s="150">
        <v>725761007</v>
      </c>
      <c r="C206" s="150" t="s">
        <v>2369</v>
      </c>
      <c r="D206" s="151" t="s">
        <v>2370</v>
      </c>
      <c r="E206" s="150" t="s">
        <v>2426</v>
      </c>
      <c r="F206" s="152" t="s">
        <v>2427</v>
      </c>
      <c r="G206" s="152"/>
      <c r="H206" s="152" t="s">
        <v>2428</v>
      </c>
      <c r="I206" s="152" t="s">
        <v>2429</v>
      </c>
      <c r="J206" s="150" t="s">
        <v>2430</v>
      </c>
      <c r="K206" s="150" t="s">
        <v>2431</v>
      </c>
      <c r="L206" s="150" t="s">
        <v>2432</v>
      </c>
      <c r="M206" s="150" t="s">
        <v>2433</v>
      </c>
      <c r="N206" s="153" t="s">
        <v>149</v>
      </c>
      <c r="O206" s="154" t="s">
        <v>345</v>
      </c>
      <c r="P206" s="154" t="s">
        <v>2434</v>
      </c>
      <c r="Q206" s="155"/>
      <c r="R206" s="154"/>
      <c r="S206" s="155" t="s">
        <v>1830</v>
      </c>
      <c r="T206" s="155" t="s">
        <v>2435</v>
      </c>
      <c r="U206" s="155">
        <v>2005</v>
      </c>
      <c r="V206" s="156">
        <v>37970</v>
      </c>
      <c r="W206" s="154">
        <v>6957</v>
      </c>
      <c r="X206" s="258"/>
      <c r="Y206" s="153"/>
      <c r="Z206" s="258"/>
      <c r="AA206" s="258"/>
      <c r="AB206" s="258"/>
      <c r="AC206" s="150"/>
      <c r="AD206" s="40"/>
      <c r="AE206" s="40"/>
      <c r="AF206" s="40"/>
      <c r="AG206" s="40"/>
      <c r="AH206" s="40"/>
      <c r="AI206" s="218"/>
    </row>
    <row r="207" spans="1:35" ht="45" hidden="1" customHeight="1" x14ac:dyDescent="0.2">
      <c r="A207" s="159" t="s">
        <v>2436</v>
      </c>
      <c r="B207" s="150">
        <v>651239339</v>
      </c>
      <c r="C207" s="150"/>
      <c r="D207" s="151" t="s">
        <v>2272</v>
      </c>
      <c r="E207" s="150" t="s">
        <v>2437</v>
      </c>
      <c r="F207" s="152" t="s">
        <v>2438</v>
      </c>
      <c r="G207" s="152"/>
      <c r="H207" s="152" t="s">
        <v>2439</v>
      </c>
      <c r="I207" s="152" t="s">
        <v>2440</v>
      </c>
      <c r="J207" s="150" t="s">
        <v>2430</v>
      </c>
      <c r="K207" s="150" t="s">
        <v>2441</v>
      </c>
      <c r="L207" s="150" t="s">
        <v>2442</v>
      </c>
      <c r="M207" s="150" t="s">
        <v>2443</v>
      </c>
      <c r="N207" s="153" t="s">
        <v>118</v>
      </c>
      <c r="O207" s="154" t="s">
        <v>2444</v>
      </c>
      <c r="P207" s="154" t="s">
        <v>2445</v>
      </c>
      <c r="Q207" s="155" t="s">
        <v>2446</v>
      </c>
      <c r="R207" s="154"/>
      <c r="S207" s="155">
        <v>93401</v>
      </c>
      <c r="T207" s="155" t="s">
        <v>2447</v>
      </c>
      <c r="U207" s="161">
        <v>2018</v>
      </c>
      <c r="V207" s="156">
        <v>43745</v>
      </c>
      <c r="W207" s="154">
        <v>7689</v>
      </c>
      <c r="X207" s="258"/>
      <c r="Y207" s="153"/>
      <c r="Z207" s="258"/>
      <c r="AA207" s="258"/>
      <c r="AB207" s="258"/>
      <c r="AC207" s="150"/>
      <c r="AD207" s="41"/>
      <c r="AE207" s="40"/>
      <c r="AF207" s="40"/>
      <c r="AG207" s="40"/>
      <c r="AH207" s="40"/>
      <c r="AI207" s="218"/>
    </row>
    <row r="208" spans="1:35" ht="45" hidden="1" customHeight="1" x14ac:dyDescent="0.2">
      <c r="A208" s="159" t="s">
        <v>2448</v>
      </c>
      <c r="B208" s="150" t="s">
        <v>2449</v>
      </c>
      <c r="C208" s="150"/>
      <c r="D208" s="151" t="s">
        <v>2272</v>
      </c>
      <c r="E208" s="150" t="s">
        <v>2450</v>
      </c>
      <c r="F208" s="152" t="s">
        <v>2451</v>
      </c>
      <c r="G208" s="152"/>
      <c r="H208" s="152" t="s">
        <v>2452</v>
      </c>
      <c r="I208" s="152" t="s">
        <v>2453</v>
      </c>
      <c r="J208" s="150" t="s">
        <v>129</v>
      </c>
      <c r="K208" s="150" t="s">
        <v>2454</v>
      </c>
      <c r="L208" s="150" t="s">
        <v>2455</v>
      </c>
      <c r="M208" s="150" t="s">
        <v>2456</v>
      </c>
      <c r="N208" s="153" t="s">
        <v>118</v>
      </c>
      <c r="O208" s="154" t="s">
        <v>787</v>
      </c>
      <c r="P208" s="154" t="s">
        <v>2457</v>
      </c>
      <c r="Q208" s="166" t="s">
        <v>2458</v>
      </c>
      <c r="R208" s="154"/>
      <c r="S208" s="155">
        <v>93401</v>
      </c>
      <c r="T208" s="155" t="s">
        <v>1505</v>
      </c>
      <c r="U208" s="155">
        <v>2019</v>
      </c>
      <c r="V208" s="156">
        <v>44186</v>
      </c>
      <c r="W208" s="154">
        <v>7721</v>
      </c>
      <c r="X208" s="258"/>
      <c r="Y208" s="153"/>
      <c r="Z208" s="258"/>
      <c r="AA208" s="258"/>
      <c r="AB208" s="258"/>
      <c r="AC208" s="150"/>
      <c r="AD208" s="41"/>
      <c r="AE208" s="40"/>
      <c r="AF208" s="40"/>
      <c r="AG208" s="40"/>
      <c r="AH208" s="40"/>
      <c r="AI208" s="218"/>
    </row>
    <row r="209" spans="1:35" ht="45" hidden="1" customHeight="1" x14ac:dyDescent="0.2">
      <c r="A209" s="159" t="s">
        <v>2459</v>
      </c>
      <c r="B209" s="150">
        <v>652041302</v>
      </c>
      <c r="C209" s="150" t="s">
        <v>2271</v>
      </c>
      <c r="D209" s="151" t="s">
        <v>2272</v>
      </c>
      <c r="E209" s="150" t="s">
        <v>2460</v>
      </c>
      <c r="F209" s="152" t="s">
        <v>2461</v>
      </c>
      <c r="G209" s="152"/>
      <c r="H209" s="152" t="s">
        <v>2462</v>
      </c>
      <c r="I209" s="152" t="s">
        <v>115</v>
      </c>
      <c r="J209" s="150" t="s">
        <v>509</v>
      </c>
      <c r="K209" s="150" t="s">
        <v>115</v>
      </c>
      <c r="L209" s="150" t="s">
        <v>2463</v>
      </c>
      <c r="M209" s="153" t="s">
        <v>2464</v>
      </c>
      <c r="N209" s="150" t="s">
        <v>1605</v>
      </c>
      <c r="O209" s="154" t="s">
        <v>2465</v>
      </c>
      <c r="P209" s="154" t="s">
        <v>2466</v>
      </c>
      <c r="Q209" s="155" t="s">
        <v>2467</v>
      </c>
      <c r="R209" s="154"/>
      <c r="S209" s="155">
        <v>93401</v>
      </c>
      <c r="T209" s="155" t="s">
        <v>2468</v>
      </c>
      <c r="U209" s="155">
        <v>2020</v>
      </c>
      <c r="V209" s="156">
        <v>38412</v>
      </c>
      <c r="W209" s="154">
        <v>7158</v>
      </c>
      <c r="X209" s="258"/>
      <c r="Y209" s="153"/>
      <c r="Z209" s="258"/>
      <c r="AA209" s="258"/>
      <c r="AB209" s="258"/>
      <c r="AC209" s="150"/>
      <c r="AD209" s="40"/>
      <c r="AE209" s="40"/>
      <c r="AF209" s="40"/>
      <c r="AG209" s="40"/>
      <c r="AH209" s="40"/>
      <c r="AI209" s="218"/>
    </row>
    <row r="210" spans="1:35" ht="45" hidden="1" customHeight="1" x14ac:dyDescent="0.2">
      <c r="A210" s="159" t="s">
        <v>2469</v>
      </c>
      <c r="B210" s="150">
        <v>655461604</v>
      </c>
      <c r="C210" s="150" t="s">
        <v>2271</v>
      </c>
      <c r="D210" s="151" t="s">
        <v>2272</v>
      </c>
      <c r="E210" s="150" t="s">
        <v>2470</v>
      </c>
      <c r="F210" s="152" t="s">
        <v>2471</v>
      </c>
      <c r="G210" s="152"/>
      <c r="H210" s="152" t="s">
        <v>2472</v>
      </c>
      <c r="I210" s="152" t="s">
        <v>2473</v>
      </c>
      <c r="J210" s="150" t="s">
        <v>2474</v>
      </c>
      <c r="K210" s="150" t="s">
        <v>2475</v>
      </c>
      <c r="L210" s="150" t="s">
        <v>2476</v>
      </c>
      <c r="M210" s="150" t="s">
        <v>2477</v>
      </c>
      <c r="N210" s="153" t="s">
        <v>232</v>
      </c>
      <c r="O210" s="154" t="s">
        <v>294</v>
      </c>
      <c r="P210" s="154" t="s">
        <v>2478</v>
      </c>
      <c r="Q210" s="155" t="s">
        <v>2479</v>
      </c>
      <c r="R210" s="154"/>
      <c r="S210" s="155" t="s">
        <v>1830</v>
      </c>
      <c r="T210" s="155" t="s">
        <v>2480</v>
      </c>
      <c r="U210" s="155">
        <v>2014</v>
      </c>
      <c r="V210" s="156">
        <v>39013</v>
      </c>
      <c r="W210" s="154">
        <v>7337</v>
      </c>
      <c r="X210" s="258"/>
      <c r="Y210" s="153"/>
      <c r="Z210" s="258"/>
      <c r="AA210" s="258"/>
      <c r="AB210" s="258"/>
      <c r="AC210" s="150"/>
      <c r="AD210" s="40"/>
      <c r="AE210" s="40"/>
      <c r="AF210" s="40"/>
      <c r="AG210" s="40"/>
      <c r="AH210" s="40"/>
      <c r="AI210" s="218"/>
    </row>
    <row r="211" spans="1:35" ht="45" hidden="1" customHeight="1" x14ac:dyDescent="0.2">
      <c r="A211" s="159" t="s">
        <v>2481</v>
      </c>
      <c r="B211" s="150">
        <v>752181004</v>
      </c>
      <c r="C211" s="150" t="s">
        <v>2285</v>
      </c>
      <c r="D211" s="151" t="s">
        <v>2272</v>
      </c>
      <c r="E211" s="150" t="s">
        <v>2482</v>
      </c>
      <c r="F211" s="152" t="s">
        <v>2483</v>
      </c>
      <c r="G211" s="152"/>
      <c r="H211" s="152" t="s">
        <v>2484</v>
      </c>
      <c r="I211" s="152" t="s">
        <v>2485</v>
      </c>
      <c r="J211" s="150" t="s">
        <v>2486</v>
      </c>
      <c r="K211" s="150" t="s">
        <v>2487</v>
      </c>
      <c r="L211" s="150" t="s">
        <v>2488</v>
      </c>
      <c r="M211" s="150" t="s">
        <v>2489</v>
      </c>
      <c r="N211" s="153" t="s">
        <v>133</v>
      </c>
      <c r="O211" s="154" t="s">
        <v>2490</v>
      </c>
      <c r="P211" s="154" t="s">
        <v>2491</v>
      </c>
      <c r="Q211" s="155" t="s">
        <v>2492</v>
      </c>
      <c r="R211" s="154"/>
      <c r="S211" s="155" t="s">
        <v>153</v>
      </c>
      <c r="T211" s="155" t="s">
        <v>1130</v>
      </c>
      <c r="U211" s="155">
        <v>2011</v>
      </c>
      <c r="V211" s="156">
        <v>41234</v>
      </c>
      <c r="W211" s="154">
        <v>7467</v>
      </c>
      <c r="X211" s="258"/>
      <c r="Y211" s="153"/>
      <c r="Z211" s="258"/>
      <c r="AA211" s="258"/>
      <c r="AB211" s="258"/>
      <c r="AC211" s="150"/>
      <c r="AD211" s="40"/>
      <c r="AE211" s="40"/>
      <c r="AF211" s="40"/>
      <c r="AG211" s="40"/>
      <c r="AH211" s="40"/>
      <c r="AI211" s="218"/>
    </row>
    <row r="212" spans="1:35" ht="45" hidden="1" customHeight="1" x14ac:dyDescent="0.2">
      <c r="A212" s="159" t="s">
        <v>2493</v>
      </c>
      <c r="B212" s="150">
        <v>655466509</v>
      </c>
      <c r="C212" s="150" t="s">
        <v>2271</v>
      </c>
      <c r="D212" s="151" t="s">
        <v>2272</v>
      </c>
      <c r="E212" s="150" t="s">
        <v>2494</v>
      </c>
      <c r="F212" s="152" t="s">
        <v>2495</v>
      </c>
      <c r="G212" s="152"/>
      <c r="H212" s="152" t="s">
        <v>2496</v>
      </c>
      <c r="I212" s="152" t="s">
        <v>2497</v>
      </c>
      <c r="J212" s="150" t="s">
        <v>2498</v>
      </c>
      <c r="K212" s="150" t="s">
        <v>2499</v>
      </c>
      <c r="L212" s="150" t="s">
        <v>2500</v>
      </c>
      <c r="M212" s="150" t="s">
        <v>2501</v>
      </c>
      <c r="N212" s="153" t="s">
        <v>118</v>
      </c>
      <c r="O212" s="154" t="s">
        <v>601</v>
      </c>
      <c r="P212" s="154"/>
      <c r="Q212" s="155" t="s">
        <v>2502</v>
      </c>
      <c r="R212" s="154"/>
      <c r="S212" s="155" t="s">
        <v>209</v>
      </c>
      <c r="T212" s="155" t="s">
        <v>2503</v>
      </c>
      <c r="U212" s="155">
        <v>2007</v>
      </c>
      <c r="V212" s="156">
        <v>38742</v>
      </c>
      <c r="W212" s="154">
        <v>7287</v>
      </c>
      <c r="X212" s="258"/>
      <c r="Y212" s="153"/>
      <c r="Z212" s="258"/>
      <c r="AA212" s="258"/>
      <c r="AB212" s="258"/>
      <c r="AC212" s="150"/>
      <c r="AD212" s="40"/>
      <c r="AE212" s="40"/>
      <c r="AF212" s="40"/>
      <c r="AG212" s="40"/>
      <c r="AH212" s="40"/>
      <c r="AI212" s="218"/>
    </row>
    <row r="213" spans="1:35" ht="45" hidden="1" customHeight="1" x14ac:dyDescent="0.2">
      <c r="A213" s="159" t="s">
        <v>2504</v>
      </c>
      <c r="B213" s="150">
        <v>706427007</v>
      </c>
      <c r="C213" s="150" t="s">
        <v>2505</v>
      </c>
      <c r="D213" s="151" t="s">
        <v>2272</v>
      </c>
      <c r="E213" s="150" t="s">
        <v>2506</v>
      </c>
      <c r="F213" s="152" t="s">
        <v>2507</v>
      </c>
      <c r="G213" s="152"/>
      <c r="H213" s="152" t="s">
        <v>2508</v>
      </c>
      <c r="I213" s="152" t="s">
        <v>2509</v>
      </c>
      <c r="J213" s="150" t="s">
        <v>2510</v>
      </c>
      <c r="K213" s="150" t="s">
        <v>2511</v>
      </c>
      <c r="L213" s="150" t="s">
        <v>2512</v>
      </c>
      <c r="M213" s="150" t="s">
        <v>2513</v>
      </c>
      <c r="N213" s="153" t="s">
        <v>118</v>
      </c>
      <c r="O213" s="154" t="s">
        <v>192</v>
      </c>
      <c r="P213" s="154" t="s">
        <v>2514</v>
      </c>
      <c r="Q213" s="155"/>
      <c r="R213" s="154"/>
      <c r="S213" s="155">
        <v>93401</v>
      </c>
      <c r="T213" s="150" t="s">
        <v>2515</v>
      </c>
      <c r="U213" s="155">
        <v>2020</v>
      </c>
      <c r="V213" s="156">
        <v>41113</v>
      </c>
      <c r="W213" s="154">
        <v>7465</v>
      </c>
      <c r="X213" s="258"/>
      <c r="Y213" s="153"/>
      <c r="Z213" s="258"/>
      <c r="AA213" s="258"/>
      <c r="AB213" s="258"/>
      <c r="AC213" s="150"/>
      <c r="AD213" s="40"/>
      <c r="AE213" s="40"/>
      <c r="AF213" s="40"/>
      <c r="AG213" s="40"/>
      <c r="AH213" s="40"/>
      <c r="AI213" s="218"/>
    </row>
    <row r="214" spans="1:35" ht="45" hidden="1" customHeight="1" x14ac:dyDescent="0.2">
      <c r="A214" s="159" t="s">
        <v>2516</v>
      </c>
      <c r="B214" s="150">
        <v>705528004</v>
      </c>
      <c r="C214" s="150" t="s">
        <v>2271</v>
      </c>
      <c r="D214" s="151" t="s">
        <v>2272</v>
      </c>
      <c r="E214" s="150" t="s">
        <v>2517</v>
      </c>
      <c r="F214" s="152" t="s">
        <v>2518</v>
      </c>
      <c r="G214" s="152"/>
      <c r="H214" s="152" t="s">
        <v>2519</v>
      </c>
      <c r="I214" s="152" t="s">
        <v>2520</v>
      </c>
      <c r="J214" s="150" t="s">
        <v>2521</v>
      </c>
      <c r="K214" s="150" t="s">
        <v>2522</v>
      </c>
      <c r="L214" s="150" t="s">
        <v>2523</v>
      </c>
      <c r="M214" s="150" t="s">
        <v>2524</v>
      </c>
      <c r="N214" s="153" t="s">
        <v>928</v>
      </c>
      <c r="O214" s="154" t="s">
        <v>929</v>
      </c>
      <c r="P214" s="154" t="s">
        <v>2525</v>
      </c>
      <c r="Q214" s="155" t="s">
        <v>2526</v>
      </c>
      <c r="R214" s="154"/>
      <c r="S214" s="155">
        <v>93401</v>
      </c>
      <c r="T214" s="155" t="s">
        <v>2527</v>
      </c>
      <c r="U214" s="155">
        <v>2021</v>
      </c>
      <c r="V214" s="156">
        <v>37970</v>
      </c>
      <c r="W214" s="154">
        <v>6880</v>
      </c>
      <c r="X214" s="213"/>
      <c r="Y214" s="214"/>
      <c r="Z214" s="213"/>
      <c r="AA214" s="213"/>
      <c r="AB214" s="213"/>
      <c r="AC214" s="215"/>
      <c r="AD214" s="40"/>
      <c r="AE214" s="40"/>
      <c r="AF214" s="40"/>
      <c r="AG214" s="40"/>
      <c r="AH214" s="40"/>
      <c r="AI214" s="218"/>
    </row>
    <row r="215" spans="1:35" ht="45" hidden="1" customHeight="1" x14ac:dyDescent="0.2">
      <c r="A215" s="159" t="s">
        <v>2528</v>
      </c>
      <c r="B215" s="150">
        <v>725172001</v>
      </c>
      <c r="C215" s="150" t="s">
        <v>2369</v>
      </c>
      <c r="D215" s="151" t="s">
        <v>2370</v>
      </c>
      <c r="E215" s="150" t="s">
        <v>2529</v>
      </c>
      <c r="F215" s="152" t="s">
        <v>2427</v>
      </c>
      <c r="G215" s="152"/>
      <c r="H215" s="152" t="s">
        <v>2530</v>
      </c>
      <c r="I215" s="152" t="s">
        <v>2531</v>
      </c>
      <c r="J215" s="150" t="s">
        <v>2532</v>
      </c>
      <c r="K215" s="150" t="s">
        <v>2533</v>
      </c>
      <c r="L215" s="150" t="s">
        <v>2534</v>
      </c>
      <c r="M215" s="150" t="s">
        <v>2535</v>
      </c>
      <c r="N215" s="153" t="s">
        <v>118</v>
      </c>
      <c r="O215" s="154" t="s">
        <v>1699</v>
      </c>
      <c r="P215" s="154" t="s">
        <v>2536</v>
      </c>
      <c r="Q215" s="166" t="s">
        <v>2537</v>
      </c>
      <c r="R215" s="154"/>
      <c r="S215" s="155" t="s">
        <v>1830</v>
      </c>
      <c r="T215" s="155" t="s">
        <v>2538</v>
      </c>
      <c r="U215" s="155">
        <v>2019</v>
      </c>
      <c r="V215" s="156">
        <v>37970</v>
      </c>
      <c r="W215" s="154">
        <v>7069</v>
      </c>
      <c r="X215" s="258"/>
      <c r="Y215" s="153"/>
      <c r="Z215" s="258"/>
      <c r="AA215" s="258"/>
      <c r="AB215" s="258"/>
      <c r="AC215" s="150"/>
      <c r="AD215" s="40"/>
      <c r="AE215" s="40"/>
      <c r="AF215" s="40"/>
      <c r="AG215" s="40"/>
      <c r="AH215" s="40"/>
      <c r="AI215" s="218"/>
    </row>
    <row r="216" spans="1:35" ht="45" hidden="1" customHeight="1" x14ac:dyDescent="0.2">
      <c r="A216" s="159" t="s">
        <v>2539</v>
      </c>
      <c r="B216" s="150">
        <v>712800003</v>
      </c>
      <c r="C216" s="150" t="s">
        <v>2285</v>
      </c>
      <c r="D216" s="151" t="s">
        <v>2272</v>
      </c>
      <c r="E216" s="150" t="s">
        <v>2540</v>
      </c>
      <c r="F216" s="152" t="s">
        <v>2541</v>
      </c>
      <c r="G216" s="152"/>
      <c r="H216" s="152" t="s">
        <v>2542</v>
      </c>
      <c r="I216" s="152" t="s">
        <v>2543</v>
      </c>
      <c r="J216" s="150" t="s">
        <v>1148</v>
      </c>
      <c r="K216" s="150" t="s">
        <v>2544</v>
      </c>
      <c r="L216" s="150" t="s">
        <v>2545</v>
      </c>
      <c r="M216" s="150" t="s">
        <v>2546</v>
      </c>
      <c r="N216" s="153" t="s">
        <v>118</v>
      </c>
      <c r="O216" s="154" t="s">
        <v>192</v>
      </c>
      <c r="P216" s="154" t="s">
        <v>2547</v>
      </c>
      <c r="Q216" s="155" t="s">
        <v>2548</v>
      </c>
      <c r="R216" s="154"/>
      <c r="S216" s="155" t="s">
        <v>153</v>
      </c>
      <c r="T216" s="155" t="s">
        <v>2549</v>
      </c>
      <c r="U216" s="155">
        <v>2020</v>
      </c>
      <c r="V216" s="156">
        <v>37970</v>
      </c>
      <c r="W216" s="154">
        <v>6938</v>
      </c>
      <c r="X216" s="258"/>
      <c r="Y216" s="153"/>
      <c r="Z216" s="258"/>
      <c r="AA216" s="258"/>
      <c r="AB216" s="258"/>
      <c r="AC216" s="150"/>
      <c r="AD216" s="40"/>
      <c r="AE216" s="40"/>
      <c r="AF216" s="40"/>
      <c r="AG216" s="40"/>
      <c r="AH216" s="40"/>
      <c r="AI216" s="218"/>
    </row>
    <row r="217" spans="1:35" ht="45" hidden="1" customHeight="1" x14ac:dyDescent="0.2">
      <c r="A217" s="159" t="s">
        <v>2550</v>
      </c>
      <c r="B217" s="150">
        <v>700177300</v>
      </c>
      <c r="C217" s="150" t="s">
        <v>2403</v>
      </c>
      <c r="D217" s="151" t="s">
        <v>2370</v>
      </c>
      <c r="E217" s="150" t="s">
        <v>2551</v>
      </c>
      <c r="F217" s="152" t="s">
        <v>2427</v>
      </c>
      <c r="G217" s="152"/>
      <c r="H217" s="152" t="s">
        <v>2552</v>
      </c>
      <c r="I217" s="152" t="s">
        <v>2553</v>
      </c>
      <c r="J217" s="150" t="s">
        <v>2554</v>
      </c>
      <c r="K217" s="150" t="s">
        <v>2555</v>
      </c>
      <c r="L217" s="150" t="s">
        <v>2556</v>
      </c>
      <c r="M217" s="150" t="s">
        <v>2557</v>
      </c>
      <c r="N217" s="153" t="s">
        <v>133</v>
      </c>
      <c r="O217" s="154" t="s">
        <v>2558</v>
      </c>
      <c r="P217" s="154"/>
      <c r="Q217" s="155" t="s">
        <v>2559</v>
      </c>
      <c r="R217" s="154"/>
      <c r="S217" s="155" t="s">
        <v>153</v>
      </c>
      <c r="T217" s="155" t="s">
        <v>2560</v>
      </c>
      <c r="U217" s="155">
        <v>2020</v>
      </c>
      <c r="V217" s="156">
        <v>37970</v>
      </c>
      <c r="W217" s="154">
        <v>3800</v>
      </c>
      <c r="X217" s="213"/>
      <c r="Y217" s="214"/>
      <c r="Z217" s="213"/>
      <c r="AA217" s="213"/>
      <c r="AB217" s="213"/>
      <c r="AC217" s="215"/>
      <c r="AD217" s="40"/>
      <c r="AE217" s="40"/>
      <c r="AF217" s="40"/>
      <c r="AG217" s="40"/>
      <c r="AH217" s="40"/>
      <c r="AI217" s="218" t="s">
        <v>2561</v>
      </c>
    </row>
    <row r="218" spans="1:35" ht="45" hidden="1" customHeight="1" x14ac:dyDescent="0.2">
      <c r="A218" s="159" t="s">
        <v>2562</v>
      </c>
      <c r="B218" s="150">
        <v>700376001</v>
      </c>
      <c r="C218" s="150" t="s">
        <v>2285</v>
      </c>
      <c r="D218" s="151" t="s">
        <v>2272</v>
      </c>
      <c r="E218" s="150" t="s">
        <v>2563</v>
      </c>
      <c r="F218" s="152" t="s">
        <v>8293</v>
      </c>
      <c r="G218" s="155">
        <v>2025</v>
      </c>
      <c r="H218" s="152" t="s">
        <v>2564</v>
      </c>
      <c r="I218" s="152" t="s">
        <v>2565</v>
      </c>
      <c r="J218" s="150" t="s">
        <v>2566</v>
      </c>
      <c r="K218" s="150" t="s">
        <v>2567</v>
      </c>
      <c r="L218" s="150" t="s">
        <v>2568</v>
      </c>
      <c r="M218" s="150" t="s">
        <v>2569</v>
      </c>
      <c r="N218" s="154" t="s">
        <v>118</v>
      </c>
      <c r="O218" s="154" t="s">
        <v>192</v>
      </c>
      <c r="P218" s="154" t="s">
        <v>2570</v>
      </c>
      <c r="Q218" s="155" t="s">
        <v>2571</v>
      </c>
      <c r="R218" s="154"/>
      <c r="S218" s="155" t="s">
        <v>153</v>
      </c>
      <c r="T218" s="255" t="s">
        <v>8310</v>
      </c>
      <c r="U218" s="155">
        <v>2024</v>
      </c>
      <c r="V218" s="156">
        <v>37970</v>
      </c>
      <c r="W218" s="154">
        <v>1800</v>
      </c>
      <c r="X218" s="213"/>
      <c r="Y218" s="214"/>
      <c r="Z218" s="213"/>
      <c r="AA218" s="213"/>
      <c r="AB218" s="213"/>
      <c r="AC218" s="215" t="s">
        <v>2572</v>
      </c>
      <c r="AD218" s="40"/>
      <c r="AE218" s="40"/>
      <c r="AF218" s="40"/>
      <c r="AG218" s="40"/>
      <c r="AH218" s="40"/>
      <c r="AI218" s="218" t="s">
        <v>2573</v>
      </c>
    </row>
    <row r="219" spans="1:35" ht="45" hidden="1" customHeight="1" x14ac:dyDescent="0.2">
      <c r="A219" s="159" t="s">
        <v>2574</v>
      </c>
      <c r="B219" s="150" t="s">
        <v>2575</v>
      </c>
      <c r="C219" s="150" t="s">
        <v>2271</v>
      </c>
      <c r="D219" s="151" t="s">
        <v>2272</v>
      </c>
      <c r="E219" s="150" t="s">
        <v>1093</v>
      </c>
      <c r="F219" s="152" t="s">
        <v>2576</v>
      </c>
      <c r="G219" s="152"/>
      <c r="H219" s="152" t="s">
        <v>2577</v>
      </c>
      <c r="I219" s="152" t="s">
        <v>2578</v>
      </c>
      <c r="J219" s="150" t="s">
        <v>1940</v>
      </c>
      <c r="K219" s="150" t="s">
        <v>2579</v>
      </c>
      <c r="L219" s="150" t="s">
        <v>2580</v>
      </c>
      <c r="M219" s="150" t="s">
        <v>2581</v>
      </c>
      <c r="N219" s="159" t="s">
        <v>118</v>
      </c>
      <c r="O219" s="154" t="s">
        <v>119</v>
      </c>
      <c r="P219" s="154" t="s">
        <v>2582</v>
      </c>
      <c r="Q219" s="155" t="s">
        <v>2583</v>
      </c>
      <c r="R219" s="154"/>
      <c r="S219" s="155" t="s">
        <v>209</v>
      </c>
      <c r="T219" s="155" t="s">
        <v>641</v>
      </c>
      <c r="U219" s="155">
        <v>2020</v>
      </c>
      <c r="V219" s="156">
        <v>41908</v>
      </c>
      <c r="W219" s="154">
        <v>7510</v>
      </c>
      <c r="X219" s="258"/>
      <c r="Y219" s="153"/>
      <c r="Z219" s="258"/>
      <c r="AA219" s="258"/>
      <c r="AB219" s="258"/>
      <c r="AC219" s="150"/>
      <c r="AD219" s="40"/>
      <c r="AE219" s="40"/>
      <c r="AF219" s="40"/>
      <c r="AG219" s="40"/>
      <c r="AH219" s="40"/>
      <c r="AI219" s="218"/>
    </row>
    <row r="220" spans="1:35" ht="45" hidden="1" customHeight="1" x14ac:dyDescent="0.2">
      <c r="A220" s="159" t="s">
        <v>2584</v>
      </c>
      <c r="B220" s="150">
        <v>651512808</v>
      </c>
      <c r="C220" s="150" t="s">
        <v>2271</v>
      </c>
      <c r="D220" s="151" t="s">
        <v>2272</v>
      </c>
      <c r="E220" s="150" t="s">
        <v>2585</v>
      </c>
      <c r="F220" s="152" t="s">
        <v>2586</v>
      </c>
      <c r="G220" s="152"/>
      <c r="H220" s="152" t="s">
        <v>2587</v>
      </c>
      <c r="I220" s="152" t="s">
        <v>2588</v>
      </c>
      <c r="J220" s="150" t="s">
        <v>702</v>
      </c>
      <c r="K220" s="150" t="s">
        <v>2589</v>
      </c>
      <c r="L220" s="150" t="s">
        <v>2590</v>
      </c>
      <c r="M220" s="150" t="s">
        <v>2591</v>
      </c>
      <c r="N220" s="153" t="s">
        <v>118</v>
      </c>
      <c r="O220" s="154" t="s">
        <v>119</v>
      </c>
      <c r="P220" s="154" t="s">
        <v>2592</v>
      </c>
      <c r="Q220" s="155" t="s">
        <v>2593</v>
      </c>
      <c r="R220" s="154"/>
      <c r="S220" s="155">
        <v>93401</v>
      </c>
      <c r="T220" s="155" t="s">
        <v>2594</v>
      </c>
      <c r="U220" s="155">
        <v>2014</v>
      </c>
      <c r="V220" s="156">
        <v>42146</v>
      </c>
      <c r="W220" s="154">
        <v>7567</v>
      </c>
      <c r="X220" s="258"/>
      <c r="Y220" s="153"/>
      <c r="Z220" s="258"/>
      <c r="AA220" s="258"/>
      <c r="AB220" s="258"/>
      <c r="AC220" s="150"/>
      <c r="AD220" s="40"/>
      <c r="AE220" s="40"/>
      <c r="AF220" s="40"/>
      <c r="AG220" s="40"/>
      <c r="AH220" s="40"/>
      <c r="AI220" s="218"/>
    </row>
    <row r="221" spans="1:35" ht="45" hidden="1" customHeight="1" x14ac:dyDescent="0.2">
      <c r="A221" s="159" t="s">
        <v>2595</v>
      </c>
      <c r="B221" s="150">
        <v>651868661</v>
      </c>
      <c r="C221" s="150"/>
      <c r="D221" s="151" t="s">
        <v>2272</v>
      </c>
      <c r="E221" s="150" t="s">
        <v>2596</v>
      </c>
      <c r="F221" s="152" t="s">
        <v>2597</v>
      </c>
      <c r="G221" s="152"/>
      <c r="H221" s="152" t="s">
        <v>2598</v>
      </c>
      <c r="I221" s="152" t="s">
        <v>2599</v>
      </c>
      <c r="J221" s="150" t="s">
        <v>2600</v>
      </c>
      <c r="K221" s="150" t="s">
        <v>2601</v>
      </c>
      <c r="L221" s="150" t="s">
        <v>2602</v>
      </c>
      <c r="M221" s="150" t="s">
        <v>2603</v>
      </c>
      <c r="N221" s="153" t="s">
        <v>1758</v>
      </c>
      <c r="O221" s="154" t="s">
        <v>2604</v>
      </c>
      <c r="P221" s="154" t="s">
        <v>2605</v>
      </c>
      <c r="Q221" s="166" t="s">
        <v>2606</v>
      </c>
      <c r="R221" s="154"/>
      <c r="S221" s="155">
        <v>94301</v>
      </c>
      <c r="T221" s="155" t="s">
        <v>2607</v>
      </c>
      <c r="U221" s="155">
        <v>2021</v>
      </c>
      <c r="V221" s="156">
        <v>44102</v>
      </c>
      <c r="W221" s="154">
        <v>7713</v>
      </c>
      <c r="X221" s="258"/>
      <c r="Y221" s="153"/>
      <c r="Z221" s="258"/>
      <c r="AA221" s="258"/>
      <c r="AB221" s="258"/>
      <c r="AC221" s="150"/>
      <c r="AD221" s="40"/>
      <c r="AE221" s="40"/>
      <c r="AF221" s="40"/>
      <c r="AG221" s="40"/>
      <c r="AH221" s="40"/>
      <c r="AI221" s="218"/>
    </row>
    <row r="222" spans="1:35" ht="45" hidden="1" customHeight="1" x14ac:dyDescent="0.2">
      <c r="A222" s="159" t="s">
        <v>2608</v>
      </c>
      <c r="B222" s="150">
        <v>650587340</v>
      </c>
      <c r="C222" s="150" t="s">
        <v>2271</v>
      </c>
      <c r="D222" s="151" t="s">
        <v>2272</v>
      </c>
      <c r="E222" s="150" t="s">
        <v>2609</v>
      </c>
      <c r="F222" s="152" t="s">
        <v>2610</v>
      </c>
      <c r="G222" s="152">
        <v>2023</v>
      </c>
      <c r="H222" s="152" t="s">
        <v>2611</v>
      </c>
      <c r="I222" s="152" t="s">
        <v>2612</v>
      </c>
      <c r="J222" s="150" t="s">
        <v>2613</v>
      </c>
      <c r="K222" s="150" t="s">
        <v>2614</v>
      </c>
      <c r="L222" s="150" t="s">
        <v>2615</v>
      </c>
      <c r="M222" s="150" t="s">
        <v>2616</v>
      </c>
      <c r="N222" s="153" t="s">
        <v>149</v>
      </c>
      <c r="O222" s="154" t="s">
        <v>345</v>
      </c>
      <c r="P222" s="154" t="s">
        <v>2617</v>
      </c>
      <c r="Q222" s="155" t="s">
        <v>2618</v>
      </c>
      <c r="R222" s="154"/>
      <c r="S222" s="155">
        <v>93401</v>
      </c>
      <c r="T222" s="155" t="s">
        <v>2619</v>
      </c>
      <c r="U222" s="155">
        <v>2022</v>
      </c>
      <c r="V222" s="156">
        <v>41340</v>
      </c>
      <c r="W222" s="154">
        <v>7473</v>
      </c>
      <c r="X222" s="213"/>
      <c r="Y222" s="214"/>
      <c r="Z222" s="213"/>
      <c r="AA222" s="213"/>
      <c r="AB222" s="213"/>
      <c r="AC222" s="215"/>
      <c r="AD222" s="40"/>
      <c r="AE222" s="40"/>
      <c r="AF222" s="40"/>
      <c r="AG222" s="40"/>
      <c r="AH222" s="40"/>
      <c r="AI222" s="218"/>
    </row>
    <row r="223" spans="1:35" ht="45" hidden="1" customHeight="1" x14ac:dyDescent="0.2">
      <c r="A223" s="159" t="s">
        <v>2620</v>
      </c>
      <c r="B223" s="150" t="s">
        <v>2621</v>
      </c>
      <c r="C223" s="150"/>
      <c r="D223" s="151" t="s">
        <v>2272</v>
      </c>
      <c r="E223" s="150" t="s">
        <v>2622</v>
      </c>
      <c r="F223" s="152" t="s">
        <v>2623</v>
      </c>
      <c r="G223" s="152"/>
      <c r="H223" s="152" t="s">
        <v>2624</v>
      </c>
      <c r="I223" s="152" t="s">
        <v>2625</v>
      </c>
      <c r="J223" s="150" t="s">
        <v>2626</v>
      </c>
      <c r="K223" s="150" t="s">
        <v>2627</v>
      </c>
      <c r="L223" s="150" t="s">
        <v>2628</v>
      </c>
      <c r="M223" s="150" t="s">
        <v>2629</v>
      </c>
      <c r="N223" s="153" t="s">
        <v>928</v>
      </c>
      <c r="O223" s="154" t="s">
        <v>2630</v>
      </c>
      <c r="P223" s="154" t="s">
        <v>2631</v>
      </c>
      <c r="Q223" s="155" t="s">
        <v>2632</v>
      </c>
      <c r="R223" s="154"/>
      <c r="S223" s="155">
        <v>93401</v>
      </c>
      <c r="T223" s="155" t="s">
        <v>2633</v>
      </c>
      <c r="U223" s="161">
        <v>2018</v>
      </c>
      <c r="V223" s="156">
        <v>43805</v>
      </c>
      <c r="W223" s="154">
        <v>7963</v>
      </c>
      <c r="X223" s="258"/>
      <c r="Y223" s="153"/>
      <c r="Z223" s="258"/>
      <c r="AA223" s="258"/>
      <c r="AB223" s="258"/>
      <c r="AC223" s="150"/>
      <c r="AD223" s="40"/>
      <c r="AE223" s="40"/>
      <c r="AF223" s="40"/>
      <c r="AG223" s="40"/>
      <c r="AH223" s="40"/>
      <c r="AI223" s="218"/>
    </row>
    <row r="224" spans="1:35" ht="45" hidden="1" customHeight="1" x14ac:dyDescent="0.2">
      <c r="A224" s="159" t="s">
        <v>2634</v>
      </c>
      <c r="B224" s="150">
        <v>707764007</v>
      </c>
      <c r="C224" s="150" t="s">
        <v>2271</v>
      </c>
      <c r="D224" s="151" t="s">
        <v>2272</v>
      </c>
      <c r="E224" s="150" t="s">
        <v>2635</v>
      </c>
      <c r="F224" s="152" t="s">
        <v>2636</v>
      </c>
      <c r="G224" s="152"/>
      <c r="H224" s="152" t="s">
        <v>2637</v>
      </c>
      <c r="I224" s="152" t="s">
        <v>2638</v>
      </c>
      <c r="J224" s="150" t="s">
        <v>2639</v>
      </c>
      <c r="K224" s="150" t="s">
        <v>2640</v>
      </c>
      <c r="L224" s="150" t="s">
        <v>2641</v>
      </c>
      <c r="M224" s="150" t="s">
        <v>2642</v>
      </c>
      <c r="N224" s="153" t="s">
        <v>118</v>
      </c>
      <c r="O224" s="154" t="s">
        <v>1583</v>
      </c>
      <c r="P224" s="154"/>
      <c r="Q224" s="155"/>
      <c r="R224" s="154"/>
      <c r="S224" s="155">
        <v>93401</v>
      </c>
      <c r="T224" s="155" t="s">
        <v>2643</v>
      </c>
      <c r="U224" s="155">
        <v>2012</v>
      </c>
      <c r="V224" s="156">
        <v>37970</v>
      </c>
      <c r="W224" s="154">
        <v>6937</v>
      </c>
      <c r="X224" s="258"/>
      <c r="Y224" s="153"/>
      <c r="Z224" s="258"/>
      <c r="AA224" s="258"/>
      <c r="AB224" s="258"/>
      <c r="AC224" s="150"/>
      <c r="AD224" s="40"/>
      <c r="AE224" s="40"/>
      <c r="AF224" s="40"/>
      <c r="AG224" s="40"/>
      <c r="AH224" s="40"/>
      <c r="AI224" s="218"/>
    </row>
    <row r="225" spans="1:35" ht="45" hidden="1" customHeight="1" x14ac:dyDescent="0.2">
      <c r="A225" s="159" t="s">
        <v>2644</v>
      </c>
      <c r="B225" s="150">
        <v>650847326</v>
      </c>
      <c r="C225" s="150" t="s">
        <v>2271</v>
      </c>
      <c r="D225" s="151" t="s">
        <v>2272</v>
      </c>
      <c r="E225" s="150" t="s">
        <v>2645</v>
      </c>
      <c r="F225" s="152" t="s">
        <v>2646</v>
      </c>
      <c r="G225" s="152"/>
      <c r="H225" s="152" t="s">
        <v>2647</v>
      </c>
      <c r="I225" s="152" t="s">
        <v>2648</v>
      </c>
      <c r="J225" s="150" t="s">
        <v>2649</v>
      </c>
      <c r="K225" s="150" t="s">
        <v>2650</v>
      </c>
      <c r="L225" s="150" t="s">
        <v>2651</v>
      </c>
      <c r="M225" s="150" t="s">
        <v>2652</v>
      </c>
      <c r="N225" s="153" t="s">
        <v>118</v>
      </c>
      <c r="O225" s="154" t="s">
        <v>2653</v>
      </c>
      <c r="P225" s="154" t="s">
        <v>2654</v>
      </c>
      <c r="Q225" s="155" t="s">
        <v>2655</v>
      </c>
      <c r="R225" s="154"/>
      <c r="S225" s="155" t="s">
        <v>1018</v>
      </c>
      <c r="T225" s="155" t="s">
        <v>2656</v>
      </c>
      <c r="U225" s="155">
        <v>2021</v>
      </c>
      <c r="V225" s="156">
        <v>43063</v>
      </c>
      <c r="W225" s="154">
        <v>7642</v>
      </c>
      <c r="X225" s="258"/>
      <c r="Y225" s="153"/>
      <c r="Z225" s="258"/>
      <c r="AA225" s="258"/>
      <c r="AB225" s="258"/>
      <c r="AC225" s="150"/>
      <c r="AD225" s="40"/>
      <c r="AE225" s="40"/>
      <c r="AF225" s="40"/>
      <c r="AG225" s="40"/>
      <c r="AH225" s="40"/>
      <c r="AI225" s="218"/>
    </row>
    <row r="226" spans="1:35" ht="45" hidden="1" customHeight="1" x14ac:dyDescent="0.2">
      <c r="A226" s="159" t="s">
        <v>2657</v>
      </c>
      <c r="B226" s="150">
        <v>650975340</v>
      </c>
      <c r="C226" s="150" t="s">
        <v>605</v>
      </c>
      <c r="D226" s="151" t="s">
        <v>124</v>
      </c>
      <c r="E226" s="150" t="s">
        <v>2658</v>
      </c>
      <c r="F226" s="152" t="s">
        <v>2659</v>
      </c>
      <c r="G226" s="152"/>
      <c r="H226" s="152" t="s">
        <v>2660</v>
      </c>
      <c r="I226" s="152" t="s">
        <v>2661</v>
      </c>
      <c r="J226" s="150" t="s">
        <v>715</v>
      </c>
      <c r="K226" s="150" t="s">
        <v>2662</v>
      </c>
      <c r="L226" s="150" t="s">
        <v>2663</v>
      </c>
      <c r="M226" s="150" t="s">
        <v>2664</v>
      </c>
      <c r="N226" s="153" t="s">
        <v>165</v>
      </c>
      <c r="O226" s="154" t="s">
        <v>260</v>
      </c>
      <c r="P226" s="154" t="s">
        <v>2665</v>
      </c>
      <c r="Q226" s="155" t="s">
        <v>2666</v>
      </c>
      <c r="R226" s="154"/>
      <c r="S226" s="155" t="s">
        <v>627</v>
      </c>
      <c r="T226" s="155" t="s">
        <v>2667</v>
      </c>
      <c r="U226" s="155">
        <v>2014</v>
      </c>
      <c r="V226" s="156">
        <v>42187</v>
      </c>
      <c r="W226" s="154">
        <v>7571</v>
      </c>
      <c r="X226" s="258"/>
      <c r="Y226" s="153"/>
      <c r="Z226" s="258"/>
      <c r="AA226" s="258"/>
      <c r="AB226" s="258"/>
      <c r="AC226" s="150"/>
      <c r="AD226" s="40"/>
      <c r="AE226" s="40"/>
      <c r="AF226" s="40"/>
      <c r="AG226" s="40"/>
      <c r="AH226" s="40"/>
      <c r="AI226" s="218"/>
    </row>
    <row r="227" spans="1:35" ht="45" hidden="1" customHeight="1" x14ac:dyDescent="0.2">
      <c r="A227" s="159" t="s">
        <v>2668</v>
      </c>
      <c r="B227" s="150">
        <v>702670004</v>
      </c>
      <c r="C227" s="150" t="s">
        <v>2271</v>
      </c>
      <c r="D227" s="151" t="s">
        <v>2272</v>
      </c>
      <c r="E227" s="150" t="s">
        <v>2669</v>
      </c>
      <c r="F227" s="152" t="s">
        <v>2670</v>
      </c>
      <c r="G227" s="152"/>
      <c r="H227" s="152" t="s">
        <v>2671</v>
      </c>
      <c r="I227" s="152" t="s">
        <v>2672</v>
      </c>
      <c r="J227" s="150" t="s">
        <v>2673</v>
      </c>
      <c r="K227" s="150" t="s">
        <v>2674</v>
      </c>
      <c r="L227" s="150" t="s">
        <v>2675</v>
      </c>
      <c r="M227" s="150" t="s">
        <v>2676</v>
      </c>
      <c r="N227" s="153" t="s">
        <v>118</v>
      </c>
      <c r="O227" s="154" t="s">
        <v>1629</v>
      </c>
      <c r="P227" s="154" t="s">
        <v>2677</v>
      </c>
      <c r="Q227" s="155" t="s">
        <v>2678</v>
      </c>
      <c r="R227" s="154"/>
      <c r="S227" s="155">
        <v>93401</v>
      </c>
      <c r="T227" s="155" t="s">
        <v>2679</v>
      </c>
      <c r="U227" s="155">
        <v>2020</v>
      </c>
      <c r="V227" s="156">
        <v>37970</v>
      </c>
      <c r="W227" s="154">
        <v>2150</v>
      </c>
      <c r="X227" s="213"/>
      <c r="Y227" s="214"/>
      <c r="Z227" s="213"/>
      <c r="AA227" s="213"/>
      <c r="AB227" s="213"/>
      <c r="AC227" s="215"/>
      <c r="AD227" s="40"/>
      <c r="AE227" s="40"/>
      <c r="AF227" s="40"/>
      <c r="AG227" s="40"/>
      <c r="AH227" s="40"/>
      <c r="AI227" s="218"/>
    </row>
    <row r="228" spans="1:35" ht="45" hidden="1" customHeight="1" x14ac:dyDescent="0.2">
      <c r="A228" s="159" t="s">
        <v>2680</v>
      </c>
      <c r="B228" s="150">
        <v>651933943</v>
      </c>
      <c r="C228" s="150"/>
      <c r="D228" s="151" t="s">
        <v>2272</v>
      </c>
      <c r="E228" s="150" t="s">
        <v>2681</v>
      </c>
      <c r="F228" s="152" t="s">
        <v>2682</v>
      </c>
      <c r="G228" s="152"/>
      <c r="H228" s="152" t="s">
        <v>2683</v>
      </c>
      <c r="I228" s="152" t="s">
        <v>2684</v>
      </c>
      <c r="J228" s="150" t="s">
        <v>1426</v>
      </c>
      <c r="K228" s="150" t="s">
        <v>2685</v>
      </c>
      <c r="L228" s="150" t="s">
        <v>2686</v>
      </c>
      <c r="M228" s="150" t="s">
        <v>2687</v>
      </c>
      <c r="N228" s="153" t="s">
        <v>730</v>
      </c>
      <c r="O228" s="154" t="s">
        <v>366</v>
      </c>
      <c r="P228" s="154" t="s">
        <v>2688</v>
      </c>
      <c r="Q228" s="166" t="s">
        <v>2689</v>
      </c>
      <c r="R228" s="154"/>
      <c r="S228" s="155">
        <v>93401</v>
      </c>
      <c r="T228" s="155" t="s">
        <v>2690</v>
      </c>
      <c r="U228" s="155">
        <v>2019</v>
      </c>
      <c r="V228" s="156">
        <v>43903</v>
      </c>
      <c r="W228" s="154">
        <v>7700</v>
      </c>
      <c r="X228" s="258"/>
      <c r="Y228" s="153"/>
      <c r="Z228" s="258"/>
      <c r="AA228" s="258"/>
      <c r="AB228" s="258"/>
      <c r="AC228" s="150"/>
      <c r="AD228" s="40"/>
      <c r="AE228" s="40"/>
      <c r="AF228" s="40"/>
      <c r="AG228" s="40"/>
      <c r="AH228" s="40"/>
      <c r="AI228" s="218"/>
    </row>
    <row r="229" spans="1:35" ht="45" hidden="1" customHeight="1" x14ac:dyDescent="0.2">
      <c r="A229" s="159" t="s">
        <v>2691</v>
      </c>
      <c r="B229" s="150" t="s">
        <v>2692</v>
      </c>
      <c r="C229" s="150" t="s">
        <v>2271</v>
      </c>
      <c r="D229" s="151" t="s">
        <v>2272</v>
      </c>
      <c r="E229" s="150" t="s">
        <v>2693</v>
      </c>
      <c r="F229" s="152" t="s">
        <v>2694</v>
      </c>
      <c r="G229" s="152"/>
      <c r="H229" s="152" t="s">
        <v>2695</v>
      </c>
      <c r="I229" s="152" t="s">
        <v>2696</v>
      </c>
      <c r="J229" s="150" t="s">
        <v>2697</v>
      </c>
      <c r="K229" s="150" t="s">
        <v>2698</v>
      </c>
      <c r="L229" s="150" t="s">
        <v>2699</v>
      </c>
      <c r="M229" s="150" t="s">
        <v>2700</v>
      </c>
      <c r="N229" s="153" t="s">
        <v>118</v>
      </c>
      <c r="O229" s="154" t="s">
        <v>178</v>
      </c>
      <c r="P229" s="154" t="s">
        <v>2701</v>
      </c>
      <c r="Q229" s="155" t="s">
        <v>2702</v>
      </c>
      <c r="R229" s="154"/>
      <c r="S229" s="155" t="s">
        <v>1830</v>
      </c>
      <c r="T229" s="155" t="s">
        <v>2703</v>
      </c>
      <c r="U229" s="155">
        <v>2017</v>
      </c>
      <c r="V229" s="156">
        <v>41668</v>
      </c>
      <c r="W229" s="154">
        <v>7496</v>
      </c>
      <c r="X229" s="258"/>
      <c r="Y229" s="153"/>
      <c r="Z229" s="258"/>
      <c r="AA229" s="258"/>
      <c r="AB229" s="258"/>
      <c r="AC229" s="150"/>
      <c r="AD229" s="40"/>
      <c r="AE229" s="40"/>
      <c r="AF229" s="40"/>
      <c r="AG229" s="40"/>
      <c r="AH229" s="40"/>
      <c r="AI229" s="218"/>
    </row>
    <row r="230" spans="1:35" ht="45" hidden="1" customHeight="1" x14ac:dyDescent="0.2">
      <c r="A230" s="159" t="s">
        <v>2704</v>
      </c>
      <c r="B230" s="150">
        <v>714041002</v>
      </c>
      <c r="C230" s="150" t="s">
        <v>2369</v>
      </c>
      <c r="D230" s="151" t="s">
        <v>2370</v>
      </c>
      <c r="E230" s="150" t="s">
        <v>2705</v>
      </c>
      <c r="F230" s="152" t="s">
        <v>2706</v>
      </c>
      <c r="G230" s="152"/>
      <c r="H230" s="152" t="s">
        <v>2707</v>
      </c>
      <c r="I230" s="152" t="s">
        <v>2708</v>
      </c>
      <c r="J230" s="150" t="s">
        <v>422</v>
      </c>
      <c r="K230" s="150" t="s">
        <v>2709</v>
      </c>
      <c r="L230" s="150" t="s">
        <v>2710</v>
      </c>
      <c r="M230" s="150" t="s">
        <v>2711</v>
      </c>
      <c r="N230" s="153" t="s">
        <v>246</v>
      </c>
      <c r="O230" s="154" t="s">
        <v>2712</v>
      </c>
      <c r="P230" s="154">
        <v>352471664</v>
      </c>
      <c r="Q230" s="166" t="s">
        <v>2713</v>
      </c>
      <c r="R230" s="154"/>
      <c r="S230" s="155" t="s">
        <v>1830</v>
      </c>
      <c r="T230" s="155" t="s">
        <v>2714</v>
      </c>
      <c r="U230" s="155">
        <v>2020</v>
      </c>
      <c r="V230" s="156">
        <v>37970</v>
      </c>
      <c r="W230" s="154">
        <v>3650</v>
      </c>
      <c r="X230" s="258"/>
      <c r="Y230" s="153"/>
      <c r="Z230" s="258"/>
      <c r="AA230" s="258"/>
      <c r="AB230" s="258"/>
      <c r="AC230" s="150"/>
      <c r="AD230" s="40"/>
      <c r="AE230" s="40"/>
      <c r="AF230" s="40"/>
      <c r="AG230" s="40"/>
      <c r="AH230" s="40"/>
      <c r="AI230" s="218"/>
    </row>
    <row r="231" spans="1:35" ht="45" hidden="1" customHeight="1" x14ac:dyDescent="0.2">
      <c r="A231" s="159" t="s">
        <v>2715</v>
      </c>
      <c r="B231" s="150">
        <v>717354001</v>
      </c>
      <c r="C231" s="150" t="s">
        <v>2271</v>
      </c>
      <c r="D231" s="151" t="s">
        <v>2272</v>
      </c>
      <c r="E231" s="150" t="s">
        <v>2716</v>
      </c>
      <c r="F231" s="152" t="s">
        <v>2717</v>
      </c>
      <c r="G231" s="152"/>
      <c r="H231" s="152" t="s">
        <v>2718</v>
      </c>
      <c r="I231" s="152" t="s">
        <v>2719</v>
      </c>
      <c r="J231" s="150" t="s">
        <v>2720</v>
      </c>
      <c r="K231" s="150" t="s">
        <v>2721</v>
      </c>
      <c r="L231" s="150" t="s">
        <v>2722</v>
      </c>
      <c r="M231" s="150" t="s">
        <v>2723</v>
      </c>
      <c r="N231" s="153" t="s">
        <v>118</v>
      </c>
      <c r="O231" s="154" t="s">
        <v>2724</v>
      </c>
      <c r="P231" s="154" t="s">
        <v>2725</v>
      </c>
      <c r="Q231" s="155" t="s">
        <v>2726</v>
      </c>
      <c r="R231" s="154"/>
      <c r="S231" s="155">
        <v>93401</v>
      </c>
      <c r="T231" s="155" t="s">
        <v>2727</v>
      </c>
      <c r="U231" s="155">
        <v>2008</v>
      </c>
      <c r="V231" s="156">
        <v>38568</v>
      </c>
      <c r="W231" s="154">
        <v>7185</v>
      </c>
      <c r="X231" s="258"/>
      <c r="Y231" s="153"/>
      <c r="Z231" s="258"/>
      <c r="AA231" s="258"/>
      <c r="AB231" s="258"/>
      <c r="AC231" s="150"/>
      <c r="AD231" s="40"/>
      <c r="AE231" s="40"/>
      <c r="AF231" s="40"/>
      <c r="AG231" s="40"/>
      <c r="AH231" s="40"/>
      <c r="AI231" s="218"/>
    </row>
    <row r="232" spans="1:35" ht="45" hidden="1" customHeight="1" x14ac:dyDescent="0.2">
      <c r="A232" s="153" t="s">
        <v>2728</v>
      </c>
      <c r="B232" s="150">
        <v>711524002</v>
      </c>
      <c r="C232" s="150" t="s">
        <v>2271</v>
      </c>
      <c r="D232" s="151" t="s">
        <v>2272</v>
      </c>
      <c r="E232" s="150" t="s">
        <v>2729</v>
      </c>
      <c r="F232" s="152" t="s">
        <v>2730</v>
      </c>
      <c r="G232" s="152"/>
      <c r="H232" s="152" t="s">
        <v>2731</v>
      </c>
      <c r="I232" s="152" t="s">
        <v>2732</v>
      </c>
      <c r="J232" s="150" t="s">
        <v>2194</v>
      </c>
      <c r="K232" s="150" t="s">
        <v>2733</v>
      </c>
      <c r="L232" s="150" t="s">
        <v>2734</v>
      </c>
      <c r="M232" s="150" t="s">
        <v>2735</v>
      </c>
      <c r="N232" s="153" t="s">
        <v>118</v>
      </c>
      <c r="O232" s="154" t="s">
        <v>2736</v>
      </c>
      <c r="P232" s="154" t="s">
        <v>2737</v>
      </c>
      <c r="Q232" s="155"/>
      <c r="R232" s="154"/>
      <c r="S232" s="155">
        <v>93401</v>
      </c>
      <c r="T232" s="155" t="s">
        <v>2738</v>
      </c>
      <c r="U232" s="155">
        <v>2020</v>
      </c>
      <c r="V232" s="156">
        <v>37970</v>
      </c>
      <c r="W232" s="154">
        <v>1700</v>
      </c>
      <c r="X232" s="213"/>
      <c r="Y232" s="214"/>
      <c r="Z232" s="213"/>
      <c r="AA232" s="213"/>
      <c r="AB232" s="213"/>
      <c r="AC232" s="215"/>
      <c r="AD232" s="40"/>
      <c r="AE232" s="40"/>
      <c r="AF232" s="40"/>
      <c r="AG232" s="40"/>
      <c r="AH232" s="40"/>
      <c r="AI232" s="218"/>
    </row>
    <row r="233" spans="1:35" ht="45" hidden="1" customHeight="1" x14ac:dyDescent="0.2">
      <c r="A233" s="149" t="s">
        <v>2739</v>
      </c>
      <c r="B233" s="150">
        <v>710474001</v>
      </c>
      <c r="C233" s="150" t="s">
        <v>2285</v>
      </c>
      <c r="D233" s="151" t="s">
        <v>2272</v>
      </c>
      <c r="E233" s="150" t="s">
        <v>2740</v>
      </c>
      <c r="F233" s="152" t="s">
        <v>2741</v>
      </c>
      <c r="G233" s="152"/>
      <c r="H233" s="152" t="s">
        <v>2742</v>
      </c>
      <c r="I233" s="152" t="s">
        <v>2743</v>
      </c>
      <c r="J233" s="150" t="s">
        <v>2427</v>
      </c>
      <c r="K233" s="150" t="s">
        <v>2744</v>
      </c>
      <c r="L233" s="150" t="s">
        <v>2745</v>
      </c>
      <c r="M233" s="178" t="s">
        <v>2746</v>
      </c>
      <c r="N233" s="153" t="s">
        <v>118</v>
      </c>
      <c r="O233" s="154" t="s">
        <v>1583</v>
      </c>
      <c r="P233" s="154" t="s">
        <v>2747</v>
      </c>
      <c r="Q233" s="155"/>
      <c r="R233" s="154"/>
      <c r="S233" s="155" t="s">
        <v>153</v>
      </c>
      <c r="T233" s="155" t="s">
        <v>2748</v>
      </c>
      <c r="U233" s="155">
        <v>2009</v>
      </c>
      <c r="V233" s="156">
        <v>37970</v>
      </c>
      <c r="W233" s="154">
        <v>3900</v>
      </c>
      <c r="X233" s="258"/>
      <c r="Y233" s="153"/>
      <c r="Z233" s="258"/>
      <c r="AA233" s="258"/>
      <c r="AB233" s="258"/>
      <c r="AC233" s="150"/>
      <c r="AD233" s="40"/>
      <c r="AE233" s="40"/>
      <c r="AF233" s="40"/>
      <c r="AG233" s="40"/>
      <c r="AH233" s="40"/>
      <c r="AI233" s="218"/>
    </row>
    <row r="234" spans="1:35" ht="45" hidden="1" customHeight="1" x14ac:dyDescent="0.2">
      <c r="A234" s="159" t="s">
        <v>2749</v>
      </c>
      <c r="B234" s="150">
        <v>814968006</v>
      </c>
      <c r="C234" s="150" t="s">
        <v>2271</v>
      </c>
      <c r="D234" s="151" t="s">
        <v>2272</v>
      </c>
      <c r="E234" s="150" t="s">
        <v>2750</v>
      </c>
      <c r="F234" s="152" t="s">
        <v>2751</v>
      </c>
      <c r="G234" s="152"/>
      <c r="H234" s="152" t="s">
        <v>2752</v>
      </c>
      <c r="I234" s="152" t="s">
        <v>2753</v>
      </c>
      <c r="J234" s="150" t="s">
        <v>2754</v>
      </c>
      <c r="K234" s="150" t="s">
        <v>2755</v>
      </c>
      <c r="L234" s="150" t="s">
        <v>2756</v>
      </c>
      <c r="M234" s="150" t="s">
        <v>2757</v>
      </c>
      <c r="N234" s="153" t="s">
        <v>118</v>
      </c>
      <c r="O234" s="154" t="s">
        <v>439</v>
      </c>
      <c r="P234" s="154">
        <v>225409300</v>
      </c>
      <c r="Q234" s="155" t="s">
        <v>2758</v>
      </c>
      <c r="R234" s="154"/>
      <c r="S234" s="155" t="s">
        <v>1830</v>
      </c>
      <c r="T234" s="155" t="s">
        <v>2759</v>
      </c>
      <c r="U234" s="155">
        <v>2020</v>
      </c>
      <c r="V234" s="156">
        <v>37970</v>
      </c>
      <c r="W234" s="154">
        <v>3950</v>
      </c>
      <c r="X234" s="258"/>
      <c r="Y234" s="153"/>
      <c r="Z234" s="258"/>
      <c r="AA234" s="258"/>
      <c r="AB234" s="258"/>
      <c r="AC234" s="150"/>
      <c r="AD234" s="40"/>
      <c r="AE234" s="40"/>
      <c r="AF234" s="40"/>
      <c r="AG234" s="40"/>
      <c r="AH234" s="40"/>
      <c r="AI234" s="218" t="s">
        <v>950</v>
      </c>
    </row>
    <row r="235" spans="1:35" ht="45" hidden="1" customHeight="1" x14ac:dyDescent="0.2">
      <c r="A235" s="159" t="s">
        <v>2760</v>
      </c>
      <c r="B235" s="150">
        <v>700249204</v>
      </c>
      <c r="C235" s="150" t="s">
        <v>2271</v>
      </c>
      <c r="D235" s="151" t="s">
        <v>2272</v>
      </c>
      <c r="E235" s="150" t="s">
        <v>2761</v>
      </c>
      <c r="F235" s="152" t="s">
        <v>2762</v>
      </c>
      <c r="G235" s="152"/>
      <c r="H235" s="152" t="s">
        <v>2763</v>
      </c>
      <c r="I235" s="152" t="s">
        <v>2764</v>
      </c>
      <c r="J235" s="150" t="s">
        <v>2765</v>
      </c>
      <c r="K235" s="150" t="s">
        <v>2766</v>
      </c>
      <c r="L235" s="150" t="s">
        <v>2767</v>
      </c>
      <c r="M235" s="150" t="s">
        <v>2768</v>
      </c>
      <c r="N235" s="153" t="s">
        <v>118</v>
      </c>
      <c r="O235" s="154" t="s">
        <v>787</v>
      </c>
      <c r="P235" s="154" t="s">
        <v>2769</v>
      </c>
      <c r="Q235" s="155" t="s">
        <v>2770</v>
      </c>
      <c r="R235" s="154"/>
      <c r="S235" s="155" t="s">
        <v>1830</v>
      </c>
      <c r="T235" s="155" t="s">
        <v>2771</v>
      </c>
      <c r="U235" s="155">
        <v>2021</v>
      </c>
      <c r="V235" s="156">
        <v>37970</v>
      </c>
      <c r="W235" s="154">
        <v>7039</v>
      </c>
      <c r="X235" s="258"/>
      <c r="Y235" s="153"/>
      <c r="Z235" s="258"/>
      <c r="AA235" s="258"/>
      <c r="AB235" s="258"/>
      <c r="AC235" s="150"/>
      <c r="AD235" s="40"/>
      <c r="AE235" s="40"/>
      <c r="AF235" s="40"/>
      <c r="AG235" s="40"/>
      <c r="AH235" s="40"/>
      <c r="AI235" s="218"/>
    </row>
    <row r="236" spans="1:35" ht="45" hidden="1" customHeight="1" x14ac:dyDescent="0.2">
      <c r="A236" s="159" t="s">
        <v>2772</v>
      </c>
      <c r="B236" s="150">
        <v>651765404</v>
      </c>
      <c r="C236" s="150" t="s">
        <v>2271</v>
      </c>
      <c r="D236" s="151" t="s">
        <v>2272</v>
      </c>
      <c r="E236" s="150" t="s">
        <v>2773</v>
      </c>
      <c r="F236" s="152" t="s">
        <v>2774</v>
      </c>
      <c r="G236" s="152"/>
      <c r="H236" s="152" t="s">
        <v>2775</v>
      </c>
      <c r="I236" s="152" t="s">
        <v>2776</v>
      </c>
      <c r="J236" s="150" t="s">
        <v>2777</v>
      </c>
      <c r="K236" s="150" t="s">
        <v>2778</v>
      </c>
      <c r="L236" s="150" t="s">
        <v>2779</v>
      </c>
      <c r="M236" s="150" t="s">
        <v>2780</v>
      </c>
      <c r="N236" s="153" t="s">
        <v>118</v>
      </c>
      <c r="O236" s="154" t="s">
        <v>2781</v>
      </c>
      <c r="P236" s="154" t="s">
        <v>2782</v>
      </c>
      <c r="Q236" s="155" t="s">
        <v>2783</v>
      </c>
      <c r="R236" s="154"/>
      <c r="S236" s="155">
        <v>93401</v>
      </c>
      <c r="T236" s="155" t="s">
        <v>2784</v>
      </c>
      <c r="U236" s="155">
        <v>2009</v>
      </c>
      <c r="V236" s="156">
        <v>38019</v>
      </c>
      <c r="W236" s="154">
        <v>7127</v>
      </c>
      <c r="X236" s="258"/>
      <c r="Y236" s="153"/>
      <c r="Z236" s="258"/>
      <c r="AA236" s="258"/>
      <c r="AB236" s="258"/>
      <c r="AC236" s="150"/>
      <c r="AD236" s="40"/>
      <c r="AE236" s="40"/>
      <c r="AF236" s="40"/>
      <c r="AG236" s="40"/>
      <c r="AH236" s="40"/>
      <c r="AI236" s="218"/>
    </row>
    <row r="237" spans="1:35" ht="45" hidden="1" customHeight="1" x14ac:dyDescent="0.2">
      <c r="A237" s="159" t="s">
        <v>2785</v>
      </c>
      <c r="B237" s="150">
        <v>717618009</v>
      </c>
      <c r="C237" s="150" t="s">
        <v>2285</v>
      </c>
      <c r="D237" s="151" t="s">
        <v>2272</v>
      </c>
      <c r="E237" s="150" t="s">
        <v>2786</v>
      </c>
      <c r="F237" s="152" t="s">
        <v>2787</v>
      </c>
      <c r="G237" s="152"/>
      <c r="H237" s="152" t="s">
        <v>2788</v>
      </c>
      <c r="I237" s="152" t="s">
        <v>2789</v>
      </c>
      <c r="J237" s="150" t="s">
        <v>2777</v>
      </c>
      <c r="K237" s="150" t="s">
        <v>2790</v>
      </c>
      <c r="L237" s="150" t="s">
        <v>2791</v>
      </c>
      <c r="M237" s="150" t="s">
        <v>2792</v>
      </c>
      <c r="N237" s="153" t="s">
        <v>494</v>
      </c>
      <c r="O237" s="154" t="s">
        <v>2080</v>
      </c>
      <c r="P237" s="154"/>
      <c r="Q237" s="155" t="s">
        <v>2793</v>
      </c>
      <c r="R237" s="154"/>
      <c r="S237" s="155" t="s">
        <v>153</v>
      </c>
      <c r="T237" s="155" t="s">
        <v>2794</v>
      </c>
      <c r="U237" s="155">
        <v>2014</v>
      </c>
      <c r="V237" s="156">
        <v>37970</v>
      </c>
      <c r="W237" s="154">
        <v>6680</v>
      </c>
      <c r="X237" s="258"/>
      <c r="Y237" s="153"/>
      <c r="Z237" s="258"/>
      <c r="AA237" s="258"/>
      <c r="AB237" s="258"/>
      <c r="AC237" s="150"/>
      <c r="AD237" s="40"/>
      <c r="AE237" s="40"/>
      <c r="AF237" s="40"/>
      <c r="AG237" s="40"/>
      <c r="AH237" s="40"/>
      <c r="AI237" s="218"/>
    </row>
    <row r="238" spans="1:35" ht="45" hidden="1" customHeight="1" x14ac:dyDescent="0.2">
      <c r="A238" s="159" t="s">
        <v>2795</v>
      </c>
      <c r="B238" s="150" t="s">
        <v>2796</v>
      </c>
      <c r="C238" s="150" t="s">
        <v>2271</v>
      </c>
      <c r="D238" s="151" t="s">
        <v>2272</v>
      </c>
      <c r="E238" s="150" t="s">
        <v>2797</v>
      </c>
      <c r="F238" s="152" t="s">
        <v>2798</v>
      </c>
      <c r="G238" s="152"/>
      <c r="H238" s="152" t="s">
        <v>2799</v>
      </c>
      <c r="I238" s="152" t="s">
        <v>2800</v>
      </c>
      <c r="J238" s="150" t="s">
        <v>2801</v>
      </c>
      <c r="K238" s="150" t="s">
        <v>2802</v>
      </c>
      <c r="L238" s="150" t="s">
        <v>2803</v>
      </c>
      <c r="M238" s="150" t="s">
        <v>2804</v>
      </c>
      <c r="N238" s="153" t="s">
        <v>118</v>
      </c>
      <c r="O238" s="154" t="s">
        <v>439</v>
      </c>
      <c r="P238" s="154" t="s">
        <v>2805</v>
      </c>
      <c r="Q238" s="155" t="s">
        <v>2806</v>
      </c>
      <c r="R238" s="154"/>
      <c r="S238" s="155" t="s">
        <v>1830</v>
      </c>
      <c r="T238" s="155" t="s">
        <v>2807</v>
      </c>
      <c r="U238" s="155">
        <v>2020</v>
      </c>
      <c r="V238" s="156">
        <v>41950</v>
      </c>
      <c r="W238" s="154">
        <v>7517</v>
      </c>
      <c r="X238" s="258"/>
      <c r="Y238" s="153"/>
      <c r="Z238" s="258"/>
      <c r="AA238" s="258"/>
      <c r="AB238" s="258"/>
      <c r="AC238" s="150"/>
      <c r="AD238" s="40"/>
      <c r="AE238" s="40"/>
      <c r="AF238" s="40"/>
      <c r="AG238" s="40"/>
      <c r="AH238" s="40"/>
      <c r="AI238" s="218"/>
    </row>
    <row r="239" spans="1:35" ht="45" hidden="1" customHeight="1" x14ac:dyDescent="0.2">
      <c r="A239" s="159" t="s">
        <v>2808</v>
      </c>
      <c r="B239" s="150">
        <v>734382000</v>
      </c>
      <c r="C239" s="150" t="s">
        <v>2369</v>
      </c>
      <c r="D239" s="151" t="s">
        <v>2370</v>
      </c>
      <c r="E239" s="150" t="s">
        <v>2809</v>
      </c>
      <c r="F239" s="152" t="s">
        <v>2427</v>
      </c>
      <c r="G239" s="152"/>
      <c r="H239" s="152" t="s">
        <v>2810</v>
      </c>
      <c r="I239" s="152" t="s">
        <v>2811</v>
      </c>
      <c r="J239" s="150" t="s">
        <v>2812</v>
      </c>
      <c r="K239" s="150" t="s">
        <v>2813</v>
      </c>
      <c r="L239" s="150" t="s">
        <v>2814</v>
      </c>
      <c r="M239" s="150" t="s">
        <v>2815</v>
      </c>
      <c r="N239" s="153" t="s">
        <v>165</v>
      </c>
      <c r="O239" s="154" t="s">
        <v>2816</v>
      </c>
      <c r="P239" s="154"/>
      <c r="Q239" s="154" t="s">
        <v>2817</v>
      </c>
      <c r="R239" s="154"/>
      <c r="S239" s="155">
        <v>93401</v>
      </c>
      <c r="T239" s="155" t="s">
        <v>2818</v>
      </c>
      <c r="U239" s="155">
        <v>2009</v>
      </c>
      <c r="V239" s="156">
        <v>37970</v>
      </c>
      <c r="W239" s="154">
        <v>6966</v>
      </c>
      <c r="X239" s="258"/>
      <c r="Y239" s="153"/>
      <c r="Z239" s="258"/>
      <c r="AA239" s="258"/>
      <c r="AB239" s="258"/>
      <c r="AC239" s="150"/>
      <c r="AD239" s="40"/>
      <c r="AE239" s="40"/>
      <c r="AF239" s="40"/>
      <c r="AG239" s="40"/>
      <c r="AH239" s="40"/>
      <c r="AI239" s="218"/>
    </row>
    <row r="240" spans="1:35" ht="45" hidden="1" customHeight="1" x14ac:dyDescent="0.2">
      <c r="A240" s="159" t="s">
        <v>2819</v>
      </c>
      <c r="B240" s="150">
        <v>733377003</v>
      </c>
      <c r="C240" s="150" t="s">
        <v>2271</v>
      </c>
      <c r="D240" s="151" t="s">
        <v>2272</v>
      </c>
      <c r="E240" s="150" t="s">
        <v>2820</v>
      </c>
      <c r="F240" s="152" t="s">
        <v>2821</v>
      </c>
      <c r="G240" s="152"/>
      <c r="H240" s="152" t="s">
        <v>2822</v>
      </c>
      <c r="I240" s="152" t="s">
        <v>2823</v>
      </c>
      <c r="J240" s="150" t="s">
        <v>2824</v>
      </c>
      <c r="K240" s="150" t="s">
        <v>2825</v>
      </c>
      <c r="L240" s="150" t="s">
        <v>2826</v>
      </c>
      <c r="M240" s="150" t="s">
        <v>2827</v>
      </c>
      <c r="N240" s="153" t="s">
        <v>118</v>
      </c>
      <c r="O240" s="154" t="s">
        <v>119</v>
      </c>
      <c r="P240" s="154" t="s">
        <v>2828</v>
      </c>
      <c r="Q240" s="155" t="s">
        <v>2829</v>
      </c>
      <c r="R240" s="154"/>
      <c r="S240" s="155">
        <v>93401</v>
      </c>
      <c r="T240" s="155" t="s">
        <v>2830</v>
      </c>
      <c r="U240" s="155">
        <v>2009</v>
      </c>
      <c r="V240" s="156">
        <v>37970</v>
      </c>
      <c r="W240" s="154">
        <v>7045</v>
      </c>
      <c r="X240" s="258"/>
      <c r="Y240" s="153"/>
      <c r="Z240" s="258"/>
      <c r="AA240" s="258"/>
      <c r="AB240" s="258"/>
      <c r="AC240" s="150"/>
      <c r="AD240" s="40"/>
      <c r="AE240" s="40"/>
      <c r="AF240" s="40"/>
      <c r="AG240" s="40"/>
      <c r="AH240" s="40"/>
      <c r="AI240" s="218"/>
    </row>
    <row r="241" spans="1:35" ht="45" hidden="1" customHeight="1" x14ac:dyDescent="0.2">
      <c r="A241" s="159" t="s">
        <v>2831</v>
      </c>
      <c r="B241" s="150" t="s">
        <v>2832</v>
      </c>
      <c r="C241" s="150" t="s">
        <v>2271</v>
      </c>
      <c r="D241" s="151" t="s">
        <v>2272</v>
      </c>
      <c r="E241" s="150" t="s">
        <v>2833</v>
      </c>
      <c r="F241" s="152" t="s">
        <v>2834</v>
      </c>
      <c r="G241" s="152"/>
      <c r="H241" s="152" t="s">
        <v>2835</v>
      </c>
      <c r="I241" s="152" t="s">
        <v>2836</v>
      </c>
      <c r="J241" s="150" t="s">
        <v>2837</v>
      </c>
      <c r="K241" s="150" t="s">
        <v>2838</v>
      </c>
      <c r="L241" s="150" t="s">
        <v>2839</v>
      </c>
      <c r="M241" s="150" t="s">
        <v>2840</v>
      </c>
      <c r="N241" s="153" t="s">
        <v>118</v>
      </c>
      <c r="O241" s="154" t="s">
        <v>192</v>
      </c>
      <c r="P241" s="154" t="s">
        <v>2841</v>
      </c>
      <c r="Q241" s="155"/>
      <c r="R241" s="154"/>
      <c r="S241" s="155" t="s">
        <v>627</v>
      </c>
      <c r="T241" s="155" t="s">
        <v>2842</v>
      </c>
      <c r="U241" s="155">
        <v>2007</v>
      </c>
      <c r="V241" s="156">
        <v>39322</v>
      </c>
      <c r="W241" s="154">
        <v>7370</v>
      </c>
      <c r="X241" s="258"/>
      <c r="Y241" s="153"/>
      <c r="Z241" s="258"/>
      <c r="AA241" s="258"/>
      <c r="AB241" s="258"/>
      <c r="AC241" s="150"/>
      <c r="AD241" s="40"/>
      <c r="AE241" s="40"/>
      <c r="AF241" s="40"/>
      <c r="AG241" s="40"/>
      <c r="AH241" s="40"/>
      <c r="AI241" s="218"/>
    </row>
    <row r="242" spans="1:35" ht="45" hidden="1" customHeight="1" x14ac:dyDescent="0.2">
      <c r="A242" s="159" t="s">
        <v>2843</v>
      </c>
      <c r="B242" s="150">
        <v>651619912</v>
      </c>
      <c r="C242" s="150" t="s">
        <v>2844</v>
      </c>
      <c r="D242" s="151" t="s">
        <v>2370</v>
      </c>
      <c r="E242" s="150" t="s">
        <v>2845</v>
      </c>
      <c r="F242" s="152" t="s">
        <v>2846</v>
      </c>
      <c r="G242" s="152"/>
      <c r="H242" s="152" t="s">
        <v>2847</v>
      </c>
      <c r="I242" s="152" t="s">
        <v>2848</v>
      </c>
      <c r="J242" s="150" t="s">
        <v>2849</v>
      </c>
      <c r="K242" s="150" t="s">
        <v>2850</v>
      </c>
      <c r="L242" s="150" t="s">
        <v>2851</v>
      </c>
      <c r="M242" s="150" t="s">
        <v>2852</v>
      </c>
      <c r="N242" s="153" t="s">
        <v>246</v>
      </c>
      <c r="O242" s="154" t="s">
        <v>686</v>
      </c>
      <c r="P242" s="154" t="s">
        <v>2853</v>
      </c>
      <c r="Q242" s="155" t="s">
        <v>2854</v>
      </c>
      <c r="R242" s="154"/>
      <c r="S242" s="155">
        <v>93401</v>
      </c>
      <c r="T242" s="155" t="s">
        <v>2855</v>
      </c>
      <c r="U242" s="155">
        <v>2020</v>
      </c>
      <c r="V242" s="156">
        <v>43395</v>
      </c>
      <c r="W242" s="154">
        <v>7660</v>
      </c>
      <c r="X242" s="258"/>
      <c r="Y242" s="153"/>
      <c r="Z242" s="258"/>
      <c r="AA242" s="258"/>
      <c r="AB242" s="258"/>
      <c r="AC242" s="150"/>
      <c r="AD242" s="40"/>
      <c r="AE242" s="40"/>
      <c r="AF242" s="40"/>
      <c r="AG242" s="40"/>
      <c r="AH242" s="40"/>
      <c r="AI242" s="218"/>
    </row>
    <row r="243" spans="1:35" ht="45" hidden="1" customHeight="1" x14ac:dyDescent="0.2">
      <c r="A243" s="159" t="s">
        <v>2856</v>
      </c>
      <c r="B243" s="150">
        <v>730767005</v>
      </c>
      <c r="C243" s="152" t="s">
        <v>2857</v>
      </c>
      <c r="D243" s="151" t="s">
        <v>2272</v>
      </c>
      <c r="E243" s="150" t="s">
        <v>2858</v>
      </c>
      <c r="F243" s="152" t="s">
        <v>2859</v>
      </c>
      <c r="G243" s="152"/>
      <c r="H243" s="152" t="s">
        <v>2860</v>
      </c>
      <c r="I243" s="152" t="s">
        <v>2861</v>
      </c>
      <c r="J243" s="150" t="s">
        <v>2862</v>
      </c>
      <c r="K243" s="150" t="s">
        <v>2863</v>
      </c>
      <c r="L243" s="150" t="s">
        <v>2864</v>
      </c>
      <c r="M243" s="150" t="s">
        <v>2865</v>
      </c>
      <c r="N243" s="153" t="s">
        <v>118</v>
      </c>
      <c r="O243" s="154" t="s">
        <v>178</v>
      </c>
      <c r="P243" s="154" t="s">
        <v>2866</v>
      </c>
      <c r="Q243" s="155" t="s">
        <v>2867</v>
      </c>
      <c r="R243" s="154"/>
      <c r="S243" s="155">
        <v>93401</v>
      </c>
      <c r="T243" s="155" t="s">
        <v>2868</v>
      </c>
      <c r="U243" s="155">
        <v>2017</v>
      </c>
      <c r="V243" s="156">
        <v>37970</v>
      </c>
      <c r="W243" s="154">
        <v>6993</v>
      </c>
      <c r="X243" s="258"/>
      <c r="Y243" s="153"/>
      <c r="Z243" s="258"/>
      <c r="AA243" s="258"/>
      <c r="AB243" s="258"/>
      <c r="AC243" s="150"/>
      <c r="AD243" s="40"/>
      <c r="AE243" s="40"/>
      <c r="AF243" s="40"/>
      <c r="AG243" s="40"/>
      <c r="AH243" s="40"/>
      <c r="AI243" s="218"/>
    </row>
    <row r="244" spans="1:35" ht="45" hidden="1" customHeight="1" x14ac:dyDescent="0.2">
      <c r="A244" s="159" t="s">
        <v>2869</v>
      </c>
      <c r="B244" s="150">
        <v>651935253</v>
      </c>
      <c r="C244" s="152"/>
      <c r="D244" s="179" t="s">
        <v>2272</v>
      </c>
      <c r="E244" s="150" t="s">
        <v>2870</v>
      </c>
      <c r="F244" s="152" t="s">
        <v>2871</v>
      </c>
      <c r="G244" s="152"/>
      <c r="H244" s="152" t="s">
        <v>2872</v>
      </c>
      <c r="I244" s="152" t="s">
        <v>2873</v>
      </c>
      <c r="J244" s="150" t="s">
        <v>2874</v>
      </c>
      <c r="K244" s="150" t="s">
        <v>2875</v>
      </c>
      <c r="L244" s="150" t="s">
        <v>2876</v>
      </c>
      <c r="M244" s="150" t="s">
        <v>2877</v>
      </c>
      <c r="N244" s="153" t="s">
        <v>118</v>
      </c>
      <c r="O244" s="154" t="s">
        <v>1629</v>
      </c>
      <c r="P244" s="154" t="s">
        <v>2878</v>
      </c>
      <c r="Q244" s="166" t="s">
        <v>2879</v>
      </c>
      <c r="R244" s="154"/>
      <c r="S244" s="155">
        <v>93401</v>
      </c>
      <c r="T244" s="155" t="s">
        <v>2880</v>
      </c>
      <c r="U244" s="155">
        <v>2020</v>
      </c>
      <c r="V244" s="156">
        <v>44104</v>
      </c>
      <c r="W244" s="154">
        <v>7714</v>
      </c>
      <c r="X244" s="213"/>
      <c r="Y244" s="214"/>
      <c r="Z244" s="213"/>
      <c r="AA244" s="213"/>
      <c r="AB244" s="213"/>
      <c r="AC244" s="215"/>
      <c r="AD244" s="40"/>
      <c r="AE244" s="40"/>
      <c r="AF244" s="40"/>
      <c r="AG244" s="40"/>
      <c r="AH244" s="40"/>
      <c r="AI244" s="218"/>
    </row>
    <row r="245" spans="1:35" ht="45" hidden="1" customHeight="1" x14ac:dyDescent="0.2">
      <c r="A245" s="159" t="s">
        <v>2881</v>
      </c>
      <c r="B245" s="150">
        <v>730752008</v>
      </c>
      <c r="C245" s="150" t="s">
        <v>2271</v>
      </c>
      <c r="D245" s="151" t="s">
        <v>2272</v>
      </c>
      <c r="E245" s="150" t="s">
        <v>2882</v>
      </c>
      <c r="F245" s="152" t="s">
        <v>2883</v>
      </c>
      <c r="G245" s="152"/>
      <c r="H245" s="152" t="s">
        <v>2884</v>
      </c>
      <c r="I245" s="152" t="s">
        <v>2885</v>
      </c>
      <c r="J245" s="150" t="s">
        <v>2886</v>
      </c>
      <c r="K245" s="150" t="s">
        <v>2887</v>
      </c>
      <c r="L245" s="150" t="s">
        <v>2888</v>
      </c>
      <c r="M245" s="150" t="s">
        <v>2889</v>
      </c>
      <c r="N245" s="153" t="s">
        <v>118</v>
      </c>
      <c r="O245" s="154" t="s">
        <v>2319</v>
      </c>
      <c r="P245" s="154" t="s">
        <v>2890</v>
      </c>
      <c r="Q245" s="155"/>
      <c r="R245" s="154"/>
      <c r="S245" s="155" t="s">
        <v>627</v>
      </c>
      <c r="T245" s="155" t="s">
        <v>2891</v>
      </c>
      <c r="U245" s="155">
        <v>2021</v>
      </c>
      <c r="V245" s="156">
        <v>39720</v>
      </c>
      <c r="W245" s="154">
        <v>7405</v>
      </c>
      <c r="X245" s="258"/>
      <c r="Y245" s="153"/>
      <c r="Z245" s="258"/>
      <c r="AA245" s="258"/>
      <c r="AB245" s="258"/>
      <c r="AC245" s="150"/>
      <c r="AD245" s="40"/>
      <c r="AE245" s="40"/>
      <c r="AF245" s="40"/>
      <c r="AG245" s="40"/>
      <c r="AH245" s="40"/>
      <c r="AI245" s="218"/>
    </row>
    <row r="246" spans="1:35" ht="45" hidden="1" customHeight="1" x14ac:dyDescent="0.2">
      <c r="A246" s="159" t="s">
        <v>2892</v>
      </c>
      <c r="B246" s="150">
        <v>715814005</v>
      </c>
      <c r="C246" s="150" t="s">
        <v>2271</v>
      </c>
      <c r="D246" s="151" t="s">
        <v>2272</v>
      </c>
      <c r="E246" s="150" t="s">
        <v>2893</v>
      </c>
      <c r="F246" s="152" t="s">
        <v>2894</v>
      </c>
      <c r="G246" s="152"/>
      <c r="H246" s="152" t="s">
        <v>2895</v>
      </c>
      <c r="I246" s="152" t="s">
        <v>2896</v>
      </c>
      <c r="J246" s="150" t="s">
        <v>1062</v>
      </c>
      <c r="K246" s="150" t="s">
        <v>2897</v>
      </c>
      <c r="L246" s="150" t="s">
        <v>2898</v>
      </c>
      <c r="M246" s="150" t="s">
        <v>2899</v>
      </c>
      <c r="N246" s="154" t="s">
        <v>118</v>
      </c>
      <c r="O246" s="154" t="s">
        <v>119</v>
      </c>
      <c r="P246" s="154" t="s">
        <v>2900</v>
      </c>
      <c r="Q246" s="155" t="s">
        <v>2901</v>
      </c>
      <c r="R246" s="154"/>
      <c r="S246" s="155">
        <v>93401</v>
      </c>
      <c r="T246" s="155" t="s">
        <v>2902</v>
      </c>
      <c r="U246" s="155">
        <v>2017</v>
      </c>
      <c r="V246" s="156">
        <v>37970</v>
      </c>
      <c r="W246" s="154">
        <v>6885</v>
      </c>
      <c r="X246" s="258"/>
      <c r="Y246" s="153"/>
      <c r="Z246" s="258"/>
      <c r="AA246" s="258"/>
      <c r="AB246" s="258"/>
      <c r="AC246" s="150"/>
      <c r="AD246" s="40"/>
      <c r="AE246" s="40"/>
      <c r="AF246" s="40"/>
      <c r="AG246" s="40"/>
      <c r="AH246" s="40"/>
      <c r="AI246" s="218"/>
    </row>
    <row r="247" spans="1:35" ht="45" hidden="1" customHeight="1" x14ac:dyDescent="0.2">
      <c r="A247" s="159" t="s">
        <v>2903</v>
      </c>
      <c r="B247" s="150" t="s">
        <v>2904</v>
      </c>
      <c r="C247" s="150" t="s">
        <v>2285</v>
      </c>
      <c r="D247" s="151" t="s">
        <v>2272</v>
      </c>
      <c r="E247" s="150" t="s">
        <v>2905</v>
      </c>
      <c r="F247" s="152" t="s">
        <v>2906</v>
      </c>
      <c r="G247" s="152"/>
      <c r="H247" s="152" t="s">
        <v>2907</v>
      </c>
      <c r="I247" s="152" t="s">
        <v>2908</v>
      </c>
      <c r="J247" s="150" t="s">
        <v>1426</v>
      </c>
      <c r="K247" s="150" t="s">
        <v>2909</v>
      </c>
      <c r="L247" s="150" t="s">
        <v>2910</v>
      </c>
      <c r="M247" s="150" t="s">
        <v>2911</v>
      </c>
      <c r="N247" s="153" t="s">
        <v>246</v>
      </c>
      <c r="O247" s="154" t="s">
        <v>306</v>
      </c>
      <c r="P247" s="154" t="s">
        <v>2912</v>
      </c>
      <c r="Q247" s="155" t="s">
        <v>2913</v>
      </c>
      <c r="R247" s="154"/>
      <c r="S247" s="155" t="s">
        <v>2296</v>
      </c>
      <c r="T247" s="155" t="s">
        <v>2914</v>
      </c>
      <c r="U247" s="155">
        <v>2021</v>
      </c>
      <c r="V247" s="156">
        <v>42902</v>
      </c>
      <c r="W247" s="154">
        <v>7632</v>
      </c>
      <c r="X247" s="258"/>
      <c r="Y247" s="153"/>
      <c r="Z247" s="258"/>
      <c r="AA247" s="258"/>
      <c r="AB247" s="258"/>
      <c r="AC247" s="150"/>
      <c r="AD247" s="40"/>
      <c r="AE247" s="40"/>
      <c r="AF247" s="40"/>
      <c r="AG247" s="40"/>
      <c r="AH247" s="40"/>
      <c r="AI247" s="218"/>
    </row>
    <row r="248" spans="1:35" ht="45" hidden="1" customHeight="1" x14ac:dyDescent="0.2">
      <c r="A248" s="149" t="s">
        <v>2915</v>
      </c>
      <c r="B248" s="150">
        <v>651705223</v>
      </c>
      <c r="C248" s="150"/>
      <c r="D248" s="151" t="s">
        <v>2272</v>
      </c>
      <c r="E248" s="150" t="s">
        <v>2916</v>
      </c>
      <c r="F248" s="152" t="s">
        <v>2917</v>
      </c>
      <c r="G248" s="152"/>
      <c r="H248" s="152" t="s">
        <v>2918</v>
      </c>
      <c r="I248" s="152" t="s">
        <v>2919</v>
      </c>
      <c r="J248" s="150" t="s">
        <v>2920</v>
      </c>
      <c r="K248" s="150" t="s">
        <v>2921</v>
      </c>
      <c r="L248" s="150" t="s">
        <v>2922</v>
      </c>
      <c r="M248" s="150" t="s">
        <v>2923</v>
      </c>
      <c r="N248" s="150" t="s">
        <v>928</v>
      </c>
      <c r="O248" s="155" t="s">
        <v>929</v>
      </c>
      <c r="P248" s="155" t="s">
        <v>2924</v>
      </c>
      <c r="Q248" s="180" t="s">
        <v>2925</v>
      </c>
      <c r="R248" s="155"/>
      <c r="S248" s="155" t="s">
        <v>153</v>
      </c>
      <c r="T248" s="155" t="s">
        <v>2926</v>
      </c>
      <c r="U248" s="155">
        <v>2019</v>
      </c>
      <c r="V248" s="158">
        <v>43595</v>
      </c>
      <c r="W248" s="155">
        <v>7676</v>
      </c>
      <c r="X248" s="259"/>
      <c r="Y248" s="150"/>
      <c r="Z248" s="259"/>
      <c r="AA248" s="259"/>
      <c r="AB248" s="259"/>
      <c r="AC248" s="150"/>
      <c r="AD248" s="40"/>
      <c r="AE248" s="40"/>
      <c r="AF248" s="40"/>
      <c r="AG248" s="40"/>
      <c r="AH248" s="40"/>
      <c r="AI248" s="218"/>
    </row>
    <row r="249" spans="1:35" ht="45" hidden="1" customHeight="1" x14ac:dyDescent="0.2">
      <c r="A249" s="159" t="s">
        <v>2927</v>
      </c>
      <c r="B249" s="150">
        <v>655044205</v>
      </c>
      <c r="C249" s="150" t="s">
        <v>2285</v>
      </c>
      <c r="D249" s="151" t="s">
        <v>2272</v>
      </c>
      <c r="E249" s="150" t="s">
        <v>2928</v>
      </c>
      <c r="F249" s="152" t="s">
        <v>2929</v>
      </c>
      <c r="G249" s="152"/>
      <c r="H249" s="152" t="s">
        <v>2930</v>
      </c>
      <c r="I249" s="152" t="s">
        <v>2931</v>
      </c>
      <c r="J249" s="150" t="s">
        <v>2932</v>
      </c>
      <c r="K249" s="150" t="s">
        <v>2933</v>
      </c>
      <c r="L249" s="150" t="s">
        <v>2934</v>
      </c>
      <c r="M249" s="150" t="s">
        <v>2935</v>
      </c>
      <c r="N249" s="153" t="s">
        <v>118</v>
      </c>
      <c r="O249" s="154" t="s">
        <v>763</v>
      </c>
      <c r="P249" s="154" t="s">
        <v>2936</v>
      </c>
      <c r="Q249" s="155" t="s">
        <v>2937</v>
      </c>
      <c r="R249" s="154"/>
      <c r="S249" s="155" t="s">
        <v>153</v>
      </c>
      <c r="T249" s="155" t="s">
        <v>2938</v>
      </c>
      <c r="U249" s="155">
        <v>2017</v>
      </c>
      <c r="V249" s="156">
        <v>38898</v>
      </c>
      <c r="W249" s="154">
        <v>7323</v>
      </c>
      <c r="X249" s="258"/>
      <c r="Y249" s="153"/>
      <c r="Z249" s="258"/>
      <c r="AA249" s="258"/>
      <c r="AB249" s="258"/>
      <c r="AC249" s="150"/>
      <c r="AD249" s="40"/>
      <c r="AE249" s="40"/>
      <c r="AF249" s="40"/>
      <c r="AG249" s="40"/>
      <c r="AH249" s="40"/>
      <c r="AI249" s="218"/>
    </row>
    <row r="250" spans="1:35" ht="45" hidden="1" customHeight="1" x14ac:dyDescent="0.2">
      <c r="A250" s="159" t="s">
        <v>2939</v>
      </c>
      <c r="B250" s="150">
        <v>721476006</v>
      </c>
      <c r="C250" s="150" t="s">
        <v>2369</v>
      </c>
      <c r="D250" s="151" t="s">
        <v>2370</v>
      </c>
      <c r="E250" s="150" t="s">
        <v>2940</v>
      </c>
      <c r="F250" s="152" t="s">
        <v>2941</v>
      </c>
      <c r="G250" s="155">
        <v>2023</v>
      </c>
      <c r="H250" s="152" t="s">
        <v>2942</v>
      </c>
      <c r="I250" s="152" t="s">
        <v>2943</v>
      </c>
      <c r="J250" s="150" t="s">
        <v>1601</v>
      </c>
      <c r="K250" s="150" t="s">
        <v>2944</v>
      </c>
      <c r="L250" s="150" t="s">
        <v>2945</v>
      </c>
      <c r="M250" s="150" t="s">
        <v>2946</v>
      </c>
      <c r="N250" s="153" t="s">
        <v>1268</v>
      </c>
      <c r="O250" s="154" t="s">
        <v>1269</v>
      </c>
      <c r="P250" s="154" t="s">
        <v>2947</v>
      </c>
      <c r="Q250" s="155" t="s">
        <v>2948</v>
      </c>
      <c r="R250" s="154"/>
      <c r="S250" s="155">
        <v>93910</v>
      </c>
      <c r="T250" s="155" t="s">
        <v>2949</v>
      </c>
      <c r="U250" s="155">
        <v>2023</v>
      </c>
      <c r="V250" s="156">
        <v>37970</v>
      </c>
      <c r="W250" s="154">
        <v>6864</v>
      </c>
      <c r="X250" s="258"/>
      <c r="Y250" s="153"/>
      <c r="Z250" s="258"/>
      <c r="AA250" s="258"/>
      <c r="AB250" s="258"/>
      <c r="AC250" s="150"/>
      <c r="AD250" s="40"/>
      <c r="AE250" s="40"/>
      <c r="AF250" s="40"/>
      <c r="AG250" s="40"/>
      <c r="AH250" s="40"/>
      <c r="AI250" s="218"/>
    </row>
    <row r="251" spans="1:35" ht="45" hidden="1" customHeight="1" x14ac:dyDescent="0.2">
      <c r="A251" s="159" t="s">
        <v>2950</v>
      </c>
      <c r="B251" s="150">
        <v>740165003</v>
      </c>
      <c r="C251" s="150" t="s">
        <v>2271</v>
      </c>
      <c r="D251" s="151" t="s">
        <v>2272</v>
      </c>
      <c r="E251" s="150" t="s">
        <v>2951</v>
      </c>
      <c r="F251" s="152" t="s">
        <v>2952</v>
      </c>
      <c r="G251" s="152"/>
      <c r="H251" s="152" t="s">
        <v>2953</v>
      </c>
      <c r="I251" s="152" t="s">
        <v>2954</v>
      </c>
      <c r="J251" s="150" t="s">
        <v>2955</v>
      </c>
      <c r="K251" s="150" t="s">
        <v>2956</v>
      </c>
      <c r="L251" s="150" t="s">
        <v>2957</v>
      </c>
      <c r="M251" s="150" t="s">
        <v>2958</v>
      </c>
      <c r="N251" s="153" t="s">
        <v>118</v>
      </c>
      <c r="O251" s="154" t="s">
        <v>1583</v>
      </c>
      <c r="P251" s="154"/>
      <c r="Q251" s="155" t="s">
        <v>2959</v>
      </c>
      <c r="R251" s="154"/>
      <c r="S251" s="155" t="s">
        <v>209</v>
      </c>
      <c r="T251" s="155" t="s">
        <v>2960</v>
      </c>
      <c r="U251" s="155">
        <v>2009</v>
      </c>
      <c r="V251" s="156">
        <v>39332</v>
      </c>
      <c r="W251" s="154">
        <v>7373</v>
      </c>
      <c r="X251" s="258"/>
      <c r="Y251" s="153"/>
      <c r="Z251" s="258"/>
      <c r="AA251" s="258"/>
      <c r="AB251" s="258"/>
      <c r="AC251" s="150"/>
      <c r="AD251" s="40"/>
      <c r="AE251" s="40"/>
      <c r="AF251" s="40"/>
      <c r="AG251" s="40"/>
      <c r="AH251" s="40"/>
      <c r="AI251" s="218"/>
    </row>
    <row r="252" spans="1:35" ht="45" hidden="1" customHeight="1" x14ac:dyDescent="0.2">
      <c r="A252" s="159" t="s">
        <v>2961</v>
      </c>
      <c r="B252" s="150">
        <v>722884000</v>
      </c>
      <c r="C252" s="150" t="s">
        <v>2271</v>
      </c>
      <c r="D252" s="151" t="s">
        <v>2272</v>
      </c>
      <c r="E252" s="150" t="s">
        <v>2962</v>
      </c>
      <c r="F252" s="152" t="s">
        <v>2963</v>
      </c>
      <c r="G252" s="152"/>
      <c r="H252" s="152" t="s">
        <v>2964</v>
      </c>
      <c r="I252" s="152" t="s">
        <v>2965</v>
      </c>
      <c r="J252" s="150" t="s">
        <v>2966</v>
      </c>
      <c r="K252" s="150" t="s">
        <v>2967</v>
      </c>
      <c r="L252" s="150" t="s">
        <v>2968</v>
      </c>
      <c r="M252" s="150" t="s">
        <v>2969</v>
      </c>
      <c r="N252" s="153" t="s">
        <v>928</v>
      </c>
      <c r="O252" s="154" t="s">
        <v>1897</v>
      </c>
      <c r="P252" s="154" t="s">
        <v>2970</v>
      </c>
      <c r="Q252" s="166" t="s">
        <v>2971</v>
      </c>
      <c r="R252" s="154"/>
      <c r="S252" s="155" t="s">
        <v>1830</v>
      </c>
      <c r="T252" s="155" t="s">
        <v>2972</v>
      </c>
      <c r="U252" s="155">
        <v>2019</v>
      </c>
      <c r="V252" s="156">
        <v>37970</v>
      </c>
      <c r="W252" s="154">
        <v>6914</v>
      </c>
      <c r="X252" s="258"/>
      <c r="Y252" s="153"/>
      <c r="Z252" s="258"/>
      <c r="AA252" s="258"/>
      <c r="AB252" s="258"/>
      <c r="AC252" s="150"/>
      <c r="AD252" s="40"/>
      <c r="AE252" s="40"/>
      <c r="AF252" s="40"/>
      <c r="AG252" s="40"/>
      <c r="AH252" s="40"/>
      <c r="AI252" s="218"/>
    </row>
    <row r="253" spans="1:35" ht="45" hidden="1" customHeight="1" x14ac:dyDescent="0.2">
      <c r="A253" s="159" t="s">
        <v>2973</v>
      </c>
      <c r="B253" s="150">
        <v>722517008</v>
      </c>
      <c r="C253" s="150" t="s">
        <v>2271</v>
      </c>
      <c r="D253" s="151" t="s">
        <v>2272</v>
      </c>
      <c r="E253" s="150" t="s">
        <v>2974</v>
      </c>
      <c r="F253" s="152" t="s">
        <v>2975</v>
      </c>
      <c r="G253" s="152"/>
      <c r="H253" s="152" t="s">
        <v>2976</v>
      </c>
      <c r="I253" s="152" t="s">
        <v>2977</v>
      </c>
      <c r="J253" s="150" t="s">
        <v>2978</v>
      </c>
      <c r="K253" s="150" t="s">
        <v>2979</v>
      </c>
      <c r="L253" s="150" t="s">
        <v>2980</v>
      </c>
      <c r="M253" s="150" t="s">
        <v>2981</v>
      </c>
      <c r="N253" s="153" t="s">
        <v>118</v>
      </c>
      <c r="O253" s="154" t="s">
        <v>178</v>
      </c>
      <c r="P253" s="154" t="s">
        <v>2982</v>
      </c>
      <c r="Q253" s="155" t="s">
        <v>2983</v>
      </c>
      <c r="R253" s="154"/>
      <c r="S253" s="155" t="s">
        <v>209</v>
      </c>
      <c r="T253" s="155" t="s">
        <v>2984</v>
      </c>
      <c r="U253" s="155">
        <v>2017</v>
      </c>
      <c r="V253" s="156">
        <v>39349</v>
      </c>
      <c r="W253" s="154">
        <v>7374</v>
      </c>
      <c r="X253" s="258"/>
      <c r="Y253" s="153"/>
      <c r="Z253" s="258"/>
      <c r="AA253" s="258"/>
      <c r="AB253" s="258"/>
      <c r="AC253" s="150"/>
      <c r="AD253" s="40"/>
      <c r="AE253" s="40"/>
      <c r="AF253" s="40"/>
      <c r="AG253" s="40"/>
      <c r="AH253" s="40"/>
      <c r="AI253" s="218"/>
    </row>
    <row r="254" spans="1:35" ht="45" hidden="1" customHeight="1" x14ac:dyDescent="0.2">
      <c r="A254" s="159" t="s">
        <v>2985</v>
      </c>
      <c r="B254" s="150">
        <v>651515092</v>
      </c>
      <c r="C254" s="150" t="s">
        <v>2271</v>
      </c>
      <c r="D254" s="151" t="s">
        <v>2272</v>
      </c>
      <c r="E254" s="150" t="s">
        <v>2986</v>
      </c>
      <c r="F254" s="152" t="s">
        <v>2987</v>
      </c>
      <c r="G254" s="152"/>
      <c r="H254" s="152" t="s">
        <v>2988</v>
      </c>
      <c r="I254" s="152" t="s">
        <v>2989</v>
      </c>
      <c r="J254" s="150" t="s">
        <v>2990</v>
      </c>
      <c r="K254" s="150" t="s">
        <v>2991</v>
      </c>
      <c r="L254" s="150" t="s">
        <v>2992</v>
      </c>
      <c r="M254" s="150" t="s">
        <v>2993</v>
      </c>
      <c r="N254" s="153" t="s">
        <v>246</v>
      </c>
      <c r="O254" s="154" t="s">
        <v>686</v>
      </c>
      <c r="P254" s="154" t="s">
        <v>2994</v>
      </c>
      <c r="Q254" s="155" t="s">
        <v>2995</v>
      </c>
      <c r="R254" s="154"/>
      <c r="S254" s="155" t="s">
        <v>1018</v>
      </c>
      <c r="T254" s="155" t="s">
        <v>2996</v>
      </c>
      <c r="U254" s="155">
        <v>2019</v>
      </c>
      <c r="V254" s="156">
        <v>43482</v>
      </c>
      <c r="W254" s="154">
        <v>7668</v>
      </c>
      <c r="X254" s="258"/>
      <c r="Y254" s="153"/>
      <c r="Z254" s="258"/>
      <c r="AA254" s="258"/>
      <c r="AB254" s="258"/>
      <c r="AC254" s="150"/>
      <c r="AD254" s="40"/>
      <c r="AE254" s="40"/>
      <c r="AF254" s="40"/>
      <c r="AG254" s="40"/>
      <c r="AH254" s="40"/>
      <c r="AI254" s="218"/>
    </row>
    <row r="255" spans="1:35" ht="45" hidden="1" customHeight="1" x14ac:dyDescent="0.2">
      <c r="A255" s="159" t="s">
        <v>2997</v>
      </c>
      <c r="B255" s="150">
        <v>740097008</v>
      </c>
      <c r="C255" s="150" t="s">
        <v>2285</v>
      </c>
      <c r="D255" s="151" t="s">
        <v>2272</v>
      </c>
      <c r="E255" s="150" t="s">
        <v>2998</v>
      </c>
      <c r="F255" s="152" t="s">
        <v>2999</v>
      </c>
      <c r="G255" s="152"/>
      <c r="H255" s="152" t="s">
        <v>3000</v>
      </c>
      <c r="I255" s="152" t="s">
        <v>3001</v>
      </c>
      <c r="J255" s="150" t="s">
        <v>3002</v>
      </c>
      <c r="K255" s="150" t="s">
        <v>3003</v>
      </c>
      <c r="L255" s="150" t="s">
        <v>3004</v>
      </c>
      <c r="M255" s="150" t="s">
        <v>3005</v>
      </c>
      <c r="N255" s="153" t="s">
        <v>118</v>
      </c>
      <c r="O255" s="154" t="s">
        <v>119</v>
      </c>
      <c r="P255" s="154"/>
      <c r="Q255" s="155" t="s">
        <v>3006</v>
      </c>
      <c r="R255" s="154"/>
      <c r="S255" s="155" t="s">
        <v>627</v>
      </c>
      <c r="T255" s="155" t="s">
        <v>3007</v>
      </c>
      <c r="U255" s="155">
        <v>2010</v>
      </c>
      <c r="V255" s="156">
        <v>40366</v>
      </c>
      <c r="W255" s="154">
        <v>7429</v>
      </c>
      <c r="X255" s="258"/>
      <c r="Y255" s="153"/>
      <c r="Z255" s="258"/>
      <c r="AA255" s="258"/>
      <c r="AB255" s="258"/>
      <c r="AC255" s="150"/>
      <c r="AD255" s="40"/>
      <c r="AE255" s="40"/>
      <c r="AF255" s="40"/>
      <c r="AG255" s="40"/>
      <c r="AH255" s="40"/>
      <c r="AI255" s="218"/>
    </row>
    <row r="256" spans="1:35" ht="45" hidden="1" customHeight="1" x14ac:dyDescent="0.2">
      <c r="A256" s="159" t="s">
        <v>3008</v>
      </c>
      <c r="B256" s="150">
        <v>656852305</v>
      </c>
      <c r="C256" s="150" t="s">
        <v>2271</v>
      </c>
      <c r="D256" s="151" t="s">
        <v>2272</v>
      </c>
      <c r="E256" s="150" t="s">
        <v>3009</v>
      </c>
      <c r="F256" s="152" t="s">
        <v>3010</v>
      </c>
      <c r="G256" s="152"/>
      <c r="H256" s="152" t="s">
        <v>3011</v>
      </c>
      <c r="I256" s="152" t="s">
        <v>3012</v>
      </c>
      <c r="J256" s="150" t="s">
        <v>3013</v>
      </c>
      <c r="K256" s="150" t="s">
        <v>3014</v>
      </c>
      <c r="L256" s="150" t="s">
        <v>3015</v>
      </c>
      <c r="M256" s="150" t="s">
        <v>3016</v>
      </c>
      <c r="N256" s="153" t="s">
        <v>118</v>
      </c>
      <c r="O256" s="154" t="s">
        <v>119</v>
      </c>
      <c r="P256" s="154"/>
      <c r="Q256" s="155"/>
      <c r="R256" s="154"/>
      <c r="S256" s="155" t="s">
        <v>1830</v>
      </c>
      <c r="T256" s="155" t="s">
        <v>3017</v>
      </c>
      <c r="U256" s="155">
        <v>2014</v>
      </c>
      <c r="V256" s="156">
        <v>39128</v>
      </c>
      <c r="W256" s="154">
        <v>7346</v>
      </c>
      <c r="X256" s="258"/>
      <c r="Y256" s="153"/>
      <c r="Z256" s="258"/>
      <c r="AA256" s="258"/>
      <c r="AB256" s="258"/>
      <c r="AC256" s="150"/>
      <c r="AD256" s="40"/>
      <c r="AE256" s="40"/>
      <c r="AF256" s="40"/>
      <c r="AG256" s="40"/>
      <c r="AH256" s="40"/>
      <c r="AI256" s="218"/>
    </row>
    <row r="257" spans="1:35" ht="45" hidden="1" customHeight="1" x14ac:dyDescent="0.2">
      <c r="A257" s="159" t="s">
        <v>3018</v>
      </c>
      <c r="B257" s="150">
        <v>650359615</v>
      </c>
      <c r="C257" s="150" t="s">
        <v>2271</v>
      </c>
      <c r="D257" s="151" t="s">
        <v>2272</v>
      </c>
      <c r="E257" s="150" t="s">
        <v>3019</v>
      </c>
      <c r="F257" s="152" t="s">
        <v>3020</v>
      </c>
      <c r="G257" s="152"/>
      <c r="H257" s="152" t="s">
        <v>3021</v>
      </c>
      <c r="I257" s="152" t="s">
        <v>3022</v>
      </c>
      <c r="J257" s="150" t="s">
        <v>3023</v>
      </c>
      <c r="K257" s="150" t="s">
        <v>3024</v>
      </c>
      <c r="L257" s="150" t="s">
        <v>3025</v>
      </c>
      <c r="M257" s="150" t="s">
        <v>3026</v>
      </c>
      <c r="N257" s="153" t="s">
        <v>118</v>
      </c>
      <c r="O257" s="154" t="s">
        <v>192</v>
      </c>
      <c r="P257" s="154"/>
      <c r="Q257" s="155"/>
      <c r="R257" s="154"/>
      <c r="S257" s="155">
        <v>93401</v>
      </c>
      <c r="T257" s="155" t="s">
        <v>3027</v>
      </c>
      <c r="U257" s="155">
        <v>2011</v>
      </c>
      <c r="V257" s="156">
        <v>40753</v>
      </c>
      <c r="W257" s="154">
        <v>7447</v>
      </c>
      <c r="X257" s="258"/>
      <c r="Y257" s="153"/>
      <c r="Z257" s="258"/>
      <c r="AA257" s="258"/>
      <c r="AB257" s="258"/>
      <c r="AC257" s="150"/>
      <c r="AD257" s="40"/>
      <c r="AE257" s="40"/>
      <c r="AF257" s="40"/>
      <c r="AG257" s="40"/>
      <c r="AH257" s="40"/>
      <c r="AI257" s="218"/>
    </row>
    <row r="258" spans="1:35" ht="45" hidden="1" customHeight="1" x14ac:dyDescent="0.2">
      <c r="A258" s="159" t="s">
        <v>3028</v>
      </c>
      <c r="B258" s="150">
        <v>651747023</v>
      </c>
      <c r="C258" s="150" t="s">
        <v>198</v>
      </c>
      <c r="D258" s="151" t="s">
        <v>124</v>
      </c>
      <c r="E258" s="150" t="s">
        <v>3029</v>
      </c>
      <c r="F258" s="152" t="s">
        <v>3030</v>
      </c>
      <c r="G258" s="152"/>
      <c r="H258" s="152" t="s">
        <v>3031</v>
      </c>
      <c r="I258" s="152" t="s">
        <v>3032</v>
      </c>
      <c r="J258" s="150" t="s">
        <v>2990</v>
      </c>
      <c r="K258" s="150" t="s">
        <v>3033</v>
      </c>
      <c r="L258" s="150" t="s">
        <v>3034</v>
      </c>
      <c r="M258" s="150" t="s">
        <v>3035</v>
      </c>
      <c r="N258" s="153" t="s">
        <v>118</v>
      </c>
      <c r="O258" s="154" t="s">
        <v>178</v>
      </c>
      <c r="P258" s="154">
        <v>226698697</v>
      </c>
      <c r="Q258" s="155" t="s">
        <v>3036</v>
      </c>
      <c r="R258" s="154"/>
      <c r="S258" s="155" t="s">
        <v>1018</v>
      </c>
      <c r="T258" s="155" t="s">
        <v>3037</v>
      </c>
      <c r="U258" s="155">
        <v>2020</v>
      </c>
      <c r="V258" s="156">
        <v>43503</v>
      </c>
      <c r="W258" s="154">
        <v>7670</v>
      </c>
      <c r="X258" s="213"/>
      <c r="Y258" s="214"/>
      <c r="Z258" s="213"/>
      <c r="AA258" s="213"/>
      <c r="AB258" s="213"/>
      <c r="AC258" s="215"/>
      <c r="AD258" s="40"/>
      <c r="AE258" s="40"/>
      <c r="AF258" s="40"/>
      <c r="AG258" s="40"/>
      <c r="AH258" s="40"/>
      <c r="AI258" s="218"/>
    </row>
    <row r="259" spans="1:35" ht="45" hidden="1" customHeight="1" x14ac:dyDescent="0.2">
      <c r="A259" s="159" t="s">
        <v>3038</v>
      </c>
      <c r="B259" s="150" t="s">
        <v>3039</v>
      </c>
      <c r="C259" s="150"/>
      <c r="D259" s="151" t="s">
        <v>2272</v>
      </c>
      <c r="E259" s="150" t="s">
        <v>3040</v>
      </c>
      <c r="F259" s="152" t="s">
        <v>3041</v>
      </c>
      <c r="G259" s="152"/>
      <c r="H259" s="152" t="s">
        <v>3042</v>
      </c>
      <c r="I259" s="152" t="s">
        <v>3043</v>
      </c>
      <c r="J259" s="150" t="s">
        <v>1025</v>
      </c>
      <c r="K259" s="150" t="s">
        <v>3044</v>
      </c>
      <c r="L259" s="150" t="s">
        <v>3045</v>
      </c>
      <c r="M259" s="150" t="s">
        <v>3046</v>
      </c>
      <c r="N259" s="153" t="s">
        <v>118</v>
      </c>
      <c r="O259" s="154" t="s">
        <v>2724</v>
      </c>
      <c r="P259" s="154">
        <v>56226261423</v>
      </c>
      <c r="Q259" s="181" t="s">
        <v>3047</v>
      </c>
      <c r="R259" s="154"/>
      <c r="S259" s="155">
        <v>93401</v>
      </c>
      <c r="T259" s="155" t="s">
        <v>3048</v>
      </c>
      <c r="U259" s="155">
        <v>2019</v>
      </c>
      <c r="V259" s="156">
        <v>43635</v>
      </c>
      <c r="W259" s="154">
        <v>7679</v>
      </c>
      <c r="X259" s="258"/>
      <c r="Y259" s="153"/>
      <c r="Z259" s="258"/>
      <c r="AA259" s="258"/>
      <c r="AB259" s="258"/>
      <c r="AC259" s="150"/>
      <c r="AD259" s="40"/>
      <c r="AE259" s="40"/>
      <c r="AF259" s="40"/>
      <c r="AG259" s="40"/>
      <c r="AH259" s="40"/>
      <c r="AI259" s="218"/>
    </row>
    <row r="260" spans="1:35" ht="45" hidden="1" customHeight="1" x14ac:dyDescent="0.2">
      <c r="A260" s="159" t="s">
        <v>3049</v>
      </c>
      <c r="B260" s="150">
        <v>718429005</v>
      </c>
      <c r="C260" s="150" t="s">
        <v>2271</v>
      </c>
      <c r="D260" s="151" t="s">
        <v>2272</v>
      </c>
      <c r="E260" s="150" t="s">
        <v>3050</v>
      </c>
      <c r="F260" s="152" t="s">
        <v>3051</v>
      </c>
      <c r="G260" s="152"/>
      <c r="H260" s="152" t="s">
        <v>3052</v>
      </c>
      <c r="I260" s="152" t="s">
        <v>3053</v>
      </c>
      <c r="J260" s="150" t="s">
        <v>278</v>
      </c>
      <c r="K260" s="150" t="s">
        <v>3054</v>
      </c>
      <c r="L260" s="150" t="s">
        <v>3055</v>
      </c>
      <c r="M260" s="150" t="s">
        <v>3056</v>
      </c>
      <c r="N260" s="153" t="s">
        <v>118</v>
      </c>
      <c r="O260" s="154" t="s">
        <v>3057</v>
      </c>
      <c r="P260" s="154"/>
      <c r="Q260" s="155" t="s">
        <v>3058</v>
      </c>
      <c r="R260" s="154"/>
      <c r="S260" s="155">
        <v>93401</v>
      </c>
      <c r="T260" s="155" t="s">
        <v>3059</v>
      </c>
      <c r="U260" s="155">
        <v>2010</v>
      </c>
      <c r="V260" s="156">
        <v>37970</v>
      </c>
      <c r="W260" s="154">
        <v>6850</v>
      </c>
      <c r="X260" s="258"/>
      <c r="Y260" s="153"/>
      <c r="Z260" s="258"/>
      <c r="AA260" s="258"/>
      <c r="AB260" s="258"/>
      <c r="AC260" s="150"/>
      <c r="AD260" s="40"/>
      <c r="AE260" s="40"/>
      <c r="AF260" s="40"/>
      <c r="AG260" s="40"/>
      <c r="AH260" s="40"/>
      <c r="AI260" s="218"/>
    </row>
    <row r="261" spans="1:35" ht="45" hidden="1" customHeight="1" x14ac:dyDescent="0.2">
      <c r="A261" s="159" t="s">
        <v>3060</v>
      </c>
      <c r="B261" s="150">
        <v>714364007</v>
      </c>
      <c r="C261" s="150" t="s">
        <v>2271</v>
      </c>
      <c r="D261" s="151" t="s">
        <v>2272</v>
      </c>
      <c r="E261" s="150" t="s">
        <v>3061</v>
      </c>
      <c r="F261" s="152" t="s">
        <v>3062</v>
      </c>
      <c r="G261" s="152"/>
      <c r="H261" s="150" t="s">
        <v>3063</v>
      </c>
      <c r="I261" s="152" t="s">
        <v>3064</v>
      </c>
      <c r="J261" s="150" t="s">
        <v>3065</v>
      </c>
      <c r="K261" s="150" t="s">
        <v>3066</v>
      </c>
      <c r="L261" s="150" t="s">
        <v>3067</v>
      </c>
      <c r="M261" s="150" t="s">
        <v>3068</v>
      </c>
      <c r="N261" s="153" t="s">
        <v>118</v>
      </c>
      <c r="O261" s="154" t="s">
        <v>594</v>
      </c>
      <c r="P261" s="154" t="s">
        <v>3069</v>
      </c>
      <c r="Q261" s="155" t="s">
        <v>3070</v>
      </c>
      <c r="R261" s="154"/>
      <c r="S261" s="155">
        <v>93401</v>
      </c>
      <c r="T261" s="155" t="s">
        <v>3071</v>
      </c>
      <c r="U261" s="155">
        <v>2017</v>
      </c>
      <c r="V261" s="156">
        <v>39030</v>
      </c>
      <c r="W261" s="154">
        <v>7339</v>
      </c>
      <c r="X261" s="258"/>
      <c r="Y261" s="153"/>
      <c r="Z261" s="258"/>
      <c r="AA261" s="258"/>
      <c r="AB261" s="258"/>
      <c r="AC261" s="150"/>
      <c r="AD261" s="40"/>
      <c r="AE261" s="40"/>
      <c r="AF261" s="40"/>
      <c r="AG261" s="40"/>
      <c r="AH261" s="40"/>
      <c r="AI261" s="218"/>
    </row>
    <row r="262" spans="1:35" ht="45" hidden="1" customHeight="1" x14ac:dyDescent="0.2">
      <c r="A262" s="159" t="s">
        <v>3072</v>
      </c>
      <c r="B262" s="150" t="s">
        <v>3073</v>
      </c>
      <c r="C262" s="150" t="s">
        <v>2285</v>
      </c>
      <c r="D262" s="151" t="s">
        <v>2272</v>
      </c>
      <c r="E262" s="150" t="s">
        <v>3074</v>
      </c>
      <c r="F262" s="152" t="s">
        <v>3075</v>
      </c>
      <c r="G262" s="152"/>
      <c r="H262" s="152" t="s">
        <v>3076</v>
      </c>
      <c r="I262" s="152" t="s">
        <v>3077</v>
      </c>
      <c r="J262" s="150" t="s">
        <v>2427</v>
      </c>
      <c r="K262" s="150" t="s">
        <v>3078</v>
      </c>
      <c r="L262" s="150" t="s">
        <v>3079</v>
      </c>
      <c r="M262" s="150" t="s">
        <v>3080</v>
      </c>
      <c r="N262" s="153" t="s">
        <v>1605</v>
      </c>
      <c r="O262" s="154" t="s">
        <v>2465</v>
      </c>
      <c r="P262" s="154" t="s">
        <v>3081</v>
      </c>
      <c r="Q262" s="155"/>
      <c r="R262" s="154"/>
      <c r="S262" s="155" t="s">
        <v>153</v>
      </c>
      <c r="T262" s="155" t="s">
        <v>3082</v>
      </c>
      <c r="U262" s="155">
        <v>2013</v>
      </c>
      <c r="V262" s="156">
        <v>40674</v>
      </c>
      <c r="W262" s="154">
        <v>7441</v>
      </c>
      <c r="X262" s="258"/>
      <c r="Y262" s="153"/>
      <c r="Z262" s="258"/>
      <c r="AA262" s="258"/>
      <c r="AB262" s="258"/>
      <c r="AC262" s="150"/>
      <c r="AD262" s="40"/>
      <c r="AE262" s="40"/>
      <c r="AF262" s="40"/>
      <c r="AG262" s="40"/>
      <c r="AH262" s="40"/>
      <c r="AI262" s="218"/>
    </row>
    <row r="263" spans="1:35" ht="45" hidden="1" customHeight="1" x14ac:dyDescent="0.2">
      <c r="A263" s="159" t="s">
        <v>3083</v>
      </c>
      <c r="B263" s="150">
        <v>700217507</v>
      </c>
      <c r="C263" s="150" t="s">
        <v>3084</v>
      </c>
      <c r="D263" s="151" t="s">
        <v>2272</v>
      </c>
      <c r="E263" s="150" t="s">
        <v>3085</v>
      </c>
      <c r="F263" s="152" t="s">
        <v>3086</v>
      </c>
      <c r="G263" s="152"/>
      <c r="H263" s="152" t="s">
        <v>3087</v>
      </c>
      <c r="I263" s="152" t="s">
        <v>3088</v>
      </c>
      <c r="J263" s="150" t="s">
        <v>3089</v>
      </c>
      <c r="K263" s="150" t="s">
        <v>3090</v>
      </c>
      <c r="L263" s="150" t="s">
        <v>3091</v>
      </c>
      <c r="M263" s="150" t="s">
        <v>3092</v>
      </c>
      <c r="N263" s="153" t="s">
        <v>118</v>
      </c>
      <c r="O263" s="154" t="s">
        <v>3057</v>
      </c>
      <c r="P263" s="154" t="s">
        <v>3093</v>
      </c>
      <c r="Q263" s="155" t="s">
        <v>3094</v>
      </c>
      <c r="R263" s="154"/>
      <c r="S263" s="155" t="s">
        <v>209</v>
      </c>
      <c r="T263" s="155" t="s">
        <v>3095</v>
      </c>
      <c r="U263" s="155">
        <v>2019</v>
      </c>
      <c r="V263" s="156">
        <v>38618</v>
      </c>
      <c r="W263" s="154">
        <v>7193</v>
      </c>
      <c r="X263" s="258"/>
      <c r="Y263" s="153"/>
      <c r="Z263" s="258"/>
      <c r="AA263" s="258"/>
      <c r="AB263" s="258"/>
      <c r="AC263" s="150"/>
      <c r="AD263" s="40"/>
      <c r="AE263" s="40"/>
      <c r="AF263" s="40"/>
      <c r="AG263" s="40"/>
      <c r="AH263" s="40"/>
      <c r="AI263" s="218"/>
    </row>
    <row r="264" spans="1:35" ht="45" hidden="1" customHeight="1" x14ac:dyDescent="0.2">
      <c r="A264" s="159" t="s">
        <v>3096</v>
      </c>
      <c r="B264" s="150">
        <v>821849012</v>
      </c>
      <c r="C264" s="150" t="s">
        <v>2285</v>
      </c>
      <c r="D264" s="151" t="s">
        <v>2272</v>
      </c>
      <c r="E264" s="150" t="s">
        <v>3097</v>
      </c>
      <c r="F264" s="152" t="s">
        <v>3098</v>
      </c>
      <c r="G264" s="152"/>
      <c r="H264" s="152" t="s">
        <v>3099</v>
      </c>
      <c r="I264" s="152" t="s">
        <v>3100</v>
      </c>
      <c r="J264" s="150" t="s">
        <v>3101</v>
      </c>
      <c r="K264" s="150" t="s">
        <v>3102</v>
      </c>
      <c r="L264" s="150" t="s">
        <v>3103</v>
      </c>
      <c r="M264" s="150" t="s">
        <v>3104</v>
      </c>
      <c r="N264" s="153" t="s">
        <v>246</v>
      </c>
      <c r="O264" s="154" t="s">
        <v>306</v>
      </c>
      <c r="P264" s="154"/>
      <c r="Q264" s="155"/>
      <c r="R264" s="154"/>
      <c r="S264" s="155">
        <v>93401</v>
      </c>
      <c r="T264" s="155" t="s">
        <v>3105</v>
      </c>
      <c r="U264" s="155">
        <v>2009</v>
      </c>
      <c r="V264" s="156">
        <v>37970</v>
      </c>
      <c r="W264" s="154">
        <v>4050</v>
      </c>
      <c r="X264" s="258"/>
      <c r="Y264" s="153"/>
      <c r="Z264" s="258"/>
      <c r="AA264" s="258"/>
      <c r="AB264" s="258"/>
      <c r="AC264" s="150"/>
      <c r="AD264" s="40"/>
      <c r="AE264" s="40"/>
      <c r="AF264" s="40"/>
      <c r="AG264" s="40"/>
      <c r="AH264" s="40"/>
      <c r="AI264" s="218"/>
    </row>
    <row r="265" spans="1:35" ht="45" hidden="1" customHeight="1" x14ac:dyDescent="0.2">
      <c r="A265" s="159" t="s">
        <v>3106</v>
      </c>
      <c r="B265" s="150">
        <v>707182008</v>
      </c>
      <c r="C265" s="150" t="s">
        <v>2285</v>
      </c>
      <c r="D265" s="151" t="s">
        <v>2272</v>
      </c>
      <c r="E265" s="150" t="s">
        <v>3107</v>
      </c>
      <c r="F265" s="152" t="s">
        <v>3108</v>
      </c>
      <c r="G265" s="152"/>
      <c r="H265" s="152" t="s">
        <v>3109</v>
      </c>
      <c r="I265" s="152" t="s">
        <v>3110</v>
      </c>
      <c r="J265" s="150" t="s">
        <v>3111</v>
      </c>
      <c r="K265" s="150" t="s">
        <v>3112</v>
      </c>
      <c r="L265" s="150" t="s">
        <v>3113</v>
      </c>
      <c r="M265" s="150" t="s">
        <v>3114</v>
      </c>
      <c r="N265" s="153" t="s">
        <v>928</v>
      </c>
      <c r="O265" s="154" t="s">
        <v>929</v>
      </c>
      <c r="P265" s="154" t="s">
        <v>3115</v>
      </c>
      <c r="Q265" s="155" t="s">
        <v>3116</v>
      </c>
      <c r="R265" s="154"/>
      <c r="S265" s="155">
        <v>91401</v>
      </c>
      <c r="T265" s="155" t="s">
        <v>3117</v>
      </c>
      <c r="U265" s="155">
        <v>2019</v>
      </c>
      <c r="V265" s="156">
        <v>37970</v>
      </c>
      <c r="W265" s="154">
        <v>4100</v>
      </c>
      <c r="X265" s="258"/>
      <c r="Y265" s="153"/>
      <c r="Z265" s="258"/>
      <c r="AA265" s="258"/>
      <c r="AB265" s="258"/>
      <c r="AC265" s="150"/>
      <c r="AD265" s="40"/>
      <c r="AE265" s="40"/>
      <c r="AF265" s="40"/>
      <c r="AG265" s="40"/>
      <c r="AH265" s="40"/>
      <c r="AI265" s="218"/>
    </row>
    <row r="266" spans="1:35" ht="45" hidden="1" customHeight="1" x14ac:dyDescent="0.2">
      <c r="A266" s="159" t="s">
        <v>3118</v>
      </c>
      <c r="B266" s="150" t="s">
        <v>3119</v>
      </c>
      <c r="C266" s="150" t="s">
        <v>2857</v>
      </c>
      <c r="D266" s="151" t="s">
        <v>2272</v>
      </c>
      <c r="E266" s="150" t="s">
        <v>3120</v>
      </c>
      <c r="F266" s="152" t="s">
        <v>3121</v>
      </c>
      <c r="G266" s="152"/>
      <c r="H266" s="152" t="s">
        <v>3122</v>
      </c>
      <c r="I266" s="152" t="s">
        <v>3123</v>
      </c>
      <c r="J266" s="150" t="s">
        <v>3124</v>
      </c>
      <c r="K266" s="150" t="s">
        <v>3125</v>
      </c>
      <c r="L266" s="150" t="s">
        <v>3126</v>
      </c>
      <c r="M266" s="150" t="s">
        <v>3127</v>
      </c>
      <c r="N266" s="153" t="s">
        <v>1605</v>
      </c>
      <c r="O266" s="154" t="s">
        <v>2465</v>
      </c>
      <c r="P266" s="154"/>
      <c r="Q266" s="155" t="s">
        <v>3128</v>
      </c>
      <c r="R266" s="154"/>
      <c r="S266" s="155" t="s">
        <v>627</v>
      </c>
      <c r="T266" s="155" t="s">
        <v>3129</v>
      </c>
      <c r="U266" s="155">
        <v>2012</v>
      </c>
      <c r="V266" s="156">
        <v>39371</v>
      </c>
      <c r="W266" s="154">
        <v>7378</v>
      </c>
      <c r="X266" s="258"/>
      <c r="Y266" s="153"/>
      <c r="Z266" s="258"/>
      <c r="AA266" s="258"/>
      <c r="AB266" s="258"/>
      <c r="AC266" s="150"/>
      <c r="AD266" s="40"/>
      <c r="AE266" s="40"/>
      <c r="AF266" s="40"/>
      <c r="AG266" s="40"/>
      <c r="AH266" s="40"/>
      <c r="AI266" s="218"/>
    </row>
    <row r="267" spans="1:35" ht="45" hidden="1" customHeight="1" x14ac:dyDescent="0.2">
      <c r="A267" s="159" t="s">
        <v>3130</v>
      </c>
      <c r="B267" s="150">
        <v>714792008</v>
      </c>
      <c r="C267" s="150" t="s">
        <v>2271</v>
      </c>
      <c r="D267" s="151" t="s">
        <v>2272</v>
      </c>
      <c r="E267" s="150" t="s">
        <v>3131</v>
      </c>
      <c r="F267" s="152" t="s">
        <v>3132</v>
      </c>
      <c r="G267" s="152"/>
      <c r="H267" s="152" t="s">
        <v>3133</v>
      </c>
      <c r="I267" s="152" t="s">
        <v>3134</v>
      </c>
      <c r="J267" s="150" t="s">
        <v>3135</v>
      </c>
      <c r="K267" s="150" t="s">
        <v>3136</v>
      </c>
      <c r="L267" s="150" t="s">
        <v>3137</v>
      </c>
      <c r="M267" s="150" t="s">
        <v>3138</v>
      </c>
      <c r="N267" s="153" t="s">
        <v>232</v>
      </c>
      <c r="O267" s="154" t="s">
        <v>233</v>
      </c>
      <c r="P267" s="154" t="s">
        <v>3139</v>
      </c>
      <c r="Q267" s="155" t="s">
        <v>3140</v>
      </c>
      <c r="R267" s="154" t="s">
        <v>3141</v>
      </c>
      <c r="S267" s="155" t="s">
        <v>1830</v>
      </c>
      <c r="T267" s="155" t="s">
        <v>3142</v>
      </c>
      <c r="U267" s="155">
        <v>2020</v>
      </c>
      <c r="V267" s="156">
        <v>37970</v>
      </c>
      <c r="W267" s="154">
        <v>6740</v>
      </c>
      <c r="X267" s="258"/>
      <c r="Y267" s="153"/>
      <c r="Z267" s="258"/>
      <c r="AA267" s="258"/>
      <c r="AB267" s="258"/>
      <c r="AC267" s="150"/>
      <c r="AD267" s="40"/>
      <c r="AE267" s="40"/>
      <c r="AF267" s="40"/>
      <c r="AG267" s="40"/>
      <c r="AH267" s="40"/>
      <c r="AI267" s="218" t="s">
        <v>1725</v>
      </c>
    </row>
    <row r="268" spans="1:35" ht="45" hidden="1" customHeight="1" x14ac:dyDescent="0.2">
      <c r="A268" s="159" t="s">
        <v>3143</v>
      </c>
      <c r="B268" s="150">
        <v>650017552</v>
      </c>
      <c r="C268" s="150" t="s">
        <v>2271</v>
      </c>
      <c r="D268" s="151" t="s">
        <v>2272</v>
      </c>
      <c r="E268" s="150" t="s">
        <v>3144</v>
      </c>
      <c r="F268" s="150" t="s">
        <v>3145</v>
      </c>
      <c r="G268" s="150"/>
      <c r="H268" s="152" t="s">
        <v>3146</v>
      </c>
      <c r="I268" s="152" t="s">
        <v>3147</v>
      </c>
      <c r="J268" s="150" t="s">
        <v>3148</v>
      </c>
      <c r="K268" s="150" t="s">
        <v>3149</v>
      </c>
      <c r="L268" s="150" t="s">
        <v>3150</v>
      </c>
      <c r="M268" s="150" t="s">
        <v>3151</v>
      </c>
      <c r="N268" s="153" t="s">
        <v>149</v>
      </c>
      <c r="O268" s="154" t="s">
        <v>3152</v>
      </c>
      <c r="P268" s="154"/>
      <c r="Q268" s="155"/>
      <c r="R268" s="154"/>
      <c r="S268" s="155">
        <v>93401</v>
      </c>
      <c r="T268" s="155" t="s">
        <v>3153</v>
      </c>
      <c r="U268" s="155">
        <v>2010</v>
      </c>
      <c r="V268" s="156">
        <v>40813</v>
      </c>
      <c r="W268" s="154">
        <v>7454</v>
      </c>
      <c r="X268" s="258"/>
      <c r="Y268" s="153"/>
      <c r="Z268" s="258"/>
      <c r="AA268" s="258"/>
      <c r="AB268" s="258"/>
      <c r="AC268" s="150"/>
      <c r="AD268" s="40"/>
      <c r="AE268" s="40"/>
      <c r="AF268" s="40"/>
      <c r="AG268" s="40"/>
      <c r="AH268" s="40"/>
      <c r="AI268" s="218"/>
    </row>
    <row r="269" spans="1:35" ht="45" hidden="1" customHeight="1" x14ac:dyDescent="0.2">
      <c r="A269" s="159" t="s">
        <v>3154</v>
      </c>
      <c r="B269" s="150">
        <v>651660149</v>
      </c>
      <c r="C269" s="150"/>
      <c r="D269" s="151" t="s">
        <v>2272</v>
      </c>
      <c r="E269" s="150" t="s">
        <v>3155</v>
      </c>
      <c r="F269" s="150" t="s">
        <v>3156</v>
      </c>
      <c r="G269" s="150"/>
      <c r="H269" s="152" t="s">
        <v>3157</v>
      </c>
      <c r="I269" s="152" t="s">
        <v>3158</v>
      </c>
      <c r="J269" s="150" t="s">
        <v>129</v>
      </c>
      <c r="K269" s="150" t="s">
        <v>3159</v>
      </c>
      <c r="L269" s="150" t="s">
        <v>3160</v>
      </c>
      <c r="M269" s="150" t="s">
        <v>3161</v>
      </c>
      <c r="N269" s="153" t="s">
        <v>494</v>
      </c>
      <c r="O269" s="154" t="s">
        <v>495</v>
      </c>
      <c r="P269" s="154">
        <v>949317655</v>
      </c>
      <c r="Q269" s="166" t="s">
        <v>3162</v>
      </c>
      <c r="R269" s="154"/>
      <c r="S269" s="155">
        <v>93401</v>
      </c>
      <c r="T269" s="155" t="s">
        <v>2690</v>
      </c>
      <c r="U269" s="155">
        <v>2019</v>
      </c>
      <c r="V269" s="156">
        <v>43917</v>
      </c>
      <c r="W269" s="154">
        <v>7702</v>
      </c>
      <c r="X269" s="258"/>
      <c r="Y269" s="153"/>
      <c r="Z269" s="258"/>
      <c r="AA269" s="258"/>
      <c r="AB269" s="258"/>
      <c r="AC269" s="150"/>
      <c r="AD269" s="40"/>
      <c r="AE269" s="40"/>
      <c r="AF269" s="40"/>
      <c r="AG269" s="40"/>
      <c r="AH269" s="40"/>
      <c r="AI269" s="218"/>
    </row>
    <row r="270" spans="1:35" ht="45" hidden="1" customHeight="1" x14ac:dyDescent="0.2">
      <c r="A270" s="159" t="s">
        <v>3163</v>
      </c>
      <c r="B270" s="150">
        <v>651096642</v>
      </c>
      <c r="C270" s="150" t="s">
        <v>3164</v>
      </c>
      <c r="D270" s="151" t="s">
        <v>2272</v>
      </c>
      <c r="E270" s="150" t="s">
        <v>3165</v>
      </c>
      <c r="F270" s="152" t="s">
        <v>3166</v>
      </c>
      <c r="G270" s="152"/>
      <c r="H270" s="152" t="s">
        <v>3167</v>
      </c>
      <c r="I270" s="150" t="s">
        <v>3168</v>
      </c>
      <c r="J270" s="152" t="s">
        <v>3169</v>
      </c>
      <c r="K270" s="150" t="s">
        <v>3170</v>
      </c>
      <c r="L270" s="150" t="s">
        <v>3171</v>
      </c>
      <c r="M270" s="150" t="s">
        <v>3172</v>
      </c>
      <c r="N270" s="153" t="s">
        <v>118</v>
      </c>
      <c r="O270" s="154" t="s">
        <v>119</v>
      </c>
      <c r="P270" s="154" t="s">
        <v>3173</v>
      </c>
      <c r="Q270" s="155" t="s">
        <v>3174</v>
      </c>
      <c r="R270" s="154"/>
      <c r="S270" s="155">
        <v>93401</v>
      </c>
      <c r="T270" s="155" t="s">
        <v>3175</v>
      </c>
      <c r="U270" s="155">
        <v>2017</v>
      </c>
      <c r="V270" s="156">
        <v>42306</v>
      </c>
      <c r="W270" s="154">
        <v>7585</v>
      </c>
      <c r="X270" s="258"/>
      <c r="Y270" s="153"/>
      <c r="Z270" s="258"/>
      <c r="AA270" s="258"/>
      <c r="AB270" s="258"/>
      <c r="AC270" s="150"/>
      <c r="AD270" s="40"/>
      <c r="AE270" s="40"/>
      <c r="AF270" s="40"/>
      <c r="AG270" s="40"/>
      <c r="AH270" s="40"/>
      <c r="AI270" s="218"/>
    </row>
    <row r="271" spans="1:35" ht="45" hidden="1" customHeight="1" x14ac:dyDescent="0.2">
      <c r="A271" s="159" t="s">
        <v>3176</v>
      </c>
      <c r="B271" s="150">
        <v>651811481</v>
      </c>
      <c r="C271" s="150"/>
      <c r="D271" s="151" t="s">
        <v>2272</v>
      </c>
      <c r="E271" s="150" t="s">
        <v>3177</v>
      </c>
      <c r="F271" s="152" t="s">
        <v>3178</v>
      </c>
      <c r="G271" s="152"/>
      <c r="H271" s="152" t="s">
        <v>3179</v>
      </c>
      <c r="I271" s="150" t="s">
        <v>3180</v>
      </c>
      <c r="J271" s="152" t="s">
        <v>1025</v>
      </c>
      <c r="K271" s="150" t="s">
        <v>3181</v>
      </c>
      <c r="L271" s="150" t="s">
        <v>3182</v>
      </c>
      <c r="M271" s="150" t="s">
        <v>3183</v>
      </c>
      <c r="N271" s="153" t="s">
        <v>1758</v>
      </c>
      <c r="O271" s="154" t="s">
        <v>2377</v>
      </c>
      <c r="P271" s="154">
        <v>964560714</v>
      </c>
      <c r="Q271" s="166" t="s">
        <v>3184</v>
      </c>
      <c r="R271" s="154"/>
      <c r="S271" s="155">
        <v>93401</v>
      </c>
      <c r="T271" s="155" t="s">
        <v>3185</v>
      </c>
      <c r="U271" s="155">
        <v>2020</v>
      </c>
      <c r="V271" s="156">
        <v>43927</v>
      </c>
      <c r="W271" s="154">
        <v>7703</v>
      </c>
      <c r="X271" s="258"/>
      <c r="Y271" s="153"/>
      <c r="Z271" s="258"/>
      <c r="AA271" s="258"/>
      <c r="AB271" s="258"/>
      <c r="AC271" s="150"/>
      <c r="AD271" s="40"/>
      <c r="AE271" s="40"/>
      <c r="AF271" s="40"/>
      <c r="AG271" s="40"/>
      <c r="AH271" s="40"/>
      <c r="AI271" s="218"/>
    </row>
    <row r="272" spans="1:35" ht="45" hidden="1" customHeight="1" x14ac:dyDescent="0.2">
      <c r="A272" s="159" t="s">
        <v>3186</v>
      </c>
      <c r="B272" s="150">
        <v>817743005</v>
      </c>
      <c r="C272" s="150" t="s">
        <v>2285</v>
      </c>
      <c r="D272" s="151" t="s">
        <v>2272</v>
      </c>
      <c r="E272" s="150" t="s">
        <v>3187</v>
      </c>
      <c r="F272" s="152" t="s">
        <v>3188</v>
      </c>
      <c r="G272" s="152"/>
      <c r="H272" s="152" t="s">
        <v>3189</v>
      </c>
      <c r="I272" s="152" t="s">
        <v>3190</v>
      </c>
      <c r="J272" s="150" t="s">
        <v>3191</v>
      </c>
      <c r="K272" s="150" t="s">
        <v>3192</v>
      </c>
      <c r="L272" s="150" t="s">
        <v>3193</v>
      </c>
      <c r="M272" s="150" t="s">
        <v>3194</v>
      </c>
      <c r="N272" s="153" t="s">
        <v>1758</v>
      </c>
      <c r="O272" s="154" t="s">
        <v>3195</v>
      </c>
      <c r="P272" s="154" t="s">
        <v>3196</v>
      </c>
      <c r="Q272" s="155" t="s">
        <v>3197</v>
      </c>
      <c r="R272" s="154"/>
      <c r="S272" s="155">
        <v>93401</v>
      </c>
      <c r="T272" s="155" t="s">
        <v>3198</v>
      </c>
      <c r="U272" s="155">
        <v>2016</v>
      </c>
      <c r="V272" s="156">
        <v>37970</v>
      </c>
      <c r="W272" s="154">
        <v>5350</v>
      </c>
      <c r="X272" s="258"/>
      <c r="Y272" s="153"/>
      <c r="Z272" s="258"/>
      <c r="AA272" s="258"/>
      <c r="AB272" s="258"/>
      <c r="AC272" s="150"/>
      <c r="AD272" s="40"/>
      <c r="AE272" s="40"/>
      <c r="AF272" s="40"/>
      <c r="AG272" s="40"/>
      <c r="AH272" s="40"/>
      <c r="AI272" s="218"/>
    </row>
    <row r="273" spans="1:35" ht="45" hidden="1" customHeight="1" x14ac:dyDescent="0.2">
      <c r="A273" s="159" t="s">
        <v>3199</v>
      </c>
      <c r="B273" s="150">
        <v>759917405</v>
      </c>
      <c r="C273" s="150" t="s">
        <v>3200</v>
      </c>
      <c r="D273" s="151" t="s">
        <v>2370</v>
      </c>
      <c r="E273" s="150" t="s">
        <v>3201</v>
      </c>
      <c r="F273" s="152" t="s">
        <v>3202</v>
      </c>
      <c r="G273" s="152"/>
      <c r="H273" s="152" t="s">
        <v>3203</v>
      </c>
      <c r="I273" s="152" t="s">
        <v>3204</v>
      </c>
      <c r="J273" s="150" t="s">
        <v>3205</v>
      </c>
      <c r="K273" s="150" t="s">
        <v>3206</v>
      </c>
      <c r="L273" s="150" t="s">
        <v>3207</v>
      </c>
      <c r="M273" s="150" t="s">
        <v>3208</v>
      </c>
      <c r="N273" s="153" t="s">
        <v>165</v>
      </c>
      <c r="O273" s="154" t="s">
        <v>318</v>
      </c>
      <c r="P273" s="154" t="s">
        <v>3209</v>
      </c>
      <c r="Q273" s="167" t="s">
        <v>3210</v>
      </c>
      <c r="R273" s="154"/>
      <c r="S273" s="155">
        <v>93401</v>
      </c>
      <c r="T273" s="155" t="s">
        <v>3211</v>
      </c>
      <c r="U273" s="155">
        <v>2020</v>
      </c>
      <c r="V273" s="156">
        <v>37970</v>
      </c>
      <c r="W273" s="154">
        <v>6983</v>
      </c>
      <c r="X273" s="258"/>
      <c r="Y273" s="153"/>
      <c r="Z273" s="258"/>
      <c r="AA273" s="258"/>
      <c r="AB273" s="258"/>
      <c r="AC273" s="150"/>
      <c r="AD273" s="40"/>
      <c r="AE273" s="40"/>
      <c r="AF273" s="40"/>
      <c r="AG273" s="40"/>
      <c r="AH273" s="40"/>
      <c r="AI273" s="218" t="s">
        <v>3212</v>
      </c>
    </row>
    <row r="274" spans="1:35" ht="45" hidden="1" customHeight="1" x14ac:dyDescent="0.2">
      <c r="A274" s="159" t="s">
        <v>3213</v>
      </c>
      <c r="B274" s="150">
        <v>654426600</v>
      </c>
      <c r="C274" s="150" t="s">
        <v>2271</v>
      </c>
      <c r="D274" s="151" t="s">
        <v>2272</v>
      </c>
      <c r="E274" s="150" t="s">
        <v>3214</v>
      </c>
      <c r="F274" s="152" t="s">
        <v>3215</v>
      </c>
      <c r="G274" s="152"/>
      <c r="H274" s="152" t="s">
        <v>3216</v>
      </c>
      <c r="I274" s="152" t="s">
        <v>3217</v>
      </c>
      <c r="J274" s="150" t="s">
        <v>2427</v>
      </c>
      <c r="K274" s="150" t="s">
        <v>3218</v>
      </c>
      <c r="L274" s="150" t="s">
        <v>3219</v>
      </c>
      <c r="M274" s="150" t="s">
        <v>3220</v>
      </c>
      <c r="N274" s="153" t="s">
        <v>118</v>
      </c>
      <c r="O274" s="154" t="s">
        <v>119</v>
      </c>
      <c r="P274" s="154" t="s">
        <v>3221</v>
      </c>
      <c r="Q274" s="155" t="s">
        <v>3222</v>
      </c>
      <c r="R274" s="154"/>
      <c r="S274" s="155" t="s">
        <v>209</v>
      </c>
      <c r="T274" s="155" t="s">
        <v>3223</v>
      </c>
      <c r="U274" s="155">
        <v>2013</v>
      </c>
      <c r="V274" s="156">
        <v>39113</v>
      </c>
      <c r="W274" s="154">
        <v>7344</v>
      </c>
      <c r="X274" s="258"/>
      <c r="Y274" s="153"/>
      <c r="Z274" s="258"/>
      <c r="AA274" s="258"/>
      <c r="AB274" s="258"/>
      <c r="AC274" s="150"/>
      <c r="AD274" s="40"/>
      <c r="AE274" s="40"/>
      <c r="AF274" s="40"/>
      <c r="AG274" s="40"/>
      <c r="AH274" s="40"/>
      <c r="AI274" s="218"/>
    </row>
    <row r="275" spans="1:35" ht="45" hidden="1" customHeight="1" x14ac:dyDescent="0.2">
      <c r="A275" s="159" t="s">
        <v>3224</v>
      </c>
      <c r="B275" s="150">
        <v>715127008</v>
      </c>
      <c r="C275" s="150" t="s">
        <v>2344</v>
      </c>
      <c r="D275" s="151" t="s">
        <v>2272</v>
      </c>
      <c r="E275" s="150" t="s">
        <v>3225</v>
      </c>
      <c r="F275" s="152" t="s">
        <v>3226</v>
      </c>
      <c r="G275" s="152"/>
      <c r="H275" s="152" t="s">
        <v>3227</v>
      </c>
      <c r="I275" s="152" t="s">
        <v>3228</v>
      </c>
      <c r="J275" s="150" t="s">
        <v>2427</v>
      </c>
      <c r="K275" s="150" t="s">
        <v>623</v>
      </c>
      <c r="L275" s="150" t="s">
        <v>3229</v>
      </c>
      <c r="M275" s="150" t="s">
        <v>3230</v>
      </c>
      <c r="N275" s="153" t="s">
        <v>118</v>
      </c>
      <c r="O275" s="154" t="s">
        <v>119</v>
      </c>
      <c r="P275" s="154"/>
      <c r="Q275" s="155"/>
      <c r="R275" s="154"/>
      <c r="S275" s="155">
        <v>93401</v>
      </c>
      <c r="T275" s="155" t="s">
        <v>3071</v>
      </c>
      <c r="U275" s="155">
        <v>2017</v>
      </c>
      <c r="V275" s="156">
        <v>39414</v>
      </c>
      <c r="W275" s="154">
        <v>7384</v>
      </c>
      <c r="X275" s="258"/>
      <c r="Y275" s="153"/>
      <c r="Z275" s="258"/>
      <c r="AA275" s="258"/>
      <c r="AB275" s="258"/>
      <c r="AC275" s="150"/>
      <c r="AD275" s="40"/>
      <c r="AE275" s="40"/>
      <c r="AF275" s="40"/>
      <c r="AG275" s="40"/>
      <c r="AH275" s="40"/>
      <c r="AI275" s="218"/>
    </row>
    <row r="276" spans="1:35" ht="45" hidden="1" customHeight="1" x14ac:dyDescent="0.2">
      <c r="A276" s="159" t="s">
        <v>3231</v>
      </c>
      <c r="B276" s="150">
        <v>716223000</v>
      </c>
      <c r="C276" s="150" t="s">
        <v>2285</v>
      </c>
      <c r="D276" s="151" t="s">
        <v>2272</v>
      </c>
      <c r="E276" s="150" t="s">
        <v>3232</v>
      </c>
      <c r="F276" s="150" t="s">
        <v>3233</v>
      </c>
      <c r="G276" s="150"/>
      <c r="H276" s="152" t="s">
        <v>3234</v>
      </c>
      <c r="I276" s="152" t="s">
        <v>3235</v>
      </c>
      <c r="J276" s="150" t="s">
        <v>3236</v>
      </c>
      <c r="K276" s="150" t="s">
        <v>3237</v>
      </c>
      <c r="L276" s="150" t="s">
        <v>3238</v>
      </c>
      <c r="M276" s="150" t="s">
        <v>3239</v>
      </c>
      <c r="N276" s="153" t="s">
        <v>232</v>
      </c>
      <c r="O276" s="154" t="s">
        <v>294</v>
      </c>
      <c r="P276" s="154"/>
      <c r="Q276" s="155"/>
      <c r="R276" s="154"/>
      <c r="S276" s="155" t="s">
        <v>1830</v>
      </c>
      <c r="T276" s="155" t="s">
        <v>3240</v>
      </c>
      <c r="U276" s="155">
        <v>2014</v>
      </c>
      <c r="V276" s="156">
        <v>37970</v>
      </c>
      <c r="W276" s="154">
        <v>6780</v>
      </c>
      <c r="X276" s="258"/>
      <c r="Y276" s="153"/>
      <c r="Z276" s="258"/>
      <c r="AA276" s="258"/>
      <c r="AB276" s="258"/>
      <c r="AC276" s="150"/>
      <c r="AD276" s="40"/>
      <c r="AE276" s="40"/>
      <c r="AF276" s="40"/>
      <c r="AG276" s="40"/>
      <c r="AH276" s="40"/>
      <c r="AI276" s="218"/>
    </row>
    <row r="277" spans="1:35" ht="45" hidden="1" customHeight="1" x14ac:dyDescent="0.2">
      <c r="A277" s="159" t="s">
        <v>3241</v>
      </c>
      <c r="B277" s="150">
        <v>732384006</v>
      </c>
      <c r="C277" s="150" t="s">
        <v>2271</v>
      </c>
      <c r="D277" s="151" t="s">
        <v>2272</v>
      </c>
      <c r="E277" s="150" t="s">
        <v>3242</v>
      </c>
      <c r="F277" s="152" t="s">
        <v>3243</v>
      </c>
      <c r="G277" s="152"/>
      <c r="H277" s="152" t="s">
        <v>3244</v>
      </c>
      <c r="I277" s="152" t="s">
        <v>3245</v>
      </c>
      <c r="J277" s="150" t="s">
        <v>3246</v>
      </c>
      <c r="K277" s="150" t="s">
        <v>3247</v>
      </c>
      <c r="L277" s="150" t="s">
        <v>3248</v>
      </c>
      <c r="M277" s="150" t="s">
        <v>3249</v>
      </c>
      <c r="N277" s="153" t="s">
        <v>118</v>
      </c>
      <c r="O277" s="154" t="s">
        <v>3250</v>
      </c>
      <c r="P277" s="154" t="s">
        <v>3251</v>
      </c>
      <c r="Q277" s="155" t="s">
        <v>3252</v>
      </c>
      <c r="R277" s="154"/>
      <c r="S277" s="155" t="s">
        <v>948</v>
      </c>
      <c r="T277" s="155" t="s">
        <v>3253</v>
      </c>
      <c r="U277" s="155">
        <v>2020</v>
      </c>
      <c r="V277" s="156">
        <v>42688</v>
      </c>
      <c r="W277" s="154">
        <v>7620</v>
      </c>
      <c r="X277" s="258"/>
      <c r="Y277" s="153"/>
      <c r="Z277" s="258"/>
      <c r="AA277" s="258"/>
      <c r="AB277" s="258"/>
      <c r="AC277" s="150"/>
      <c r="AD277" s="40"/>
      <c r="AE277" s="40"/>
      <c r="AF277" s="40"/>
      <c r="AG277" s="40"/>
      <c r="AH277" s="40"/>
      <c r="AI277" s="218"/>
    </row>
    <row r="278" spans="1:35" ht="45" hidden="1" customHeight="1" x14ac:dyDescent="0.2">
      <c r="A278" s="159" t="s">
        <v>3254</v>
      </c>
      <c r="B278" s="150">
        <v>650992660</v>
      </c>
      <c r="C278" s="150" t="s">
        <v>198</v>
      </c>
      <c r="D278" s="151" t="s">
        <v>124</v>
      </c>
      <c r="E278" s="150" t="s">
        <v>3255</v>
      </c>
      <c r="F278" s="152" t="s">
        <v>3256</v>
      </c>
      <c r="G278" s="152"/>
      <c r="H278" s="152" t="s">
        <v>3257</v>
      </c>
      <c r="I278" s="152" t="s">
        <v>3258</v>
      </c>
      <c r="J278" s="150" t="s">
        <v>2649</v>
      </c>
      <c r="K278" s="150" t="s">
        <v>3259</v>
      </c>
      <c r="L278" s="150" t="s">
        <v>3260</v>
      </c>
      <c r="M278" s="150" t="s">
        <v>3261</v>
      </c>
      <c r="N278" s="153" t="s">
        <v>118</v>
      </c>
      <c r="O278" s="154" t="s">
        <v>119</v>
      </c>
      <c r="P278" s="154" t="s">
        <v>3262</v>
      </c>
      <c r="Q278" s="155" t="s">
        <v>3263</v>
      </c>
      <c r="R278" s="154"/>
      <c r="S278" s="155" t="s">
        <v>1018</v>
      </c>
      <c r="T278" s="155" t="s">
        <v>2234</v>
      </c>
      <c r="U278" s="155">
        <v>2017</v>
      </c>
      <c r="V278" s="156">
        <v>43472</v>
      </c>
      <c r="W278" s="154">
        <v>7667</v>
      </c>
      <c r="X278" s="258"/>
      <c r="Y278" s="153"/>
      <c r="Z278" s="258"/>
      <c r="AA278" s="258"/>
      <c r="AB278" s="258"/>
      <c r="AC278" s="150"/>
      <c r="AD278" s="40"/>
      <c r="AE278" s="40"/>
      <c r="AF278" s="40"/>
      <c r="AG278" s="40"/>
      <c r="AH278" s="40"/>
      <c r="AI278" s="218"/>
    </row>
    <row r="279" spans="1:35" ht="45" hidden="1" customHeight="1" x14ac:dyDescent="0.2">
      <c r="A279" s="159" t="s">
        <v>3264</v>
      </c>
      <c r="B279" s="150">
        <v>702081009</v>
      </c>
      <c r="C279" s="150" t="s">
        <v>2285</v>
      </c>
      <c r="D279" s="151" t="s">
        <v>2272</v>
      </c>
      <c r="E279" s="150" t="s">
        <v>3265</v>
      </c>
      <c r="F279" s="152" t="s">
        <v>3266</v>
      </c>
      <c r="G279" s="152"/>
      <c r="H279" s="152" t="s">
        <v>3267</v>
      </c>
      <c r="I279" s="150" t="s">
        <v>3268</v>
      </c>
      <c r="J279" s="150" t="s">
        <v>3269</v>
      </c>
      <c r="K279" s="150" t="s">
        <v>3270</v>
      </c>
      <c r="L279" s="150" t="s">
        <v>3271</v>
      </c>
      <c r="M279" s="150" t="s">
        <v>3272</v>
      </c>
      <c r="N279" s="153" t="s">
        <v>149</v>
      </c>
      <c r="O279" s="154" t="s">
        <v>345</v>
      </c>
      <c r="P279" s="154" t="s">
        <v>3273</v>
      </c>
      <c r="Q279" s="155" t="s">
        <v>3274</v>
      </c>
      <c r="R279" s="154"/>
      <c r="S279" s="155">
        <v>93105</v>
      </c>
      <c r="T279" s="155" t="s">
        <v>3275</v>
      </c>
      <c r="U279" s="155">
        <v>2020</v>
      </c>
      <c r="V279" s="156">
        <v>37970</v>
      </c>
      <c r="W279" s="154">
        <v>6905</v>
      </c>
      <c r="X279" s="258"/>
      <c r="Y279" s="153"/>
      <c r="Z279" s="258"/>
      <c r="AA279" s="258"/>
      <c r="AB279" s="258"/>
      <c r="AC279" s="188" t="s">
        <v>751</v>
      </c>
      <c r="AD279" s="40"/>
      <c r="AE279" s="40"/>
      <c r="AF279" s="40"/>
      <c r="AG279" s="40"/>
      <c r="AH279" s="40"/>
      <c r="AI279" s="218" t="s">
        <v>752</v>
      </c>
    </row>
    <row r="280" spans="1:35" ht="45" hidden="1" customHeight="1" x14ac:dyDescent="0.2">
      <c r="A280" s="159" t="s">
        <v>3276</v>
      </c>
      <c r="B280" s="150">
        <v>717538005</v>
      </c>
      <c r="C280" s="150" t="s">
        <v>2285</v>
      </c>
      <c r="D280" s="151" t="s">
        <v>2272</v>
      </c>
      <c r="E280" s="150" t="s">
        <v>3277</v>
      </c>
      <c r="F280" s="232" t="s">
        <v>2346</v>
      </c>
      <c r="G280" s="152">
        <v>2023</v>
      </c>
      <c r="H280" s="152" t="s">
        <v>3278</v>
      </c>
      <c r="I280" s="152" t="s">
        <v>2348</v>
      </c>
      <c r="J280" s="150" t="s">
        <v>327</v>
      </c>
      <c r="K280" s="150" t="s">
        <v>3279</v>
      </c>
      <c r="L280" s="150" t="s">
        <v>3280</v>
      </c>
      <c r="M280" s="150" t="s">
        <v>3281</v>
      </c>
      <c r="N280" s="153" t="s">
        <v>494</v>
      </c>
      <c r="O280" s="154" t="s">
        <v>3282</v>
      </c>
      <c r="P280" s="154" t="s">
        <v>3283</v>
      </c>
      <c r="Q280" s="155"/>
      <c r="R280" s="154"/>
      <c r="S280" s="155">
        <v>93401</v>
      </c>
      <c r="T280" s="155" t="s">
        <v>3284</v>
      </c>
      <c r="U280" s="155">
        <v>2022</v>
      </c>
      <c r="V280" s="156">
        <v>37970</v>
      </c>
      <c r="W280" s="154">
        <v>6862</v>
      </c>
      <c r="X280" s="258"/>
      <c r="Y280" s="153"/>
      <c r="Z280" s="258"/>
      <c r="AA280" s="258"/>
      <c r="AB280" s="258"/>
      <c r="AC280" s="150"/>
      <c r="AD280" s="40"/>
      <c r="AE280" s="40"/>
      <c r="AF280" s="40"/>
      <c r="AG280" s="40"/>
      <c r="AH280" s="40"/>
      <c r="AI280" s="218" t="s">
        <v>3285</v>
      </c>
    </row>
    <row r="281" spans="1:35" ht="45" hidden="1" customHeight="1" x14ac:dyDescent="0.2">
      <c r="A281" s="159" t="s">
        <v>3286</v>
      </c>
      <c r="B281" s="150">
        <v>653176902</v>
      </c>
      <c r="C281" s="150" t="s">
        <v>2271</v>
      </c>
      <c r="D281" s="151" t="s">
        <v>2272</v>
      </c>
      <c r="E281" s="150" t="s">
        <v>3287</v>
      </c>
      <c r="F281" s="152" t="s">
        <v>3288</v>
      </c>
      <c r="G281" s="152"/>
      <c r="H281" s="152" t="s">
        <v>3289</v>
      </c>
      <c r="I281" s="152" t="s">
        <v>3290</v>
      </c>
      <c r="J281" s="150" t="s">
        <v>3291</v>
      </c>
      <c r="K281" s="150" t="s">
        <v>3292</v>
      </c>
      <c r="L281" s="150" t="s">
        <v>3293</v>
      </c>
      <c r="M281" s="150" t="s">
        <v>3294</v>
      </c>
      <c r="N281" s="153" t="s">
        <v>118</v>
      </c>
      <c r="O281" s="154" t="s">
        <v>119</v>
      </c>
      <c r="P281" s="154" t="s">
        <v>3295</v>
      </c>
      <c r="Q281" s="155" t="s">
        <v>3296</v>
      </c>
      <c r="R281" s="154"/>
      <c r="S281" s="155" t="s">
        <v>209</v>
      </c>
      <c r="T281" s="155" t="s">
        <v>3297</v>
      </c>
      <c r="U281" s="155">
        <v>2020</v>
      </c>
      <c r="V281" s="156">
        <v>39143</v>
      </c>
      <c r="W281" s="154">
        <v>7347</v>
      </c>
      <c r="X281" s="258"/>
      <c r="Y281" s="153"/>
      <c r="Z281" s="258"/>
      <c r="AA281" s="258"/>
      <c r="AB281" s="258"/>
      <c r="AC281" s="188" t="s">
        <v>860</v>
      </c>
      <c r="AD281" s="40"/>
      <c r="AE281" s="40"/>
      <c r="AF281" s="40"/>
      <c r="AG281" s="40"/>
      <c r="AH281" s="40"/>
      <c r="AI281" s="218" t="s">
        <v>860</v>
      </c>
    </row>
    <row r="282" spans="1:35" ht="45" hidden="1" customHeight="1" x14ac:dyDescent="0.2">
      <c r="A282" s="159" t="s">
        <v>3298</v>
      </c>
      <c r="B282" s="150">
        <v>651137691</v>
      </c>
      <c r="C282" s="155" t="s">
        <v>3299</v>
      </c>
      <c r="D282" s="151" t="s">
        <v>2272</v>
      </c>
      <c r="E282" s="150" t="s">
        <v>3300</v>
      </c>
      <c r="F282" s="152" t="s">
        <v>3301</v>
      </c>
      <c r="G282" s="152"/>
      <c r="H282" s="152" t="s">
        <v>3302</v>
      </c>
      <c r="I282" s="152" t="s">
        <v>3303</v>
      </c>
      <c r="J282" s="150" t="s">
        <v>3304</v>
      </c>
      <c r="K282" s="150" t="s">
        <v>3305</v>
      </c>
      <c r="L282" s="150" t="s">
        <v>3306</v>
      </c>
      <c r="M282" s="150" t="s">
        <v>3307</v>
      </c>
      <c r="N282" s="153" t="s">
        <v>246</v>
      </c>
      <c r="O282" s="154" t="s">
        <v>3308</v>
      </c>
      <c r="P282" s="154" t="s">
        <v>3309</v>
      </c>
      <c r="Q282" s="155" t="s">
        <v>3310</v>
      </c>
      <c r="R282" s="154"/>
      <c r="S282" s="155">
        <v>93401</v>
      </c>
      <c r="T282" s="155" t="s">
        <v>2282</v>
      </c>
      <c r="U282" s="155">
        <v>2015</v>
      </c>
      <c r="V282" s="156">
        <v>42489</v>
      </c>
      <c r="W282" s="154">
        <v>7606</v>
      </c>
      <c r="X282" s="258"/>
      <c r="Y282" s="153"/>
      <c r="Z282" s="258"/>
      <c r="AA282" s="258"/>
      <c r="AB282" s="258"/>
      <c r="AC282" s="150"/>
      <c r="AD282" s="40"/>
      <c r="AE282" s="40"/>
      <c r="AF282" s="40"/>
      <c r="AG282" s="40"/>
      <c r="AH282" s="40"/>
      <c r="AI282" s="218"/>
    </row>
    <row r="283" spans="1:35" ht="45" hidden="1" customHeight="1" x14ac:dyDescent="0.2">
      <c r="A283" s="159" t="s">
        <v>3311</v>
      </c>
      <c r="B283" s="150">
        <v>652968406</v>
      </c>
      <c r="C283" s="150" t="s">
        <v>2344</v>
      </c>
      <c r="D283" s="151" t="s">
        <v>2272</v>
      </c>
      <c r="E283" s="150" t="s">
        <v>3312</v>
      </c>
      <c r="F283" s="152" t="s">
        <v>3313</v>
      </c>
      <c r="G283" s="152"/>
      <c r="H283" s="152" t="s">
        <v>3314</v>
      </c>
      <c r="I283" s="152" t="s">
        <v>3315</v>
      </c>
      <c r="J283" s="150" t="s">
        <v>3316</v>
      </c>
      <c r="K283" s="150" t="s">
        <v>3317</v>
      </c>
      <c r="L283" s="150" t="s">
        <v>3318</v>
      </c>
      <c r="M283" s="150" t="s">
        <v>3319</v>
      </c>
      <c r="N283" s="153" t="s">
        <v>118</v>
      </c>
      <c r="O283" s="154" t="s">
        <v>119</v>
      </c>
      <c r="P283" s="154" t="s">
        <v>3320</v>
      </c>
      <c r="Q283" s="155"/>
      <c r="R283" s="154"/>
      <c r="S283" s="155">
        <v>93401</v>
      </c>
      <c r="T283" s="155" t="s">
        <v>3321</v>
      </c>
      <c r="U283" s="155">
        <v>2010</v>
      </c>
      <c r="V283" s="156">
        <v>39322</v>
      </c>
      <c r="W283" s="154">
        <v>7371</v>
      </c>
      <c r="X283" s="258"/>
      <c r="Y283" s="153"/>
      <c r="Z283" s="258"/>
      <c r="AA283" s="258"/>
      <c r="AB283" s="258"/>
      <c r="AC283" s="150"/>
      <c r="AD283" s="40"/>
      <c r="AE283" s="40"/>
      <c r="AF283" s="40"/>
      <c r="AG283" s="40"/>
      <c r="AH283" s="40"/>
      <c r="AI283" s="218"/>
    </row>
    <row r="284" spans="1:35" ht="45" hidden="1" customHeight="1" x14ac:dyDescent="0.2">
      <c r="A284" s="159" t="s">
        <v>3322</v>
      </c>
      <c r="B284" s="150">
        <v>650964950</v>
      </c>
      <c r="C284" s="150" t="s">
        <v>2271</v>
      </c>
      <c r="D284" s="151" t="s">
        <v>2272</v>
      </c>
      <c r="E284" s="150" t="s">
        <v>3323</v>
      </c>
      <c r="F284" s="152" t="s">
        <v>3324</v>
      </c>
      <c r="G284" s="152"/>
      <c r="H284" s="152" t="s">
        <v>3325</v>
      </c>
      <c r="I284" s="152" t="s">
        <v>3326</v>
      </c>
      <c r="J284" s="150" t="s">
        <v>3327</v>
      </c>
      <c r="K284" s="150" t="s">
        <v>3328</v>
      </c>
      <c r="L284" s="150" t="s">
        <v>3329</v>
      </c>
      <c r="M284" s="150" t="s">
        <v>3330</v>
      </c>
      <c r="N284" s="153" t="s">
        <v>471</v>
      </c>
      <c r="O284" s="154" t="s">
        <v>3331</v>
      </c>
      <c r="P284" s="154" t="s">
        <v>3332</v>
      </c>
      <c r="Q284" s="155" t="s">
        <v>3333</v>
      </c>
      <c r="R284" s="154"/>
      <c r="S284" s="155" t="s">
        <v>209</v>
      </c>
      <c r="T284" s="155" t="s">
        <v>3334</v>
      </c>
      <c r="U284" s="155">
        <v>2020</v>
      </c>
      <c r="V284" s="156">
        <v>43374</v>
      </c>
      <c r="W284" s="154">
        <v>7658</v>
      </c>
      <c r="X284" s="213"/>
      <c r="Y284" s="214"/>
      <c r="Z284" s="213"/>
      <c r="AA284" s="213"/>
      <c r="AB284" s="213"/>
      <c r="AC284" s="215"/>
      <c r="AD284" s="40"/>
      <c r="AE284" s="40"/>
      <c r="AF284" s="40"/>
      <c r="AG284" s="40"/>
      <c r="AH284" s="40"/>
      <c r="AI284" s="218"/>
    </row>
    <row r="285" spans="1:35" ht="45" hidden="1" customHeight="1" x14ac:dyDescent="0.2">
      <c r="A285" s="159" t="s">
        <v>3335</v>
      </c>
      <c r="B285" s="150" t="s">
        <v>3336</v>
      </c>
      <c r="C285" s="150" t="s">
        <v>2285</v>
      </c>
      <c r="D285" s="151" t="s">
        <v>2272</v>
      </c>
      <c r="E285" s="150" t="s">
        <v>3337</v>
      </c>
      <c r="F285" s="152" t="s">
        <v>3338</v>
      </c>
      <c r="G285" s="152"/>
      <c r="H285" s="152" t="s">
        <v>3339</v>
      </c>
      <c r="I285" s="152" t="s">
        <v>3340</v>
      </c>
      <c r="J285" s="150" t="s">
        <v>3341</v>
      </c>
      <c r="K285" s="150" t="s">
        <v>3342</v>
      </c>
      <c r="L285" s="150" t="s">
        <v>3343</v>
      </c>
      <c r="M285" s="150" t="s">
        <v>3344</v>
      </c>
      <c r="N285" s="153" t="s">
        <v>118</v>
      </c>
      <c r="O285" s="154" t="s">
        <v>3345</v>
      </c>
      <c r="P285" s="154" t="s">
        <v>3346</v>
      </c>
      <c r="Q285" s="155" t="s">
        <v>3347</v>
      </c>
      <c r="R285" s="154"/>
      <c r="S285" s="155" t="s">
        <v>2296</v>
      </c>
      <c r="T285" s="155" t="s">
        <v>3348</v>
      </c>
      <c r="U285" s="155">
        <v>2020</v>
      </c>
      <c r="V285" s="156">
        <v>37970</v>
      </c>
      <c r="W285" s="154">
        <v>7036</v>
      </c>
      <c r="X285" s="213"/>
      <c r="Y285" s="214"/>
      <c r="Z285" s="213"/>
      <c r="AA285" s="213"/>
      <c r="AB285" s="213"/>
      <c r="AC285" s="215"/>
      <c r="AD285" s="40"/>
      <c r="AE285" s="40"/>
      <c r="AF285" s="40"/>
      <c r="AG285" s="40"/>
      <c r="AH285" s="40"/>
      <c r="AI285" s="218"/>
    </row>
    <row r="286" spans="1:35" ht="45" hidden="1" customHeight="1" x14ac:dyDescent="0.2">
      <c r="A286" s="159" t="s">
        <v>3349</v>
      </c>
      <c r="B286" s="150">
        <v>653401507</v>
      </c>
      <c r="C286" s="150" t="s">
        <v>2271</v>
      </c>
      <c r="D286" s="151" t="s">
        <v>2272</v>
      </c>
      <c r="E286" s="150" t="s">
        <v>3350</v>
      </c>
      <c r="F286" s="152" t="s">
        <v>3351</v>
      </c>
      <c r="G286" s="152"/>
      <c r="H286" s="152" t="s">
        <v>3352</v>
      </c>
      <c r="I286" s="152" t="s">
        <v>3353</v>
      </c>
      <c r="J286" s="150" t="s">
        <v>327</v>
      </c>
      <c r="K286" s="150" t="s">
        <v>3354</v>
      </c>
      <c r="L286" s="150" t="s">
        <v>3355</v>
      </c>
      <c r="M286" s="153" t="s">
        <v>3356</v>
      </c>
      <c r="N286" s="153" t="s">
        <v>246</v>
      </c>
      <c r="O286" s="154" t="s">
        <v>1127</v>
      </c>
      <c r="P286" s="154" t="s">
        <v>3357</v>
      </c>
      <c r="Q286" s="155" t="s">
        <v>3358</v>
      </c>
      <c r="R286" s="154"/>
      <c r="S286" s="155" t="s">
        <v>209</v>
      </c>
      <c r="T286" s="155" t="s">
        <v>3359</v>
      </c>
      <c r="U286" s="155">
        <v>2006</v>
      </c>
      <c r="V286" s="156">
        <v>39616</v>
      </c>
      <c r="W286" s="154">
        <v>7396</v>
      </c>
      <c r="X286" s="258"/>
      <c r="Y286" s="153"/>
      <c r="Z286" s="258"/>
      <c r="AA286" s="258"/>
      <c r="AB286" s="258"/>
      <c r="AC286" s="150"/>
      <c r="AD286" s="40"/>
      <c r="AE286" s="40"/>
      <c r="AF286" s="40"/>
      <c r="AG286" s="40"/>
      <c r="AH286" s="40"/>
      <c r="AI286" s="218"/>
    </row>
    <row r="287" spans="1:35" ht="45" hidden="1" customHeight="1" x14ac:dyDescent="0.2">
      <c r="A287" s="159" t="s">
        <v>3360</v>
      </c>
      <c r="B287" s="150">
        <v>651872022</v>
      </c>
      <c r="C287" s="150"/>
      <c r="D287" s="151" t="s">
        <v>2272</v>
      </c>
      <c r="E287" s="150" t="s">
        <v>3361</v>
      </c>
      <c r="F287" s="152" t="s">
        <v>3362</v>
      </c>
      <c r="G287" s="152"/>
      <c r="H287" s="152" t="s">
        <v>3363</v>
      </c>
      <c r="I287" s="152" t="s">
        <v>3364</v>
      </c>
      <c r="J287" s="150" t="s">
        <v>1025</v>
      </c>
      <c r="K287" s="150" t="s">
        <v>3365</v>
      </c>
      <c r="L287" s="150" t="s">
        <v>3366</v>
      </c>
      <c r="M287" s="153" t="s">
        <v>3367</v>
      </c>
      <c r="N287" s="153" t="s">
        <v>471</v>
      </c>
      <c r="O287" s="154" t="s">
        <v>3368</v>
      </c>
      <c r="P287" s="154">
        <v>987619046</v>
      </c>
      <c r="Q287" s="166" t="s">
        <v>3369</v>
      </c>
      <c r="R287" s="154"/>
      <c r="S287" s="155">
        <v>93401</v>
      </c>
      <c r="T287" s="155" t="s">
        <v>2071</v>
      </c>
      <c r="U287" s="155">
        <v>2020</v>
      </c>
      <c r="V287" s="156">
        <v>44355</v>
      </c>
      <c r="W287" s="154">
        <v>7733</v>
      </c>
      <c r="X287" s="222"/>
      <c r="Y287" s="223"/>
      <c r="Z287" s="222"/>
      <c r="AA287" s="222"/>
      <c r="AB287" s="222"/>
      <c r="AC287" s="224"/>
      <c r="AD287" s="40"/>
      <c r="AE287" s="40"/>
      <c r="AF287" s="40"/>
      <c r="AG287" s="40"/>
      <c r="AH287" s="40"/>
      <c r="AI287" s="218"/>
    </row>
    <row r="288" spans="1:35" ht="45" hidden="1" customHeight="1" x14ac:dyDescent="0.2">
      <c r="A288" s="159" t="s">
        <v>3370</v>
      </c>
      <c r="B288" s="150" t="s">
        <v>3371</v>
      </c>
      <c r="C288" s="150" t="s">
        <v>2344</v>
      </c>
      <c r="D288" s="151" t="s">
        <v>2272</v>
      </c>
      <c r="E288" s="150" t="s">
        <v>3372</v>
      </c>
      <c r="F288" s="152" t="s">
        <v>3373</v>
      </c>
      <c r="G288" s="152"/>
      <c r="H288" s="152" t="s">
        <v>3374</v>
      </c>
      <c r="I288" s="153" t="s">
        <v>3375</v>
      </c>
      <c r="J288" s="150" t="s">
        <v>715</v>
      </c>
      <c r="K288" s="150" t="s">
        <v>3376</v>
      </c>
      <c r="L288" s="150" t="s">
        <v>3377</v>
      </c>
      <c r="M288" s="150" t="s">
        <v>3378</v>
      </c>
      <c r="N288" s="150" t="s">
        <v>118</v>
      </c>
      <c r="O288" s="154" t="s">
        <v>192</v>
      </c>
      <c r="P288" s="154" t="s">
        <v>3379</v>
      </c>
      <c r="Q288" s="155" t="s">
        <v>3380</v>
      </c>
      <c r="R288" s="154"/>
      <c r="S288" s="155">
        <v>93401</v>
      </c>
      <c r="T288" s="155" t="s">
        <v>3381</v>
      </c>
      <c r="U288" s="155">
        <v>2020</v>
      </c>
      <c r="V288" s="156">
        <v>37970</v>
      </c>
      <c r="W288" s="154">
        <v>4250</v>
      </c>
      <c r="X288" s="258"/>
      <c r="Y288" s="153"/>
      <c r="Z288" s="258"/>
      <c r="AA288" s="258"/>
      <c r="AB288" s="258"/>
      <c r="AC288" s="150" t="s">
        <v>3382</v>
      </c>
      <c r="AD288" s="40"/>
      <c r="AE288" s="40"/>
      <c r="AF288" s="40"/>
      <c r="AG288" s="40"/>
      <c r="AH288" s="40"/>
      <c r="AI288" s="218" t="s">
        <v>3383</v>
      </c>
    </row>
    <row r="289" spans="1:35" ht="45" hidden="1" customHeight="1" x14ac:dyDescent="0.2">
      <c r="A289" s="159" t="s">
        <v>3384</v>
      </c>
      <c r="B289" s="150" t="s">
        <v>3385</v>
      </c>
      <c r="C289" s="150" t="s">
        <v>2285</v>
      </c>
      <c r="D289" s="151" t="s">
        <v>2272</v>
      </c>
      <c r="E289" s="150" t="s">
        <v>3386</v>
      </c>
      <c r="F289" s="152" t="s">
        <v>3387</v>
      </c>
      <c r="G289" s="152"/>
      <c r="H289" s="152" t="s">
        <v>3388</v>
      </c>
      <c r="I289" s="152" t="s">
        <v>3389</v>
      </c>
      <c r="J289" s="150" t="s">
        <v>2626</v>
      </c>
      <c r="K289" s="160">
        <v>43622</v>
      </c>
      <c r="L289" s="150" t="s">
        <v>3390</v>
      </c>
      <c r="M289" s="150" t="s">
        <v>3391</v>
      </c>
      <c r="N289" s="153" t="s">
        <v>928</v>
      </c>
      <c r="O289" s="154" t="s">
        <v>3392</v>
      </c>
      <c r="P289" s="154" t="s">
        <v>3393</v>
      </c>
      <c r="Q289" s="155" t="s">
        <v>3394</v>
      </c>
      <c r="R289" s="154"/>
      <c r="S289" s="155">
        <v>93401</v>
      </c>
      <c r="T289" s="155" t="s">
        <v>3395</v>
      </c>
      <c r="U289" s="155">
        <v>2019</v>
      </c>
      <c r="V289" s="156">
        <v>37970</v>
      </c>
      <c r="W289" s="154">
        <v>4300</v>
      </c>
      <c r="X289" s="258"/>
      <c r="Y289" s="153"/>
      <c r="Z289" s="258"/>
      <c r="AA289" s="258"/>
      <c r="AB289" s="258"/>
      <c r="AC289" s="150"/>
      <c r="AD289" s="40"/>
      <c r="AE289" s="40"/>
      <c r="AF289" s="40"/>
      <c r="AG289" s="40"/>
      <c r="AH289" s="40"/>
      <c r="AI289" s="218"/>
    </row>
    <row r="290" spans="1:35" ht="45" hidden="1" customHeight="1" x14ac:dyDescent="0.2">
      <c r="A290" s="159" t="s">
        <v>3396</v>
      </c>
      <c r="B290" s="150">
        <v>651907179</v>
      </c>
      <c r="C290" s="150"/>
      <c r="D290" s="151" t="s">
        <v>2272</v>
      </c>
      <c r="E290" s="150" t="s">
        <v>3397</v>
      </c>
      <c r="F290" s="152" t="s">
        <v>3398</v>
      </c>
      <c r="G290" s="152"/>
      <c r="H290" s="152" t="s">
        <v>3399</v>
      </c>
      <c r="I290" s="152" t="s">
        <v>3400</v>
      </c>
      <c r="J290" s="150" t="s">
        <v>1426</v>
      </c>
      <c r="K290" s="160" t="s">
        <v>3401</v>
      </c>
      <c r="L290" s="150" t="s">
        <v>3402</v>
      </c>
      <c r="M290" s="150" t="s">
        <v>3403</v>
      </c>
      <c r="N290" s="153" t="s">
        <v>246</v>
      </c>
      <c r="O290" s="154" t="s">
        <v>686</v>
      </c>
      <c r="P290" s="154" t="s">
        <v>3404</v>
      </c>
      <c r="Q290" s="166" t="s">
        <v>3405</v>
      </c>
      <c r="R290" s="154"/>
      <c r="S290" s="155">
        <v>93401</v>
      </c>
      <c r="T290" s="155" t="s">
        <v>3406</v>
      </c>
      <c r="U290" s="155">
        <v>2020</v>
      </c>
      <c r="V290" s="156">
        <v>43887</v>
      </c>
      <c r="W290" s="154">
        <v>7697</v>
      </c>
      <c r="X290" s="213"/>
      <c r="Y290" s="214"/>
      <c r="Z290" s="213"/>
      <c r="AA290" s="213"/>
      <c r="AB290" s="213"/>
      <c r="AC290" s="215"/>
      <c r="AD290" s="40"/>
      <c r="AE290" s="40"/>
      <c r="AF290" s="40"/>
      <c r="AG290" s="40"/>
      <c r="AH290" s="40"/>
      <c r="AI290" s="218"/>
    </row>
    <row r="291" spans="1:35" ht="45" hidden="1" customHeight="1" x14ac:dyDescent="0.2">
      <c r="A291" s="159" t="s">
        <v>3407</v>
      </c>
      <c r="B291" s="150">
        <v>710993009</v>
      </c>
      <c r="C291" s="150" t="s">
        <v>2285</v>
      </c>
      <c r="D291" s="151" t="s">
        <v>2272</v>
      </c>
      <c r="E291" s="150" t="s">
        <v>3408</v>
      </c>
      <c r="F291" s="152" t="s">
        <v>3409</v>
      </c>
      <c r="G291" s="152"/>
      <c r="H291" s="152" t="s">
        <v>3410</v>
      </c>
      <c r="I291" s="152" t="s">
        <v>3411</v>
      </c>
      <c r="J291" s="150" t="s">
        <v>3412</v>
      </c>
      <c r="K291" s="150" t="s">
        <v>3413</v>
      </c>
      <c r="L291" s="150" t="s">
        <v>3414</v>
      </c>
      <c r="M291" s="150" t="s">
        <v>3415</v>
      </c>
      <c r="N291" s="154" t="s">
        <v>118</v>
      </c>
      <c r="O291" s="154" t="s">
        <v>178</v>
      </c>
      <c r="P291" s="154" t="s">
        <v>3416</v>
      </c>
      <c r="Q291" s="155"/>
      <c r="R291" s="154"/>
      <c r="S291" s="155" t="s">
        <v>209</v>
      </c>
      <c r="T291" s="155" t="s">
        <v>3417</v>
      </c>
      <c r="U291" s="155">
        <v>2005</v>
      </c>
      <c r="V291" s="156">
        <v>37970</v>
      </c>
      <c r="W291" s="154">
        <v>6860</v>
      </c>
      <c r="X291" s="258"/>
      <c r="Y291" s="153"/>
      <c r="Z291" s="258"/>
      <c r="AA291" s="258"/>
      <c r="AB291" s="258"/>
      <c r="AC291" s="150"/>
      <c r="AD291" s="40"/>
      <c r="AE291" s="40"/>
      <c r="AF291" s="40"/>
      <c r="AG291" s="40"/>
      <c r="AH291" s="40"/>
      <c r="AI291" s="218"/>
    </row>
    <row r="292" spans="1:35" ht="45" hidden="1" customHeight="1" x14ac:dyDescent="0.2">
      <c r="A292" s="159" t="s">
        <v>3418</v>
      </c>
      <c r="B292" s="150">
        <v>716569004</v>
      </c>
      <c r="C292" s="150" t="s">
        <v>2285</v>
      </c>
      <c r="D292" s="151" t="s">
        <v>2272</v>
      </c>
      <c r="E292" s="150" t="s">
        <v>3419</v>
      </c>
      <c r="F292" s="169" t="s">
        <v>3420</v>
      </c>
      <c r="G292" s="169"/>
      <c r="H292" s="152" t="s">
        <v>3421</v>
      </c>
      <c r="I292" s="152" t="s">
        <v>3422</v>
      </c>
      <c r="J292" s="150" t="s">
        <v>3423</v>
      </c>
      <c r="K292" s="150" t="s">
        <v>3424</v>
      </c>
      <c r="L292" s="150" t="s">
        <v>3425</v>
      </c>
      <c r="M292" s="150" t="s">
        <v>3426</v>
      </c>
      <c r="N292" s="154" t="s">
        <v>118</v>
      </c>
      <c r="O292" s="154" t="s">
        <v>3250</v>
      </c>
      <c r="P292" s="154" t="s">
        <v>3427</v>
      </c>
      <c r="Q292" s="166" t="s">
        <v>3428</v>
      </c>
      <c r="R292" s="154"/>
      <c r="S292" s="155">
        <v>93105</v>
      </c>
      <c r="T292" s="155" t="s">
        <v>3429</v>
      </c>
      <c r="U292" s="155">
        <v>2021</v>
      </c>
      <c r="V292" s="156">
        <v>37970</v>
      </c>
      <c r="W292" s="154">
        <v>6560</v>
      </c>
      <c r="X292" s="213"/>
      <c r="Y292" s="214"/>
      <c r="Z292" s="213"/>
      <c r="AA292" s="213"/>
      <c r="AB292" s="213"/>
      <c r="AC292" s="215"/>
      <c r="AD292" s="40"/>
      <c r="AE292" s="40"/>
      <c r="AF292" s="40"/>
      <c r="AG292" s="40"/>
      <c r="AH292" s="40"/>
      <c r="AI292" s="218"/>
    </row>
    <row r="293" spans="1:35" ht="45" hidden="1" customHeight="1" x14ac:dyDescent="0.2">
      <c r="A293" s="159" t="s">
        <v>3430</v>
      </c>
      <c r="B293" s="150">
        <v>718144000</v>
      </c>
      <c r="C293" s="150" t="s">
        <v>2335</v>
      </c>
      <c r="D293" s="151" t="s">
        <v>2272</v>
      </c>
      <c r="E293" s="150" t="s">
        <v>3431</v>
      </c>
      <c r="F293" s="152" t="s">
        <v>3432</v>
      </c>
      <c r="G293" s="152"/>
      <c r="H293" s="152" t="s">
        <v>3433</v>
      </c>
      <c r="I293" s="152" t="s">
        <v>3434</v>
      </c>
      <c r="J293" s="150" t="s">
        <v>3435</v>
      </c>
      <c r="K293" s="150" t="s">
        <v>3436</v>
      </c>
      <c r="L293" s="150" t="s">
        <v>3437</v>
      </c>
      <c r="M293" s="150" t="s">
        <v>3438</v>
      </c>
      <c r="N293" s="153" t="s">
        <v>118</v>
      </c>
      <c r="O293" s="154" t="s">
        <v>2319</v>
      </c>
      <c r="P293" s="154"/>
      <c r="Q293" s="155"/>
      <c r="R293" s="154"/>
      <c r="S293" s="155" t="s">
        <v>209</v>
      </c>
      <c r="T293" s="155" t="s">
        <v>3439</v>
      </c>
      <c r="U293" s="155">
        <v>2010</v>
      </c>
      <c r="V293" s="156">
        <v>38429</v>
      </c>
      <c r="W293" s="154">
        <v>7157</v>
      </c>
      <c r="X293" s="258"/>
      <c r="Y293" s="153"/>
      <c r="Z293" s="258"/>
      <c r="AA293" s="258"/>
      <c r="AB293" s="258"/>
      <c r="AC293" s="150"/>
      <c r="AD293" s="40"/>
      <c r="AE293" s="40"/>
      <c r="AF293" s="40"/>
      <c r="AG293" s="40"/>
      <c r="AH293" s="40"/>
      <c r="AI293" s="218"/>
    </row>
    <row r="294" spans="1:35" ht="45" hidden="1" customHeight="1" x14ac:dyDescent="0.2">
      <c r="A294" s="159" t="s">
        <v>3440</v>
      </c>
      <c r="B294" s="150">
        <v>716316009</v>
      </c>
      <c r="C294" s="150" t="s">
        <v>2285</v>
      </c>
      <c r="D294" s="151" t="s">
        <v>2272</v>
      </c>
      <c r="E294" s="150" t="s">
        <v>3441</v>
      </c>
      <c r="F294" s="152" t="s">
        <v>8294</v>
      </c>
      <c r="G294" s="155">
        <v>2025</v>
      </c>
      <c r="H294" s="152" t="s">
        <v>3442</v>
      </c>
      <c r="I294" s="152" t="s">
        <v>8295</v>
      </c>
      <c r="J294" s="150" t="s">
        <v>3443</v>
      </c>
      <c r="K294" s="184" t="s">
        <v>3444</v>
      </c>
      <c r="L294" s="150" t="s">
        <v>3445</v>
      </c>
      <c r="M294" s="150" t="s">
        <v>3446</v>
      </c>
      <c r="N294" s="154" t="s">
        <v>118</v>
      </c>
      <c r="O294" s="154" t="s">
        <v>119</v>
      </c>
      <c r="P294" s="154" t="s">
        <v>3447</v>
      </c>
      <c r="Q294" s="155" t="s">
        <v>8296</v>
      </c>
      <c r="R294" s="154"/>
      <c r="S294" s="155">
        <v>93401</v>
      </c>
      <c r="T294" s="155" t="s">
        <v>8297</v>
      </c>
      <c r="U294" s="155">
        <v>2024</v>
      </c>
      <c r="V294" s="156">
        <v>37970</v>
      </c>
      <c r="W294" s="154">
        <v>6470</v>
      </c>
      <c r="X294" s="213"/>
      <c r="Y294" s="214"/>
      <c r="Z294" s="213"/>
      <c r="AA294" s="213"/>
      <c r="AB294" s="213"/>
      <c r="AC294" s="219" t="s">
        <v>860</v>
      </c>
      <c r="AD294" s="40"/>
      <c r="AE294" s="40"/>
      <c r="AF294" s="40"/>
      <c r="AG294" s="40"/>
      <c r="AH294" s="40"/>
      <c r="AI294" s="218" t="s">
        <v>860</v>
      </c>
    </row>
    <row r="295" spans="1:35" ht="45" hidden="1" customHeight="1" x14ac:dyDescent="0.2">
      <c r="A295" s="159" t="s">
        <v>3448</v>
      </c>
      <c r="B295" s="150">
        <v>730513003</v>
      </c>
      <c r="C295" s="150" t="s">
        <v>2285</v>
      </c>
      <c r="D295" s="151" t="s">
        <v>2272</v>
      </c>
      <c r="E295" s="150" t="s">
        <v>3449</v>
      </c>
      <c r="F295" s="152" t="s">
        <v>3450</v>
      </c>
      <c r="G295" s="152"/>
      <c r="H295" s="152" t="s">
        <v>3451</v>
      </c>
      <c r="I295" s="152" t="s">
        <v>3452</v>
      </c>
      <c r="J295" s="150" t="s">
        <v>3453</v>
      </c>
      <c r="K295" s="150" t="s">
        <v>3454</v>
      </c>
      <c r="L295" s="150" t="s">
        <v>623</v>
      </c>
      <c r="M295" s="150" t="s">
        <v>3455</v>
      </c>
      <c r="N295" s="153" t="s">
        <v>118</v>
      </c>
      <c r="O295" s="154" t="s">
        <v>119</v>
      </c>
      <c r="P295" s="154"/>
      <c r="Q295" s="155"/>
      <c r="R295" s="154"/>
      <c r="S295" s="155">
        <v>93401</v>
      </c>
      <c r="T295" s="155" t="s">
        <v>3456</v>
      </c>
      <c r="U295" s="155">
        <v>2007</v>
      </c>
      <c r="V295" s="156">
        <v>37970</v>
      </c>
      <c r="W295" s="154">
        <v>7059</v>
      </c>
      <c r="X295" s="258"/>
      <c r="Y295" s="153"/>
      <c r="Z295" s="258"/>
      <c r="AA295" s="258"/>
      <c r="AB295" s="258"/>
      <c r="AC295" s="150"/>
      <c r="AD295" s="40"/>
      <c r="AE295" s="40"/>
      <c r="AF295" s="40"/>
      <c r="AG295" s="40"/>
      <c r="AH295" s="40"/>
      <c r="AI295" s="218"/>
    </row>
    <row r="296" spans="1:35" ht="45" hidden="1" customHeight="1" x14ac:dyDescent="0.2">
      <c r="A296" s="159" t="s">
        <v>3457</v>
      </c>
      <c r="B296" s="150">
        <v>759522508</v>
      </c>
      <c r="C296" s="150" t="s">
        <v>2285</v>
      </c>
      <c r="D296" s="151" t="s">
        <v>2272</v>
      </c>
      <c r="E296" s="150" t="s">
        <v>3458</v>
      </c>
      <c r="F296" s="152" t="s">
        <v>3459</v>
      </c>
      <c r="G296" s="152"/>
      <c r="H296" s="152" t="s">
        <v>3460</v>
      </c>
      <c r="I296" s="152" t="s">
        <v>3461</v>
      </c>
      <c r="J296" s="150" t="s">
        <v>3462</v>
      </c>
      <c r="K296" s="150" t="s">
        <v>3463</v>
      </c>
      <c r="L296" s="150" t="s">
        <v>3464</v>
      </c>
      <c r="M296" s="150" t="s">
        <v>3465</v>
      </c>
      <c r="N296" s="153" t="s">
        <v>118</v>
      </c>
      <c r="O296" s="154" t="s">
        <v>3250</v>
      </c>
      <c r="P296" s="154"/>
      <c r="Q296" s="155"/>
      <c r="R296" s="154"/>
      <c r="S296" s="155">
        <v>93401</v>
      </c>
      <c r="T296" s="155" t="s">
        <v>3466</v>
      </c>
      <c r="U296" s="155">
        <v>2009</v>
      </c>
      <c r="V296" s="156">
        <v>38449</v>
      </c>
      <c r="W296" s="154">
        <v>7165</v>
      </c>
      <c r="X296" s="258"/>
      <c r="Y296" s="153"/>
      <c r="Z296" s="258"/>
      <c r="AA296" s="258"/>
      <c r="AB296" s="258"/>
      <c r="AC296" s="150"/>
      <c r="AD296" s="40"/>
      <c r="AE296" s="40"/>
      <c r="AF296" s="40"/>
      <c r="AG296" s="40"/>
      <c r="AH296" s="40"/>
      <c r="AI296" s="218"/>
    </row>
    <row r="297" spans="1:35" ht="45" hidden="1" customHeight="1" x14ac:dyDescent="0.2">
      <c r="A297" s="159" t="s">
        <v>3467</v>
      </c>
      <c r="B297" s="150">
        <v>702358000</v>
      </c>
      <c r="C297" s="150" t="s">
        <v>2285</v>
      </c>
      <c r="D297" s="151" t="s">
        <v>2272</v>
      </c>
      <c r="E297" s="150" t="s">
        <v>3468</v>
      </c>
      <c r="F297" s="152" t="s">
        <v>3469</v>
      </c>
      <c r="G297" s="152"/>
      <c r="H297" s="152" t="s">
        <v>3470</v>
      </c>
      <c r="I297" s="152" t="s">
        <v>3471</v>
      </c>
      <c r="J297" s="150" t="s">
        <v>3472</v>
      </c>
      <c r="K297" s="150" t="s">
        <v>3473</v>
      </c>
      <c r="L297" s="150" t="s">
        <v>3474</v>
      </c>
      <c r="M297" s="150" t="s">
        <v>3475</v>
      </c>
      <c r="N297" s="153" t="s">
        <v>118</v>
      </c>
      <c r="O297" s="154" t="s">
        <v>192</v>
      </c>
      <c r="P297" s="154">
        <v>222108293</v>
      </c>
      <c r="Q297" s="166" t="s">
        <v>3476</v>
      </c>
      <c r="R297" s="154"/>
      <c r="S297" s="155" t="s">
        <v>3477</v>
      </c>
      <c r="T297" s="155" t="s">
        <v>3478</v>
      </c>
      <c r="U297" s="155">
        <v>2020</v>
      </c>
      <c r="V297" s="156">
        <v>37970</v>
      </c>
      <c r="W297" s="154">
        <v>4400</v>
      </c>
      <c r="X297" s="258"/>
      <c r="Y297" s="153"/>
      <c r="Z297" s="258"/>
      <c r="AA297" s="258"/>
      <c r="AB297" s="258"/>
      <c r="AC297" s="150"/>
      <c r="AD297" s="40"/>
      <c r="AE297" s="40"/>
      <c r="AF297" s="40"/>
      <c r="AG297" s="40"/>
      <c r="AH297" s="40"/>
      <c r="AI297" s="218" t="s">
        <v>3479</v>
      </c>
    </row>
    <row r="298" spans="1:35" ht="45" hidden="1" customHeight="1" x14ac:dyDescent="0.2">
      <c r="A298" s="159" t="s">
        <v>3480</v>
      </c>
      <c r="B298" s="150">
        <v>651086930</v>
      </c>
      <c r="C298" s="150" t="s">
        <v>2271</v>
      </c>
      <c r="D298" s="151" t="s">
        <v>2272</v>
      </c>
      <c r="E298" s="150" t="s">
        <v>3481</v>
      </c>
      <c r="F298" s="152" t="s">
        <v>3482</v>
      </c>
      <c r="G298" s="152"/>
      <c r="H298" s="152" t="s">
        <v>3483</v>
      </c>
      <c r="I298" s="152" t="s">
        <v>3484</v>
      </c>
      <c r="J298" s="150" t="s">
        <v>3485</v>
      </c>
      <c r="K298" s="150" t="s">
        <v>3486</v>
      </c>
      <c r="L298" s="150" t="s">
        <v>3487</v>
      </c>
      <c r="M298" s="150" t="s">
        <v>3488</v>
      </c>
      <c r="N298" s="153" t="s">
        <v>118</v>
      </c>
      <c r="O298" s="154" t="s">
        <v>119</v>
      </c>
      <c r="P298" s="154" t="s">
        <v>3489</v>
      </c>
      <c r="Q298" s="155" t="s">
        <v>3490</v>
      </c>
      <c r="R298" s="154"/>
      <c r="S298" s="155" t="s">
        <v>1018</v>
      </c>
      <c r="T298" s="155" t="s">
        <v>962</v>
      </c>
      <c r="U298" s="155">
        <v>2017</v>
      </c>
      <c r="V298" s="156">
        <v>43357</v>
      </c>
      <c r="W298" s="154">
        <v>7656</v>
      </c>
      <c r="X298" s="258"/>
      <c r="Y298" s="153"/>
      <c r="Z298" s="258"/>
      <c r="AA298" s="258"/>
      <c r="AB298" s="258"/>
      <c r="AC298" s="150"/>
      <c r="AD298" s="40"/>
      <c r="AE298" s="40"/>
      <c r="AF298" s="40"/>
      <c r="AG298" s="40"/>
      <c r="AH298" s="40"/>
      <c r="AI298" s="218"/>
    </row>
    <row r="299" spans="1:35" ht="45" hidden="1" customHeight="1" x14ac:dyDescent="0.2">
      <c r="A299" s="159" t="s">
        <v>3491</v>
      </c>
      <c r="B299" s="150">
        <v>739296005</v>
      </c>
      <c r="C299" s="150" t="s">
        <v>2285</v>
      </c>
      <c r="D299" s="151" t="s">
        <v>2272</v>
      </c>
      <c r="E299" s="150" t="s">
        <v>3492</v>
      </c>
      <c r="F299" s="152" t="s">
        <v>3493</v>
      </c>
      <c r="G299" s="152"/>
      <c r="H299" s="152" t="s">
        <v>3494</v>
      </c>
      <c r="I299" s="152" t="s">
        <v>3495</v>
      </c>
      <c r="J299" s="150" t="s">
        <v>3496</v>
      </c>
      <c r="K299" s="150" t="s">
        <v>3497</v>
      </c>
      <c r="L299" s="150" t="s">
        <v>3498</v>
      </c>
      <c r="M299" s="150" t="s">
        <v>3499</v>
      </c>
      <c r="N299" s="154" t="s">
        <v>331</v>
      </c>
      <c r="O299" s="154" t="s">
        <v>332</v>
      </c>
      <c r="P299" s="154"/>
      <c r="Q299" s="155"/>
      <c r="R299" s="154"/>
      <c r="S299" s="155" t="s">
        <v>1830</v>
      </c>
      <c r="T299" s="155" t="s">
        <v>3500</v>
      </c>
      <c r="U299" s="155">
        <v>2016</v>
      </c>
      <c r="V299" s="156">
        <v>37970</v>
      </c>
      <c r="W299" s="154">
        <v>7124</v>
      </c>
      <c r="X299" s="258"/>
      <c r="Y299" s="153"/>
      <c r="Z299" s="258"/>
      <c r="AA299" s="258"/>
      <c r="AB299" s="258"/>
      <c r="AC299" s="150"/>
      <c r="AD299" s="40"/>
      <c r="AE299" s="40"/>
      <c r="AF299" s="40"/>
      <c r="AG299" s="40"/>
      <c r="AH299" s="40"/>
      <c r="AI299" s="218"/>
    </row>
    <row r="300" spans="1:35" ht="45" hidden="1" customHeight="1" x14ac:dyDescent="0.2">
      <c r="A300" s="159" t="s">
        <v>3501</v>
      </c>
      <c r="B300" s="150">
        <v>650856899</v>
      </c>
      <c r="C300" s="150" t="s">
        <v>2271</v>
      </c>
      <c r="D300" s="151" t="s">
        <v>2272</v>
      </c>
      <c r="E300" s="149" t="s">
        <v>3502</v>
      </c>
      <c r="F300" s="152" t="s">
        <v>3503</v>
      </c>
      <c r="G300" s="152"/>
      <c r="H300" s="152" t="s">
        <v>3504</v>
      </c>
      <c r="I300" s="152" t="s">
        <v>3505</v>
      </c>
      <c r="J300" s="150" t="s">
        <v>702</v>
      </c>
      <c r="K300" s="150" t="s">
        <v>3506</v>
      </c>
      <c r="L300" s="150" t="s">
        <v>3507</v>
      </c>
      <c r="M300" s="150" t="s">
        <v>3508</v>
      </c>
      <c r="N300" s="153" t="s">
        <v>471</v>
      </c>
      <c r="O300" s="154" t="s">
        <v>811</v>
      </c>
      <c r="P300" s="154" t="s">
        <v>3509</v>
      </c>
      <c r="Q300" s="155" t="s">
        <v>3510</v>
      </c>
      <c r="R300" s="154"/>
      <c r="S300" s="155">
        <v>93401</v>
      </c>
      <c r="T300" s="155" t="s">
        <v>3511</v>
      </c>
      <c r="U300" s="155">
        <v>2020</v>
      </c>
      <c r="V300" s="156">
        <v>42202</v>
      </c>
      <c r="W300" s="154">
        <v>7574</v>
      </c>
      <c r="X300" s="258"/>
      <c r="Y300" s="153"/>
      <c r="Z300" s="258"/>
      <c r="AA300" s="258"/>
      <c r="AB300" s="258"/>
      <c r="AC300" s="150"/>
      <c r="AD300" s="40"/>
      <c r="AE300" s="40"/>
      <c r="AF300" s="40"/>
      <c r="AG300" s="40"/>
      <c r="AH300" s="40"/>
      <c r="AI300" s="218"/>
    </row>
    <row r="301" spans="1:35" ht="45" hidden="1" customHeight="1" x14ac:dyDescent="0.2">
      <c r="A301" s="159" t="s">
        <v>3512</v>
      </c>
      <c r="B301" s="150">
        <v>723236002</v>
      </c>
      <c r="C301" s="150" t="s">
        <v>2505</v>
      </c>
      <c r="D301" s="151" t="s">
        <v>2272</v>
      </c>
      <c r="E301" s="150" t="s">
        <v>3513</v>
      </c>
      <c r="F301" s="152" t="s">
        <v>3514</v>
      </c>
      <c r="G301" s="152"/>
      <c r="H301" s="152" t="s">
        <v>3515</v>
      </c>
      <c r="I301" s="152" t="s">
        <v>3516</v>
      </c>
      <c r="J301" s="150" t="s">
        <v>3517</v>
      </c>
      <c r="K301" s="150" t="s">
        <v>3518</v>
      </c>
      <c r="L301" s="150" t="s">
        <v>3519</v>
      </c>
      <c r="M301" s="150" t="s">
        <v>3520</v>
      </c>
      <c r="N301" s="153" t="s">
        <v>118</v>
      </c>
      <c r="O301" s="154" t="s">
        <v>439</v>
      </c>
      <c r="P301" s="154" t="s">
        <v>3521</v>
      </c>
      <c r="Q301" s="155" t="s">
        <v>3522</v>
      </c>
      <c r="R301" s="154"/>
      <c r="S301" s="155">
        <v>93401</v>
      </c>
      <c r="T301" s="155" t="s">
        <v>3523</v>
      </c>
      <c r="U301" s="155">
        <v>2013</v>
      </c>
      <c r="V301" s="156">
        <v>37970</v>
      </c>
      <c r="W301" s="154">
        <v>6922</v>
      </c>
      <c r="X301" s="258"/>
      <c r="Y301" s="153"/>
      <c r="Z301" s="258"/>
      <c r="AA301" s="258"/>
      <c r="AB301" s="258"/>
      <c r="AC301" s="150"/>
      <c r="AD301" s="40"/>
      <c r="AE301" s="40"/>
      <c r="AF301" s="40"/>
      <c r="AG301" s="40"/>
      <c r="AH301" s="40"/>
      <c r="AI301" s="218"/>
    </row>
    <row r="302" spans="1:35" ht="45" hidden="1" customHeight="1" x14ac:dyDescent="0.2">
      <c r="A302" s="159" t="s">
        <v>3524</v>
      </c>
      <c r="B302" s="150">
        <v>711789006</v>
      </c>
      <c r="C302" s="150" t="s">
        <v>2285</v>
      </c>
      <c r="D302" s="151" t="s">
        <v>2272</v>
      </c>
      <c r="E302" s="150" t="s">
        <v>3525</v>
      </c>
      <c r="F302" s="152" t="s">
        <v>3526</v>
      </c>
      <c r="G302" s="152"/>
      <c r="H302" s="152" t="s">
        <v>3524</v>
      </c>
      <c r="I302" s="152" t="s">
        <v>3527</v>
      </c>
      <c r="J302" s="150" t="s">
        <v>3528</v>
      </c>
      <c r="K302" s="150" t="s">
        <v>3529</v>
      </c>
      <c r="L302" s="150" t="s">
        <v>3530</v>
      </c>
      <c r="M302" s="150" t="s">
        <v>3531</v>
      </c>
      <c r="N302" s="153" t="s">
        <v>118</v>
      </c>
      <c r="O302" s="154" t="s">
        <v>1300</v>
      </c>
      <c r="P302" s="154" t="s">
        <v>3532</v>
      </c>
      <c r="Q302" s="155" t="s">
        <v>3533</v>
      </c>
      <c r="R302" s="154"/>
      <c r="S302" s="155">
        <v>93401</v>
      </c>
      <c r="T302" s="155" t="s">
        <v>3534</v>
      </c>
      <c r="U302" s="155">
        <v>2020</v>
      </c>
      <c r="V302" s="182">
        <v>37970</v>
      </c>
      <c r="W302" s="154">
        <v>4425</v>
      </c>
      <c r="X302" s="258"/>
      <c r="Y302" s="153"/>
      <c r="Z302" s="258"/>
      <c r="AA302" s="258"/>
      <c r="AB302" s="258"/>
      <c r="AC302" s="150"/>
      <c r="AD302" s="40"/>
      <c r="AE302" s="40"/>
      <c r="AF302" s="40"/>
      <c r="AG302" s="40"/>
      <c r="AH302" s="40"/>
      <c r="AI302" s="218" t="s">
        <v>3535</v>
      </c>
    </row>
    <row r="303" spans="1:35" ht="45" hidden="1" customHeight="1" x14ac:dyDescent="0.2">
      <c r="A303" s="159" t="s">
        <v>3536</v>
      </c>
      <c r="B303" s="150">
        <v>716904008</v>
      </c>
      <c r="C303" s="150" t="s">
        <v>2285</v>
      </c>
      <c r="D303" s="151" t="s">
        <v>2272</v>
      </c>
      <c r="E303" s="150" t="s">
        <v>3537</v>
      </c>
      <c r="F303" s="152" t="s">
        <v>3538</v>
      </c>
      <c r="G303" s="152"/>
      <c r="H303" s="152" t="s">
        <v>3539</v>
      </c>
      <c r="I303" s="152" t="s">
        <v>3540</v>
      </c>
      <c r="J303" s="150" t="s">
        <v>3541</v>
      </c>
      <c r="K303" s="150" t="s">
        <v>3542</v>
      </c>
      <c r="L303" s="150" t="s">
        <v>3543</v>
      </c>
      <c r="M303" s="150" t="s">
        <v>3544</v>
      </c>
      <c r="N303" s="153" t="s">
        <v>118</v>
      </c>
      <c r="O303" s="154" t="s">
        <v>3545</v>
      </c>
      <c r="P303" s="154" t="s">
        <v>3546</v>
      </c>
      <c r="Q303" s="166" t="s">
        <v>3547</v>
      </c>
      <c r="R303" s="154"/>
      <c r="S303" s="155">
        <v>93401</v>
      </c>
      <c r="T303" s="155" t="s">
        <v>3548</v>
      </c>
      <c r="U303" s="155">
        <v>2020</v>
      </c>
      <c r="V303" s="156">
        <v>37970</v>
      </c>
      <c r="W303" s="154">
        <v>7004</v>
      </c>
      <c r="X303" s="258"/>
      <c r="Y303" s="153"/>
      <c r="Z303" s="258"/>
      <c r="AA303" s="258"/>
      <c r="AB303" s="258"/>
      <c r="AC303" s="188" t="s">
        <v>1455</v>
      </c>
      <c r="AD303" s="40"/>
      <c r="AE303" s="40"/>
      <c r="AF303" s="40"/>
      <c r="AG303" s="40"/>
      <c r="AH303" s="40"/>
      <c r="AI303" s="218" t="s">
        <v>3549</v>
      </c>
    </row>
    <row r="304" spans="1:35" ht="45" hidden="1" customHeight="1" x14ac:dyDescent="0.2">
      <c r="A304" s="159" t="s">
        <v>3550</v>
      </c>
      <c r="B304" s="150">
        <v>655563601</v>
      </c>
      <c r="C304" s="150" t="s">
        <v>3200</v>
      </c>
      <c r="D304" s="151" t="s">
        <v>2370</v>
      </c>
      <c r="E304" s="150" t="s">
        <v>3551</v>
      </c>
      <c r="F304" s="152" t="s">
        <v>3552</v>
      </c>
      <c r="G304" s="152"/>
      <c r="H304" s="152" t="s">
        <v>3553</v>
      </c>
      <c r="I304" s="152" t="s">
        <v>3554</v>
      </c>
      <c r="J304" s="150" t="s">
        <v>3555</v>
      </c>
      <c r="K304" s="150" t="s">
        <v>3556</v>
      </c>
      <c r="L304" s="150" t="s">
        <v>3557</v>
      </c>
      <c r="M304" s="150" t="s">
        <v>3558</v>
      </c>
      <c r="N304" s="153" t="s">
        <v>471</v>
      </c>
      <c r="O304" s="154" t="s">
        <v>3559</v>
      </c>
      <c r="P304" s="154"/>
      <c r="Q304" s="155"/>
      <c r="R304" s="154"/>
      <c r="S304" s="155">
        <v>93401</v>
      </c>
      <c r="T304" s="155" t="s">
        <v>3560</v>
      </c>
      <c r="U304" s="155">
        <v>2005</v>
      </c>
      <c r="V304" s="156">
        <v>38911</v>
      </c>
      <c r="W304" s="154">
        <v>7329</v>
      </c>
      <c r="X304" s="258"/>
      <c r="Y304" s="153"/>
      <c r="Z304" s="258"/>
      <c r="AA304" s="258"/>
      <c r="AB304" s="258"/>
      <c r="AC304" s="150"/>
      <c r="AD304" s="40"/>
      <c r="AE304" s="40"/>
      <c r="AF304" s="40"/>
      <c r="AG304" s="40"/>
      <c r="AH304" s="40"/>
      <c r="AI304" s="218"/>
    </row>
    <row r="305" spans="1:35" ht="45" hidden="1" customHeight="1" x14ac:dyDescent="0.2">
      <c r="A305" s="159" t="s">
        <v>3561</v>
      </c>
      <c r="B305" s="150">
        <v>651884764</v>
      </c>
      <c r="C305" s="150"/>
      <c r="D305" s="151" t="s">
        <v>2272</v>
      </c>
      <c r="E305" s="150" t="s">
        <v>3562</v>
      </c>
      <c r="F305" s="152" t="s">
        <v>3563</v>
      </c>
      <c r="G305" s="152"/>
      <c r="H305" s="152" t="s">
        <v>3564</v>
      </c>
      <c r="I305" s="152" t="s">
        <v>3565</v>
      </c>
      <c r="J305" s="150" t="s">
        <v>3566</v>
      </c>
      <c r="K305" s="160">
        <v>43636</v>
      </c>
      <c r="L305" s="150" t="s">
        <v>3567</v>
      </c>
      <c r="M305" s="150" t="s">
        <v>3568</v>
      </c>
      <c r="N305" s="153" t="s">
        <v>494</v>
      </c>
      <c r="O305" s="154" t="s">
        <v>495</v>
      </c>
      <c r="P305" s="154" t="s">
        <v>3569</v>
      </c>
      <c r="Q305" s="155" t="s">
        <v>3570</v>
      </c>
      <c r="R305" s="154"/>
      <c r="S305" s="155">
        <v>93401</v>
      </c>
      <c r="T305" s="155" t="s">
        <v>3571</v>
      </c>
      <c r="U305" s="155">
        <v>2021</v>
      </c>
      <c r="V305" s="156">
        <v>43893</v>
      </c>
      <c r="W305" s="154">
        <v>7698</v>
      </c>
      <c r="X305" s="258"/>
      <c r="Y305" s="153"/>
      <c r="Z305" s="258"/>
      <c r="AA305" s="258"/>
      <c r="AB305" s="258"/>
      <c r="AC305" s="150"/>
      <c r="AD305" s="40"/>
      <c r="AE305" s="40"/>
      <c r="AF305" s="40"/>
      <c r="AG305" s="40"/>
      <c r="AH305" s="40"/>
      <c r="AI305" s="218"/>
    </row>
    <row r="306" spans="1:35" ht="45" hidden="1" customHeight="1" x14ac:dyDescent="0.2">
      <c r="A306" s="159" t="s">
        <v>3572</v>
      </c>
      <c r="B306" s="150">
        <v>651935121</v>
      </c>
      <c r="C306" s="150"/>
      <c r="D306" s="151" t="s">
        <v>2272</v>
      </c>
      <c r="E306" s="150" t="s">
        <v>3573</v>
      </c>
      <c r="F306" s="152" t="s">
        <v>3574</v>
      </c>
      <c r="G306" s="152"/>
      <c r="H306" s="152" t="s">
        <v>3575</v>
      </c>
      <c r="I306" s="152" t="s">
        <v>3576</v>
      </c>
      <c r="J306" s="150" t="s">
        <v>1025</v>
      </c>
      <c r="K306" s="150" t="s">
        <v>3577</v>
      </c>
      <c r="L306" s="150" t="s">
        <v>3578</v>
      </c>
      <c r="M306" s="150" t="s">
        <v>3579</v>
      </c>
      <c r="N306" s="153" t="s">
        <v>1268</v>
      </c>
      <c r="O306" s="154" t="s">
        <v>1269</v>
      </c>
      <c r="P306" s="154" t="s">
        <v>3580</v>
      </c>
      <c r="Q306" s="155" t="s">
        <v>3581</v>
      </c>
      <c r="R306" s="154"/>
      <c r="S306" s="155">
        <v>93401</v>
      </c>
      <c r="T306" s="155" t="s">
        <v>3582</v>
      </c>
      <c r="U306" s="155">
        <v>2019</v>
      </c>
      <c r="V306" s="156">
        <v>44034</v>
      </c>
      <c r="W306" s="154">
        <v>7709</v>
      </c>
      <c r="X306" s="258"/>
      <c r="Y306" s="153"/>
      <c r="Z306" s="258"/>
      <c r="AA306" s="258"/>
      <c r="AB306" s="258"/>
      <c r="AC306" s="150"/>
      <c r="AD306" s="40"/>
      <c r="AE306" s="40"/>
      <c r="AF306" s="40"/>
      <c r="AG306" s="40"/>
      <c r="AH306" s="40"/>
      <c r="AI306" s="218"/>
    </row>
    <row r="307" spans="1:35" ht="45" hidden="1" customHeight="1" x14ac:dyDescent="0.2">
      <c r="A307" s="159" t="s">
        <v>3583</v>
      </c>
      <c r="B307" s="150">
        <v>650224140</v>
      </c>
      <c r="C307" s="150" t="s">
        <v>2285</v>
      </c>
      <c r="D307" s="151" t="s">
        <v>2272</v>
      </c>
      <c r="E307" s="150" t="s">
        <v>3584</v>
      </c>
      <c r="F307" s="152" t="s">
        <v>3585</v>
      </c>
      <c r="G307" s="152"/>
      <c r="H307" s="152" t="s">
        <v>3586</v>
      </c>
      <c r="I307" s="150" t="s">
        <v>3587</v>
      </c>
      <c r="J307" s="150" t="s">
        <v>3588</v>
      </c>
      <c r="K307" s="150" t="s">
        <v>3589</v>
      </c>
      <c r="L307" s="150" t="s">
        <v>3590</v>
      </c>
      <c r="M307" s="150" t="s">
        <v>3591</v>
      </c>
      <c r="N307" s="153" t="s">
        <v>118</v>
      </c>
      <c r="O307" s="154" t="s">
        <v>119</v>
      </c>
      <c r="P307" s="154" t="s">
        <v>3592</v>
      </c>
      <c r="Q307" s="155" t="s">
        <v>3593</v>
      </c>
      <c r="R307" s="154"/>
      <c r="S307" s="155" t="s">
        <v>627</v>
      </c>
      <c r="T307" s="155" t="s">
        <v>3594</v>
      </c>
      <c r="U307" s="155">
        <v>2010</v>
      </c>
      <c r="V307" s="156">
        <v>40522</v>
      </c>
      <c r="W307" s="154">
        <v>7437</v>
      </c>
      <c r="X307" s="258"/>
      <c r="Y307" s="153"/>
      <c r="Z307" s="258"/>
      <c r="AA307" s="258"/>
      <c r="AB307" s="258"/>
      <c r="AC307" s="150"/>
      <c r="AD307" s="40"/>
      <c r="AE307" s="40"/>
      <c r="AF307" s="40"/>
      <c r="AG307" s="40"/>
      <c r="AH307" s="40"/>
      <c r="AI307" s="218"/>
    </row>
    <row r="308" spans="1:35" ht="45" hidden="1" customHeight="1" x14ac:dyDescent="0.2">
      <c r="A308" s="159" t="s">
        <v>3595</v>
      </c>
      <c r="B308" s="150">
        <v>650617207</v>
      </c>
      <c r="C308" s="150" t="s">
        <v>2271</v>
      </c>
      <c r="D308" s="151" t="s">
        <v>2272</v>
      </c>
      <c r="E308" s="150" t="s">
        <v>3596</v>
      </c>
      <c r="F308" s="152" t="s">
        <v>3597</v>
      </c>
      <c r="G308" s="152"/>
      <c r="H308" s="152" t="s">
        <v>3598</v>
      </c>
      <c r="I308" s="152" t="s">
        <v>3599</v>
      </c>
      <c r="J308" s="150" t="s">
        <v>2290</v>
      </c>
      <c r="K308" s="150" t="s">
        <v>3600</v>
      </c>
      <c r="L308" s="150" t="s">
        <v>3601</v>
      </c>
      <c r="M308" s="150" t="s">
        <v>3602</v>
      </c>
      <c r="N308" s="153" t="s">
        <v>1605</v>
      </c>
      <c r="O308" s="154" t="s">
        <v>2465</v>
      </c>
      <c r="P308" s="154" t="s">
        <v>3603</v>
      </c>
      <c r="Q308" s="155"/>
      <c r="R308" s="154"/>
      <c r="S308" s="155" t="s">
        <v>209</v>
      </c>
      <c r="T308" s="155" t="s">
        <v>3604</v>
      </c>
      <c r="U308" s="155">
        <v>2006</v>
      </c>
      <c r="V308" s="156">
        <v>39444</v>
      </c>
      <c r="W308" s="154">
        <v>7387</v>
      </c>
      <c r="X308" s="258"/>
      <c r="Y308" s="153"/>
      <c r="Z308" s="258"/>
      <c r="AA308" s="258"/>
      <c r="AB308" s="258"/>
      <c r="AC308" s="150"/>
      <c r="AD308" s="40"/>
      <c r="AE308" s="40"/>
      <c r="AF308" s="40"/>
      <c r="AG308" s="40"/>
      <c r="AH308" s="40"/>
      <c r="AI308" s="218"/>
    </row>
    <row r="309" spans="1:35" ht="45" hidden="1" customHeight="1" x14ac:dyDescent="0.2">
      <c r="A309" s="159" t="s">
        <v>3605</v>
      </c>
      <c r="B309" s="150">
        <v>652006884</v>
      </c>
      <c r="C309" s="150"/>
      <c r="D309" s="151" t="s">
        <v>2272</v>
      </c>
      <c r="E309" s="150" t="s">
        <v>3606</v>
      </c>
      <c r="F309" s="152" t="s">
        <v>3607</v>
      </c>
      <c r="G309" s="152"/>
      <c r="H309" s="152" t="s">
        <v>3608</v>
      </c>
      <c r="I309" s="152" t="s">
        <v>3609</v>
      </c>
      <c r="J309" s="150" t="s">
        <v>1025</v>
      </c>
      <c r="K309" s="150" t="s">
        <v>3610</v>
      </c>
      <c r="L309" s="150" t="s">
        <v>3611</v>
      </c>
      <c r="M309" s="150" t="s">
        <v>3612</v>
      </c>
      <c r="N309" s="153" t="s">
        <v>331</v>
      </c>
      <c r="O309" s="154" t="s">
        <v>332</v>
      </c>
      <c r="P309" s="154" t="s">
        <v>3613</v>
      </c>
      <c r="Q309" s="166" t="s">
        <v>3614</v>
      </c>
      <c r="R309" s="154"/>
      <c r="S309" s="155">
        <v>93401</v>
      </c>
      <c r="T309" s="155" t="s">
        <v>3615</v>
      </c>
      <c r="U309" s="155">
        <v>2020</v>
      </c>
      <c r="V309" s="156">
        <v>44413</v>
      </c>
      <c r="W309" s="154">
        <v>7736</v>
      </c>
      <c r="X309" s="225"/>
      <c r="Y309" s="226"/>
      <c r="Z309" s="225"/>
      <c r="AA309" s="225"/>
      <c r="AB309" s="225"/>
      <c r="AC309" s="227"/>
      <c r="AD309" s="40"/>
      <c r="AE309" s="40"/>
      <c r="AF309" s="40"/>
      <c r="AG309" s="40"/>
      <c r="AH309" s="40"/>
      <c r="AI309" s="218"/>
    </row>
    <row r="310" spans="1:35" ht="45" hidden="1" customHeight="1" x14ac:dyDescent="0.2">
      <c r="A310" s="159" t="s">
        <v>3616</v>
      </c>
      <c r="B310" s="150">
        <v>724210007</v>
      </c>
      <c r="C310" s="150" t="s">
        <v>2271</v>
      </c>
      <c r="D310" s="151" t="s">
        <v>2272</v>
      </c>
      <c r="E310" s="150" t="s">
        <v>3617</v>
      </c>
      <c r="F310" s="152" t="s">
        <v>3618</v>
      </c>
      <c r="G310" s="152"/>
      <c r="H310" s="152" t="s">
        <v>3619</v>
      </c>
      <c r="I310" s="152" t="s">
        <v>3620</v>
      </c>
      <c r="J310" s="150" t="s">
        <v>3621</v>
      </c>
      <c r="K310" s="150" t="s">
        <v>3622</v>
      </c>
      <c r="L310" s="150" t="s">
        <v>3623</v>
      </c>
      <c r="M310" s="150" t="s">
        <v>3624</v>
      </c>
      <c r="N310" s="153" t="s">
        <v>118</v>
      </c>
      <c r="O310" s="154" t="s">
        <v>400</v>
      </c>
      <c r="P310" s="154"/>
      <c r="Q310" s="155" t="s">
        <v>3625</v>
      </c>
      <c r="R310" s="154"/>
      <c r="S310" s="155">
        <v>93401</v>
      </c>
      <c r="T310" s="155" t="s">
        <v>3626</v>
      </c>
      <c r="U310" s="155">
        <v>2019</v>
      </c>
      <c r="V310" s="156">
        <v>37970</v>
      </c>
      <c r="W310" s="154">
        <v>7053</v>
      </c>
      <c r="X310" s="258"/>
      <c r="Y310" s="153"/>
      <c r="Z310" s="258"/>
      <c r="AA310" s="258"/>
      <c r="AB310" s="258"/>
      <c r="AC310" s="150"/>
      <c r="AD310" s="40"/>
      <c r="AE310" s="40"/>
      <c r="AF310" s="40"/>
      <c r="AG310" s="40"/>
      <c r="AH310" s="40"/>
      <c r="AI310" s="218"/>
    </row>
    <row r="311" spans="1:35" ht="45" hidden="1" customHeight="1" x14ac:dyDescent="0.2">
      <c r="A311" s="159" t="s">
        <v>3627</v>
      </c>
      <c r="B311" s="150">
        <v>651883474</v>
      </c>
      <c r="C311" s="150"/>
      <c r="D311" s="151" t="s">
        <v>2272</v>
      </c>
      <c r="E311" s="150" t="s">
        <v>3628</v>
      </c>
      <c r="F311" s="152" t="s">
        <v>3629</v>
      </c>
      <c r="G311" s="152"/>
      <c r="H311" s="152" t="s">
        <v>3630</v>
      </c>
      <c r="I311" s="152" t="s">
        <v>3631</v>
      </c>
      <c r="J311" s="150" t="s">
        <v>3632</v>
      </c>
      <c r="K311" s="160" t="s">
        <v>3633</v>
      </c>
      <c r="L311" s="150" t="s">
        <v>3634</v>
      </c>
      <c r="M311" s="150" t="s">
        <v>3635</v>
      </c>
      <c r="N311" s="153" t="s">
        <v>246</v>
      </c>
      <c r="O311" s="154" t="s">
        <v>614</v>
      </c>
      <c r="P311" s="154" t="s">
        <v>3636</v>
      </c>
      <c r="Q311" s="155" t="s">
        <v>3637</v>
      </c>
      <c r="R311" s="154"/>
      <c r="S311" s="155">
        <v>93401</v>
      </c>
      <c r="T311" s="155" t="s">
        <v>3638</v>
      </c>
      <c r="U311" s="155">
        <v>2020</v>
      </c>
      <c r="V311" s="156">
        <v>43802</v>
      </c>
      <c r="W311" s="154">
        <v>7692</v>
      </c>
      <c r="X311" s="258"/>
      <c r="Y311" s="153"/>
      <c r="Z311" s="258"/>
      <c r="AA311" s="258"/>
      <c r="AB311" s="258"/>
      <c r="AC311" s="150"/>
      <c r="AD311" s="40"/>
      <c r="AE311" s="40"/>
      <c r="AF311" s="40"/>
      <c r="AG311" s="40"/>
      <c r="AH311" s="40"/>
      <c r="AI311" s="218"/>
    </row>
    <row r="312" spans="1:35" ht="45" hidden="1" customHeight="1" x14ac:dyDescent="0.2">
      <c r="A312" s="159" t="s">
        <v>3639</v>
      </c>
      <c r="B312" s="150">
        <v>720266008</v>
      </c>
      <c r="C312" s="150" t="s">
        <v>2403</v>
      </c>
      <c r="D312" s="151" t="s">
        <v>2370</v>
      </c>
      <c r="E312" s="150" t="s">
        <v>3640</v>
      </c>
      <c r="F312" s="152" t="s">
        <v>3641</v>
      </c>
      <c r="G312" s="152"/>
      <c r="H312" s="152" t="s">
        <v>3642</v>
      </c>
      <c r="I312" s="152" t="s">
        <v>3643</v>
      </c>
      <c r="J312" s="150" t="s">
        <v>3644</v>
      </c>
      <c r="K312" s="150" t="s">
        <v>623</v>
      </c>
      <c r="L312" s="150" t="s">
        <v>3645</v>
      </c>
      <c r="M312" s="150" t="s">
        <v>3646</v>
      </c>
      <c r="N312" s="153" t="s">
        <v>118</v>
      </c>
      <c r="O312" s="154" t="s">
        <v>1675</v>
      </c>
      <c r="P312" s="154"/>
      <c r="Q312" s="155" t="s">
        <v>3647</v>
      </c>
      <c r="R312" s="154"/>
      <c r="S312" s="155">
        <v>93401</v>
      </c>
      <c r="T312" s="155" t="s">
        <v>3648</v>
      </c>
      <c r="U312" s="155">
        <v>2020</v>
      </c>
      <c r="V312" s="156">
        <v>37970</v>
      </c>
      <c r="W312" s="154">
        <v>7012</v>
      </c>
      <c r="X312" s="258"/>
      <c r="Y312" s="153"/>
      <c r="Z312" s="258"/>
      <c r="AA312" s="258"/>
      <c r="AB312" s="258"/>
      <c r="AC312" s="150"/>
      <c r="AD312" s="40"/>
      <c r="AE312" s="40"/>
      <c r="AF312" s="40"/>
      <c r="AG312" s="40"/>
      <c r="AH312" s="40"/>
      <c r="AI312" s="218"/>
    </row>
    <row r="313" spans="1:35" ht="45" hidden="1" customHeight="1" x14ac:dyDescent="0.2">
      <c r="A313" s="159" t="s">
        <v>3649</v>
      </c>
      <c r="B313" s="150">
        <v>708401005</v>
      </c>
      <c r="C313" s="150" t="s">
        <v>2271</v>
      </c>
      <c r="D313" s="151" t="s">
        <v>2272</v>
      </c>
      <c r="E313" s="150" t="s">
        <v>3650</v>
      </c>
      <c r="F313" s="152" t="s">
        <v>3651</v>
      </c>
      <c r="G313" s="152"/>
      <c r="H313" s="152" t="s">
        <v>3652</v>
      </c>
      <c r="I313" s="152" t="s">
        <v>3653</v>
      </c>
      <c r="J313" s="150" t="s">
        <v>3654</v>
      </c>
      <c r="K313" s="150" t="s">
        <v>3655</v>
      </c>
      <c r="L313" s="150" t="s">
        <v>3656</v>
      </c>
      <c r="M313" s="150" t="s">
        <v>3657</v>
      </c>
      <c r="N313" s="153" t="s">
        <v>246</v>
      </c>
      <c r="O313" s="154" t="s">
        <v>306</v>
      </c>
      <c r="P313" s="154" t="s">
        <v>3658</v>
      </c>
      <c r="Q313" s="155" t="s">
        <v>3659</v>
      </c>
      <c r="R313" s="154"/>
      <c r="S313" s="155" t="s">
        <v>209</v>
      </c>
      <c r="T313" s="155" t="s">
        <v>3660</v>
      </c>
      <c r="U313" s="155">
        <v>2020</v>
      </c>
      <c r="V313" s="156">
        <v>37970</v>
      </c>
      <c r="W313" s="154">
        <v>5950</v>
      </c>
      <c r="X313" s="213"/>
      <c r="Y313" s="214"/>
      <c r="Z313" s="213"/>
      <c r="AA313" s="213"/>
      <c r="AB313" s="213"/>
      <c r="AC313" s="215"/>
      <c r="AD313" s="40"/>
      <c r="AE313" s="40"/>
      <c r="AF313" s="40"/>
      <c r="AG313" s="40"/>
      <c r="AH313" s="40"/>
      <c r="AI313" s="218" t="s">
        <v>3661</v>
      </c>
    </row>
    <row r="314" spans="1:35" ht="45" hidden="1" customHeight="1" x14ac:dyDescent="0.2">
      <c r="A314" s="159" t="s">
        <v>3662</v>
      </c>
      <c r="B314" s="150">
        <v>706786007</v>
      </c>
      <c r="C314" s="150" t="s">
        <v>2285</v>
      </c>
      <c r="D314" s="151" t="s">
        <v>2272</v>
      </c>
      <c r="E314" s="150" t="s">
        <v>3663</v>
      </c>
      <c r="F314" s="152" t="s">
        <v>3664</v>
      </c>
      <c r="G314" s="155">
        <v>2024</v>
      </c>
      <c r="H314" s="152" t="s">
        <v>3665</v>
      </c>
      <c r="I314" s="152" t="s">
        <v>3666</v>
      </c>
      <c r="J314" s="150" t="s">
        <v>3667</v>
      </c>
      <c r="K314" s="150" t="s">
        <v>3668</v>
      </c>
      <c r="L314" s="150" t="s">
        <v>3669</v>
      </c>
      <c r="M314" s="150" t="s">
        <v>3670</v>
      </c>
      <c r="N314" s="153" t="s">
        <v>118</v>
      </c>
      <c r="O314" s="154" t="s">
        <v>192</v>
      </c>
      <c r="P314" s="154">
        <v>56984427750</v>
      </c>
      <c r="Q314" s="155" t="s">
        <v>3671</v>
      </c>
      <c r="R314" s="154"/>
      <c r="S314" s="155">
        <v>93401</v>
      </c>
      <c r="T314" s="155" t="s">
        <v>3672</v>
      </c>
      <c r="U314" s="155">
        <v>2023</v>
      </c>
      <c r="V314" s="156">
        <v>37970</v>
      </c>
      <c r="W314" s="154">
        <v>4450</v>
      </c>
      <c r="X314" s="213"/>
      <c r="Y314" s="214"/>
      <c r="Z314" s="213"/>
      <c r="AA314" s="213"/>
      <c r="AB314" s="213"/>
      <c r="AC314" s="215" t="s">
        <v>3673</v>
      </c>
      <c r="AD314" s="40"/>
      <c r="AE314" s="40"/>
      <c r="AF314" s="40"/>
      <c r="AG314" s="40"/>
      <c r="AH314" s="40"/>
      <c r="AI314" s="218" t="s">
        <v>3674</v>
      </c>
    </row>
    <row r="315" spans="1:35" ht="45" hidden="1" customHeight="1" x14ac:dyDescent="0.2">
      <c r="A315" s="159" t="s">
        <v>3675</v>
      </c>
      <c r="B315" s="150">
        <v>700966003</v>
      </c>
      <c r="C315" s="150" t="s">
        <v>2271</v>
      </c>
      <c r="D315" s="151" t="s">
        <v>2272</v>
      </c>
      <c r="E315" s="150" t="s">
        <v>3676</v>
      </c>
      <c r="F315" s="152" t="s">
        <v>3677</v>
      </c>
      <c r="G315" s="152"/>
      <c r="H315" s="152" t="s">
        <v>3678</v>
      </c>
      <c r="I315" s="152" t="s">
        <v>3679</v>
      </c>
      <c r="J315" s="150" t="s">
        <v>3680</v>
      </c>
      <c r="K315" s="150" t="s">
        <v>3681</v>
      </c>
      <c r="L315" s="150" t="s">
        <v>3682</v>
      </c>
      <c r="M315" s="150" t="s">
        <v>3683</v>
      </c>
      <c r="N315" s="153" t="s">
        <v>118</v>
      </c>
      <c r="O315" s="154" t="s">
        <v>2736</v>
      </c>
      <c r="P315" s="154"/>
      <c r="Q315" s="155"/>
      <c r="R315" s="154"/>
      <c r="S315" s="155">
        <v>93401</v>
      </c>
      <c r="T315" s="155" t="s">
        <v>3684</v>
      </c>
      <c r="U315" s="155">
        <v>2012</v>
      </c>
      <c r="V315" s="156">
        <v>37970</v>
      </c>
      <c r="W315" s="154">
        <v>4500</v>
      </c>
      <c r="X315" s="258"/>
      <c r="Y315" s="153"/>
      <c r="Z315" s="258"/>
      <c r="AA315" s="258"/>
      <c r="AB315" s="258"/>
      <c r="AC315" s="150"/>
      <c r="AD315" s="40"/>
      <c r="AE315" s="40"/>
      <c r="AF315" s="40"/>
      <c r="AG315" s="40"/>
      <c r="AH315" s="40"/>
      <c r="AI315" s="218"/>
    </row>
    <row r="316" spans="1:35" ht="45" hidden="1" customHeight="1" x14ac:dyDescent="0.2">
      <c r="A316" s="159" t="s">
        <v>3685</v>
      </c>
      <c r="B316" s="150">
        <v>651018846</v>
      </c>
      <c r="C316" s="150" t="s">
        <v>2271</v>
      </c>
      <c r="D316" s="151" t="s">
        <v>2272</v>
      </c>
      <c r="E316" s="150" t="s">
        <v>3686</v>
      </c>
      <c r="F316" s="152" t="s">
        <v>3687</v>
      </c>
      <c r="G316" s="155">
        <v>2024</v>
      </c>
      <c r="H316" s="152" t="s">
        <v>3688</v>
      </c>
      <c r="I316" s="152" t="s">
        <v>3689</v>
      </c>
      <c r="J316" s="150" t="s">
        <v>2649</v>
      </c>
      <c r="K316" s="150" t="s">
        <v>3690</v>
      </c>
      <c r="L316" s="150" t="s">
        <v>3691</v>
      </c>
      <c r="M316" s="150" t="s">
        <v>3692</v>
      </c>
      <c r="N316" s="153" t="s">
        <v>118</v>
      </c>
      <c r="O316" s="154" t="s">
        <v>119</v>
      </c>
      <c r="P316" s="154" t="s">
        <v>3693</v>
      </c>
      <c r="Q316" s="155" t="s">
        <v>3694</v>
      </c>
      <c r="R316" s="154"/>
      <c r="S316" s="155" t="s">
        <v>1018</v>
      </c>
      <c r="T316" s="155" t="s">
        <v>3695</v>
      </c>
      <c r="U316" s="155">
        <v>2023</v>
      </c>
      <c r="V316" s="156">
        <v>43416</v>
      </c>
      <c r="W316" s="154">
        <v>7663</v>
      </c>
      <c r="X316" s="258"/>
      <c r="Y316" s="153"/>
      <c r="Z316" s="258"/>
      <c r="AA316" s="258"/>
      <c r="AB316" s="258"/>
      <c r="AC316" s="150"/>
      <c r="AD316" s="40"/>
      <c r="AE316" s="40"/>
      <c r="AF316" s="40"/>
      <c r="AG316" s="40"/>
      <c r="AH316" s="40"/>
      <c r="AI316" s="218"/>
    </row>
    <row r="317" spans="1:35" ht="45" hidden="1" customHeight="1" x14ac:dyDescent="0.2">
      <c r="A317" s="159" t="s">
        <v>3696</v>
      </c>
      <c r="B317" s="150" t="s">
        <v>3697</v>
      </c>
      <c r="C317" s="150" t="s">
        <v>2285</v>
      </c>
      <c r="D317" s="151" t="s">
        <v>2272</v>
      </c>
      <c r="E317" s="150" t="s">
        <v>3698</v>
      </c>
      <c r="F317" s="152" t="s">
        <v>3699</v>
      </c>
      <c r="G317" s="152"/>
      <c r="H317" s="152" t="s">
        <v>3700</v>
      </c>
      <c r="I317" s="152" t="s">
        <v>3701</v>
      </c>
      <c r="J317" s="150" t="s">
        <v>3702</v>
      </c>
      <c r="K317" s="150" t="s">
        <v>3703</v>
      </c>
      <c r="L317" s="150" t="s">
        <v>3704</v>
      </c>
      <c r="M317" s="150" t="s">
        <v>3705</v>
      </c>
      <c r="N317" s="153" t="s">
        <v>118</v>
      </c>
      <c r="O317" s="154" t="s">
        <v>119</v>
      </c>
      <c r="P317" s="154" t="s">
        <v>3706</v>
      </c>
      <c r="Q317" s="155" t="s">
        <v>3707</v>
      </c>
      <c r="R317" s="154"/>
      <c r="S317" s="155" t="s">
        <v>2296</v>
      </c>
      <c r="T317" s="155" t="s">
        <v>3708</v>
      </c>
      <c r="U317" s="155">
        <v>2020</v>
      </c>
      <c r="V317" s="156">
        <v>43353</v>
      </c>
      <c r="W317" s="154">
        <v>7655</v>
      </c>
      <c r="X317" s="258"/>
      <c r="Y317" s="153"/>
      <c r="Z317" s="258"/>
      <c r="AA317" s="258"/>
      <c r="AB317" s="258"/>
      <c r="AC317" s="150"/>
      <c r="AD317" s="40"/>
      <c r="AE317" s="40"/>
      <c r="AF317" s="40"/>
      <c r="AG317" s="40"/>
      <c r="AH317" s="40"/>
      <c r="AI317" s="218"/>
    </row>
    <row r="318" spans="1:35" ht="45" hidden="1" customHeight="1" x14ac:dyDescent="0.2">
      <c r="A318" s="159" t="s">
        <v>3709</v>
      </c>
      <c r="B318" s="150">
        <v>651946182</v>
      </c>
      <c r="C318" s="150"/>
      <c r="D318" s="151" t="s">
        <v>2272</v>
      </c>
      <c r="E318" s="150" t="s">
        <v>3710</v>
      </c>
      <c r="F318" s="152" t="s">
        <v>3711</v>
      </c>
      <c r="G318" s="152"/>
      <c r="H318" s="152" t="s">
        <v>3712</v>
      </c>
      <c r="I318" s="152" t="s">
        <v>3713</v>
      </c>
      <c r="J318" s="150" t="s">
        <v>1025</v>
      </c>
      <c r="K318" s="150" t="s">
        <v>3714</v>
      </c>
      <c r="L318" s="150" t="s">
        <v>3715</v>
      </c>
      <c r="M318" s="150" t="s">
        <v>3716</v>
      </c>
      <c r="N318" s="153" t="s">
        <v>118</v>
      </c>
      <c r="O318" s="154" t="s">
        <v>2319</v>
      </c>
      <c r="P318" s="154" t="s">
        <v>3717</v>
      </c>
      <c r="Q318" s="166" t="s">
        <v>3718</v>
      </c>
      <c r="R318" s="154"/>
      <c r="S318" s="155">
        <v>93401</v>
      </c>
      <c r="T318" s="155" t="s">
        <v>3719</v>
      </c>
      <c r="U318" s="155">
        <v>2020</v>
      </c>
      <c r="V318" s="156">
        <v>44106</v>
      </c>
      <c r="W318" s="154" t="s">
        <v>3720</v>
      </c>
      <c r="X318" s="258"/>
      <c r="Y318" s="153"/>
      <c r="Z318" s="258"/>
      <c r="AA318" s="258"/>
      <c r="AB318" s="258"/>
      <c r="AC318" s="150"/>
      <c r="AD318" s="40"/>
      <c r="AE318" s="40"/>
      <c r="AF318" s="40"/>
      <c r="AG318" s="40"/>
      <c r="AH318" s="40"/>
      <c r="AI318" s="218"/>
    </row>
    <row r="319" spans="1:35" ht="45" hidden="1" customHeight="1" x14ac:dyDescent="0.2">
      <c r="A319" s="159" t="s">
        <v>3721</v>
      </c>
      <c r="B319" s="150" t="s">
        <v>3722</v>
      </c>
      <c r="C319" s="150" t="s">
        <v>2285</v>
      </c>
      <c r="D319" s="151" t="s">
        <v>2272</v>
      </c>
      <c r="E319" s="150" t="s">
        <v>3723</v>
      </c>
      <c r="F319" s="152" t="s">
        <v>3724</v>
      </c>
      <c r="G319" s="152"/>
      <c r="H319" s="152" t="s">
        <v>3725</v>
      </c>
      <c r="I319" s="152" t="s">
        <v>3726</v>
      </c>
      <c r="J319" s="150" t="s">
        <v>2290</v>
      </c>
      <c r="K319" s="150" t="s">
        <v>3727</v>
      </c>
      <c r="L319" s="150" t="s">
        <v>3728</v>
      </c>
      <c r="M319" s="150" t="s">
        <v>3729</v>
      </c>
      <c r="N319" s="153" t="s">
        <v>331</v>
      </c>
      <c r="O319" s="154" t="s">
        <v>332</v>
      </c>
      <c r="P319" s="154" t="s">
        <v>3730</v>
      </c>
      <c r="Q319" s="155" t="s">
        <v>3731</v>
      </c>
      <c r="R319" s="154"/>
      <c r="S319" s="155" t="s">
        <v>2296</v>
      </c>
      <c r="T319" s="155" t="s">
        <v>3732</v>
      </c>
      <c r="U319" s="155">
        <v>2016</v>
      </c>
      <c r="V319" s="156">
        <v>43196</v>
      </c>
      <c r="W319" s="154">
        <v>7647</v>
      </c>
      <c r="X319" s="258"/>
      <c r="Y319" s="153"/>
      <c r="Z319" s="258"/>
      <c r="AA319" s="258"/>
      <c r="AB319" s="258"/>
      <c r="AC319" s="150"/>
      <c r="AD319" s="40"/>
      <c r="AE319" s="40"/>
      <c r="AF319" s="40"/>
      <c r="AG319" s="40"/>
      <c r="AH319" s="40"/>
      <c r="AI319" s="218"/>
    </row>
    <row r="320" spans="1:35" ht="45" hidden="1" customHeight="1" x14ac:dyDescent="0.2">
      <c r="A320" s="159" t="s">
        <v>3733</v>
      </c>
      <c r="B320" s="150">
        <v>651539544</v>
      </c>
      <c r="C320" s="150"/>
      <c r="D320" s="151" t="s">
        <v>2272</v>
      </c>
      <c r="E320" s="150" t="s">
        <v>3734</v>
      </c>
      <c r="F320" s="152" t="s">
        <v>3735</v>
      </c>
      <c r="G320" s="155">
        <v>2024</v>
      </c>
      <c r="H320" s="152" t="s">
        <v>3736</v>
      </c>
      <c r="I320" s="152" t="s">
        <v>3737</v>
      </c>
      <c r="J320" s="150" t="s">
        <v>1148</v>
      </c>
      <c r="K320" s="160" t="s">
        <v>3738</v>
      </c>
      <c r="L320" s="150" t="s">
        <v>3739</v>
      </c>
      <c r="M320" s="150" t="s">
        <v>3740</v>
      </c>
      <c r="N320" s="153" t="s">
        <v>3741</v>
      </c>
      <c r="O320" s="154" t="s">
        <v>686</v>
      </c>
      <c r="P320" s="154">
        <v>582262569</v>
      </c>
      <c r="Q320" s="166" t="s">
        <v>3742</v>
      </c>
      <c r="R320" s="154"/>
      <c r="S320" s="155">
        <v>93401</v>
      </c>
      <c r="T320" s="155" t="s">
        <v>3743</v>
      </c>
      <c r="U320" s="155">
        <v>2023</v>
      </c>
      <c r="V320" s="156">
        <v>43798</v>
      </c>
      <c r="W320" s="154">
        <v>7691</v>
      </c>
      <c r="X320" s="258"/>
      <c r="Y320" s="153"/>
      <c r="Z320" s="258"/>
      <c r="AA320" s="258"/>
      <c r="AB320" s="258"/>
      <c r="AC320" s="150"/>
      <c r="AD320" s="40"/>
      <c r="AE320" s="40"/>
      <c r="AF320" s="40"/>
      <c r="AG320" s="40"/>
      <c r="AH320" s="40"/>
      <c r="AI320" s="218"/>
    </row>
    <row r="321" spans="1:35" ht="45" hidden="1" customHeight="1" x14ac:dyDescent="0.2">
      <c r="A321" s="159" t="s">
        <v>3744</v>
      </c>
      <c r="B321" s="150">
        <v>650450957</v>
      </c>
      <c r="C321" s="150" t="s">
        <v>3745</v>
      </c>
      <c r="D321" s="151" t="s">
        <v>2272</v>
      </c>
      <c r="E321" s="150" t="s">
        <v>3746</v>
      </c>
      <c r="F321" s="232" t="s">
        <v>8311</v>
      </c>
      <c r="G321" s="155">
        <v>2025</v>
      </c>
      <c r="H321" s="152" t="s">
        <v>3747</v>
      </c>
      <c r="I321" s="232" t="s">
        <v>3748</v>
      </c>
      <c r="J321" s="184" t="s">
        <v>2639</v>
      </c>
      <c r="K321" s="184" t="s">
        <v>3749</v>
      </c>
      <c r="L321" s="184" t="s">
        <v>3750</v>
      </c>
      <c r="M321" s="150" t="s">
        <v>3751</v>
      </c>
      <c r="N321" s="154" t="s">
        <v>118</v>
      </c>
      <c r="O321" s="154" t="s">
        <v>192</v>
      </c>
      <c r="P321" s="154">
        <v>98851643</v>
      </c>
      <c r="Q321" s="155" t="s">
        <v>3752</v>
      </c>
      <c r="R321" s="154"/>
      <c r="S321" s="155" t="s">
        <v>627</v>
      </c>
      <c r="T321" s="155" t="s">
        <v>8312</v>
      </c>
      <c r="U321" s="155">
        <v>2024</v>
      </c>
      <c r="V321" s="156">
        <v>41411</v>
      </c>
      <c r="W321" s="154">
        <v>7478</v>
      </c>
      <c r="X321" s="258"/>
      <c r="Y321" s="153"/>
      <c r="Z321" s="258"/>
      <c r="AA321" s="258"/>
      <c r="AB321" s="258"/>
      <c r="AC321" s="150"/>
      <c r="AD321" s="40"/>
      <c r="AE321" s="40"/>
      <c r="AF321" s="40"/>
      <c r="AG321" s="40"/>
      <c r="AH321" s="40"/>
      <c r="AI321" s="218"/>
    </row>
    <row r="322" spans="1:35" ht="45" hidden="1" customHeight="1" x14ac:dyDescent="0.2">
      <c r="A322" s="159" t="s">
        <v>3753</v>
      </c>
      <c r="B322" s="150">
        <v>650804538</v>
      </c>
      <c r="C322" s="150"/>
      <c r="D322" s="151" t="s">
        <v>2272</v>
      </c>
      <c r="E322" s="150" t="s">
        <v>3754</v>
      </c>
      <c r="F322" s="152" t="s">
        <v>3755</v>
      </c>
      <c r="G322" s="152"/>
      <c r="H322" s="152" t="s">
        <v>3756</v>
      </c>
      <c r="I322" s="152" t="s">
        <v>3757</v>
      </c>
      <c r="J322" s="150" t="s">
        <v>3758</v>
      </c>
      <c r="K322" s="150" t="s">
        <v>3759</v>
      </c>
      <c r="L322" s="150" t="s">
        <v>3760</v>
      </c>
      <c r="M322" s="150" t="s">
        <v>3761</v>
      </c>
      <c r="N322" s="153" t="s">
        <v>232</v>
      </c>
      <c r="O322" s="154" t="s">
        <v>294</v>
      </c>
      <c r="P322" s="154" t="s">
        <v>3762</v>
      </c>
      <c r="Q322" s="166" t="s">
        <v>3763</v>
      </c>
      <c r="R322" s="154"/>
      <c r="S322" s="155">
        <v>93401</v>
      </c>
      <c r="T322" s="155" t="s">
        <v>3764</v>
      </c>
      <c r="U322" s="155">
        <v>2020</v>
      </c>
      <c r="V322" s="156">
        <v>44188</v>
      </c>
      <c r="W322" s="154">
        <v>7724</v>
      </c>
      <c r="X322" s="258"/>
      <c r="Y322" s="153"/>
      <c r="Z322" s="258"/>
      <c r="AA322" s="258"/>
      <c r="AB322" s="258"/>
      <c r="AC322" s="150"/>
      <c r="AD322" s="40"/>
      <c r="AE322" s="40"/>
      <c r="AF322" s="40"/>
      <c r="AG322" s="40"/>
      <c r="AH322" s="40"/>
      <c r="AI322" s="218"/>
    </row>
    <row r="323" spans="1:35" ht="45" hidden="1" customHeight="1" x14ac:dyDescent="0.2">
      <c r="A323" s="159" t="s">
        <v>3765</v>
      </c>
      <c r="B323" s="150">
        <v>700155609</v>
      </c>
      <c r="C323" s="150" t="s">
        <v>2285</v>
      </c>
      <c r="D323" s="151" t="s">
        <v>2272</v>
      </c>
      <c r="E323" s="150" t="s">
        <v>3766</v>
      </c>
      <c r="F323" s="152" t="s">
        <v>3767</v>
      </c>
      <c r="G323" s="152"/>
      <c r="H323" s="152" t="s">
        <v>3768</v>
      </c>
      <c r="I323" s="152" t="s">
        <v>3769</v>
      </c>
      <c r="J323" s="150" t="s">
        <v>3770</v>
      </c>
      <c r="K323" s="150" t="s">
        <v>3771</v>
      </c>
      <c r="L323" s="150" t="s">
        <v>3772</v>
      </c>
      <c r="M323" s="150" t="s">
        <v>3773</v>
      </c>
      <c r="N323" s="153" t="s">
        <v>246</v>
      </c>
      <c r="O323" s="154" t="s">
        <v>306</v>
      </c>
      <c r="P323" s="154" t="s">
        <v>3774</v>
      </c>
      <c r="Q323" s="155" t="s">
        <v>3775</v>
      </c>
      <c r="R323" s="154"/>
      <c r="S323" s="155">
        <v>93401</v>
      </c>
      <c r="T323" s="155" t="s">
        <v>3776</v>
      </c>
      <c r="U323" s="155">
        <v>2020</v>
      </c>
      <c r="V323" s="156">
        <v>37970</v>
      </c>
      <c r="W323" s="154">
        <v>4550</v>
      </c>
      <c r="X323" s="258"/>
      <c r="Y323" s="153"/>
      <c r="Z323" s="258"/>
      <c r="AA323" s="258"/>
      <c r="AB323" s="258"/>
      <c r="AC323" s="150"/>
      <c r="AD323" s="40"/>
      <c r="AE323" s="40"/>
      <c r="AF323" s="40"/>
      <c r="AG323" s="40"/>
      <c r="AH323" s="40"/>
      <c r="AI323" s="218" t="s">
        <v>3777</v>
      </c>
    </row>
    <row r="324" spans="1:35" ht="45" hidden="1" customHeight="1" x14ac:dyDescent="0.2">
      <c r="A324" s="159" t="s">
        <v>3778</v>
      </c>
      <c r="B324" s="150">
        <v>651838118</v>
      </c>
      <c r="C324" s="150"/>
      <c r="D324" s="151" t="s">
        <v>2272</v>
      </c>
      <c r="E324" s="150" t="s">
        <v>3779</v>
      </c>
      <c r="F324" s="152" t="s">
        <v>3780</v>
      </c>
      <c r="G324" s="152"/>
      <c r="H324" s="152" t="s">
        <v>3781</v>
      </c>
      <c r="I324" s="152" t="s">
        <v>3782</v>
      </c>
      <c r="J324" s="150" t="s">
        <v>1025</v>
      </c>
      <c r="K324" s="150" t="s">
        <v>3783</v>
      </c>
      <c r="L324" s="150" t="s">
        <v>3784</v>
      </c>
      <c r="M324" s="150" t="s">
        <v>3785</v>
      </c>
      <c r="N324" s="153" t="s">
        <v>165</v>
      </c>
      <c r="O324" s="154" t="s">
        <v>318</v>
      </c>
      <c r="P324" s="154">
        <v>56994420699</v>
      </c>
      <c r="Q324" s="166" t="s">
        <v>3786</v>
      </c>
      <c r="R324" s="154"/>
      <c r="S324" s="155">
        <v>93401</v>
      </c>
      <c r="T324" s="155" t="s">
        <v>2447</v>
      </c>
      <c r="U324" s="161">
        <v>2018</v>
      </c>
      <c r="V324" s="156">
        <v>43686</v>
      </c>
      <c r="W324" s="154">
        <v>7685</v>
      </c>
      <c r="X324" s="258"/>
      <c r="Y324" s="153"/>
      <c r="Z324" s="258"/>
      <c r="AA324" s="258"/>
      <c r="AB324" s="258"/>
      <c r="AC324" s="150"/>
      <c r="AD324" s="40"/>
      <c r="AE324" s="40"/>
      <c r="AF324" s="40"/>
      <c r="AG324" s="40"/>
      <c r="AH324" s="40"/>
      <c r="AI324" s="218"/>
    </row>
    <row r="325" spans="1:35" ht="45" hidden="1" customHeight="1" x14ac:dyDescent="0.2">
      <c r="A325" s="159" t="s">
        <v>3787</v>
      </c>
      <c r="B325" s="150">
        <v>651163854</v>
      </c>
      <c r="C325" s="150" t="s">
        <v>2285</v>
      </c>
      <c r="D325" s="151" t="s">
        <v>2272</v>
      </c>
      <c r="E325" s="150" t="s">
        <v>3788</v>
      </c>
      <c r="F325" s="152" t="s">
        <v>3789</v>
      </c>
      <c r="G325" s="152"/>
      <c r="H325" s="152" t="s">
        <v>3790</v>
      </c>
      <c r="I325" s="152" t="s">
        <v>3791</v>
      </c>
      <c r="J325" s="150" t="s">
        <v>3169</v>
      </c>
      <c r="K325" s="150" t="s">
        <v>3792</v>
      </c>
      <c r="L325" s="150" t="s">
        <v>3793</v>
      </c>
      <c r="M325" s="150" t="s">
        <v>3794</v>
      </c>
      <c r="N325" s="153" t="s">
        <v>118</v>
      </c>
      <c r="O325" s="154" t="s">
        <v>178</v>
      </c>
      <c r="P325" s="154" t="s">
        <v>3795</v>
      </c>
      <c r="Q325" s="155" t="s">
        <v>3796</v>
      </c>
      <c r="R325" s="154"/>
      <c r="S325" s="155" t="s">
        <v>153</v>
      </c>
      <c r="T325" s="155" t="s">
        <v>3797</v>
      </c>
      <c r="U325" s="155">
        <v>2015</v>
      </c>
      <c r="V325" s="156">
        <v>42543</v>
      </c>
      <c r="W325" s="154">
        <v>7611</v>
      </c>
      <c r="X325" s="258"/>
      <c r="Y325" s="153"/>
      <c r="Z325" s="258"/>
      <c r="AA325" s="258"/>
      <c r="AB325" s="258"/>
      <c r="AC325" s="150"/>
      <c r="AD325" s="40"/>
      <c r="AE325" s="40"/>
      <c r="AF325" s="40"/>
      <c r="AG325" s="40"/>
      <c r="AH325" s="40"/>
      <c r="AI325" s="218"/>
    </row>
    <row r="326" spans="1:35" ht="45" hidden="1" customHeight="1" x14ac:dyDescent="0.2">
      <c r="A326" s="159" t="s">
        <v>3798</v>
      </c>
      <c r="B326" s="150">
        <v>700122808</v>
      </c>
      <c r="C326" s="150" t="s">
        <v>2285</v>
      </c>
      <c r="D326" s="151" t="s">
        <v>2272</v>
      </c>
      <c r="E326" s="150" t="s">
        <v>3799</v>
      </c>
      <c r="F326" s="152" t="s">
        <v>3800</v>
      </c>
      <c r="G326" s="152"/>
      <c r="H326" s="152" t="s">
        <v>3801</v>
      </c>
      <c r="I326" s="152" t="s">
        <v>3802</v>
      </c>
      <c r="J326" s="150" t="s">
        <v>3803</v>
      </c>
      <c r="K326" s="150" t="s">
        <v>3804</v>
      </c>
      <c r="L326" s="150" t="s">
        <v>3805</v>
      </c>
      <c r="M326" s="150" t="s">
        <v>3806</v>
      </c>
      <c r="N326" s="153" t="s">
        <v>118</v>
      </c>
      <c r="O326" s="154" t="s">
        <v>2736</v>
      </c>
      <c r="P326" s="154"/>
      <c r="Q326" s="155" t="s">
        <v>3807</v>
      </c>
      <c r="R326" s="154"/>
      <c r="S326" s="155" t="s">
        <v>2296</v>
      </c>
      <c r="T326" s="155" t="s">
        <v>3808</v>
      </c>
      <c r="U326" s="155">
        <v>2016</v>
      </c>
      <c r="V326" s="156">
        <v>37970</v>
      </c>
      <c r="W326" s="154">
        <v>4600</v>
      </c>
      <c r="X326" s="258"/>
      <c r="Y326" s="153"/>
      <c r="Z326" s="258"/>
      <c r="AA326" s="258"/>
      <c r="AB326" s="258"/>
      <c r="AC326" s="150"/>
      <c r="AD326" s="40"/>
      <c r="AE326" s="40"/>
      <c r="AF326" s="40"/>
      <c r="AG326" s="40"/>
      <c r="AH326" s="40"/>
      <c r="AI326" s="218"/>
    </row>
    <row r="327" spans="1:35" ht="45" hidden="1" customHeight="1" x14ac:dyDescent="0.2">
      <c r="A327" s="159" t="s">
        <v>3809</v>
      </c>
      <c r="B327" s="150" t="s">
        <v>80</v>
      </c>
      <c r="C327" s="150" t="s">
        <v>2285</v>
      </c>
      <c r="D327" s="151" t="s">
        <v>2272</v>
      </c>
      <c r="E327" s="150" t="s">
        <v>3810</v>
      </c>
      <c r="F327" s="150" t="s">
        <v>8313</v>
      </c>
      <c r="G327" s="155">
        <v>2025</v>
      </c>
      <c r="H327" s="152" t="s">
        <v>3811</v>
      </c>
      <c r="I327" s="152" t="s">
        <v>3812</v>
      </c>
      <c r="J327" s="150" t="s">
        <v>3813</v>
      </c>
      <c r="K327" s="150" t="s">
        <v>8314</v>
      </c>
      <c r="L327" s="150" t="s">
        <v>3814</v>
      </c>
      <c r="M327" s="150" t="s">
        <v>3815</v>
      </c>
      <c r="N327" s="153" t="s">
        <v>118</v>
      </c>
      <c r="O327" s="154" t="s">
        <v>3345</v>
      </c>
      <c r="P327" s="154" t="s">
        <v>8315</v>
      </c>
      <c r="Q327" s="155" t="s">
        <v>8316</v>
      </c>
      <c r="R327" s="154"/>
      <c r="S327" s="155" t="s">
        <v>153</v>
      </c>
      <c r="T327" s="255" t="s">
        <v>8317</v>
      </c>
      <c r="U327" s="155">
        <v>2024</v>
      </c>
      <c r="V327" s="156">
        <v>41676</v>
      </c>
      <c r="W327" s="154">
        <v>7497</v>
      </c>
      <c r="X327" s="258"/>
      <c r="Y327" s="153"/>
      <c r="Z327" s="258"/>
      <c r="AA327" s="258"/>
      <c r="AB327" s="258"/>
      <c r="AC327" s="150"/>
      <c r="AD327" s="40"/>
      <c r="AE327" s="40"/>
      <c r="AF327" s="40"/>
      <c r="AG327" s="40"/>
      <c r="AH327" s="40"/>
      <c r="AI327" s="218"/>
    </row>
    <row r="328" spans="1:35" ht="45" hidden="1" customHeight="1" x14ac:dyDescent="0.2">
      <c r="A328" s="159" t="s">
        <v>3816</v>
      </c>
      <c r="B328" s="150">
        <v>650634667</v>
      </c>
      <c r="C328" s="150" t="s">
        <v>2271</v>
      </c>
      <c r="D328" s="151" t="s">
        <v>2272</v>
      </c>
      <c r="E328" s="150" t="s">
        <v>3817</v>
      </c>
      <c r="F328" s="152" t="s">
        <v>3818</v>
      </c>
      <c r="G328" s="152"/>
      <c r="H328" s="152" t="s">
        <v>3819</v>
      </c>
      <c r="I328" s="152" t="s">
        <v>3820</v>
      </c>
      <c r="J328" s="150" t="s">
        <v>3821</v>
      </c>
      <c r="K328" s="150"/>
      <c r="L328" s="150" t="s">
        <v>3822</v>
      </c>
      <c r="M328" s="153" t="s">
        <v>3823</v>
      </c>
      <c r="N328" s="153" t="s">
        <v>118</v>
      </c>
      <c r="O328" s="154" t="s">
        <v>1583</v>
      </c>
      <c r="P328" s="154" t="s">
        <v>3824</v>
      </c>
      <c r="Q328" s="155" t="s">
        <v>3825</v>
      </c>
      <c r="R328" s="154"/>
      <c r="S328" s="155">
        <v>93401</v>
      </c>
      <c r="T328" s="155" t="s">
        <v>3826</v>
      </c>
      <c r="U328" s="155">
        <v>2012</v>
      </c>
      <c r="V328" s="156">
        <v>41396</v>
      </c>
      <c r="W328" s="154">
        <v>7477</v>
      </c>
      <c r="X328" s="258"/>
      <c r="Y328" s="153"/>
      <c r="Z328" s="258"/>
      <c r="AA328" s="258"/>
      <c r="AB328" s="258"/>
      <c r="AC328" s="150"/>
      <c r="AD328" s="40"/>
      <c r="AE328" s="40"/>
      <c r="AF328" s="40"/>
      <c r="AG328" s="40"/>
      <c r="AH328" s="40"/>
      <c r="AI328" s="218"/>
    </row>
    <row r="329" spans="1:35" ht="45" hidden="1" customHeight="1" x14ac:dyDescent="0.2">
      <c r="A329" s="159" t="s">
        <v>3827</v>
      </c>
      <c r="B329" s="150">
        <v>727718001</v>
      </c>
      <c r="C329" s="150" t="s">
        <v>2271</v>
      </c>
      <c r="D329" s="151" t="s">
        <v>2272</v>
      </c>
      <c r="E329" s="150" t="s">
        <v>3828</v>
      </c>
      <c r="F329" s="152" t="s">
        <v>3829</v>
      </c>
      <c r="G329" s="152">
        <v>2023</v>
      </c>
      <c r="H329" s="152" t="s">
        <v>3830</v>
      </c>
      <c r="I329" s="152" t="s">
        <v>3831</v>
      </c>
      <c r="J329" s="150" t="s">
        <v>3832</v>
      </c>
      <c r="K329" s="150" t="s">
        <v>3833</v>
      </c>
      <c r="L329" s="150" t="s">
        <v>3834</v>
      </c>
      <c r="M329" s="150" t="s">
        <v>3835</v>
      </c>
      <c r="N329" s="153" t="s">
        <v>118</v>
      </c>
      <c r="O329" s="154" t="s">
        <v>192</v>
      </c>
      <c r="P329" s="154" t="s">
        <v>3836</v>
      </c>
      <c r="Q329" s="155"/>
      <c r="R329" s="154"/>
      <c r="S329" s="155" t="s">
        <v>209</v>
      </c>
      <c r="T329" s="155" t="s">
        <v>3837</v>
      </c>
      <c r="U329" s="155">
        <v>2023</v>
      </c>
      <c r="V329" s="156">
        <v>39052</v>
      </c>
      <c r="W329" s="154">
        <v>7340</v>
      </c>
      <c r="X329" s="258"/>
      <c r="Y329" s="153"/>
      <c r="Z329" s="258"/>
      <c r="AA329" s="258"/>
      <c r="AB329" s="258"/>
      <c r="AC329" s="150"/>
      <c r="AD329" s="40"/>
      <c r="AE329" s="40"/>
      <c r="AF329" s="40"/>
      <c r="AG329" s="40"/>
      <c r="AH329" s="40"/>
      <c r="AI329" s="218"/>
    </row>
    <row r="330" spans="1:35" ht="45" hidden="1" customHeight="1" x14ac:dyDescent="0.2">
      <c r="A330" s="159" t="s">
        <v>3838</v>
      </c>
      <c r="B330" s="150">
        <v>651391008</v>
      </c>
      <c r="C330" s="150" t="s">
        <v>3839</v>
      </c>
      <c r="D330" s="151" t="s">
        <v>2272</v>
      </c>
      <c r="E330" s="150" t="s">
        <v>3840</v>
      </c>
      <c r="F330" s="152" t="s">
        <v>3841</v>
      </c>
      <c r="G330" s="152"/>
      <c r="H330" s="152" t="s">
        <v>3842</v>
      </c>
      <c r="I330" s="152" t="s">
        <v>3843</v>
      </c>
      <c r="J330" s="150" t="s">
        <v>3844</v>
      </c>
      <c r="K330" s="150" t="s">
        <v>3845</v>
      </c>
      <c r="L330" s="150" t="s">
        <v>3846</v>
      </c>
      <c r="M330" s="150" t="s">
        <v>3847</v>
      </c>
      <c r="N330" s="153" t="s">
        <v>118</v>
      </c>
      <c r="O330" s="154" t="s">
        <v>525</v>
      </c>
      <c r="P330" s="154"/>
      <c r="Q330" s="155"/>
      <c r="R330" s="154"/>
      <c r="S330" s="155" t="s">
        <v>1830</v>
      </c>
      <c r="T330" s="155" t="s">
        <v>3848</v>
      </c>
      <c r="U330" s="155">
        <v>2008</v>
      </c>
      <c r="V330" s="156">
        <v>38905</v>
      </c>
      <c r="W330" s="154">
        <v>7327</v>
      </c>
      <c r="X330" s="258"/>
      <c r="Y330" s="153"/>
      <c r="Z330" s="258"/>
      <c r="AA330" s="258"/>
      <c r="AB330" s="258"/>
      <c r="AC330" s="150"/>
      <c r="AD330" s="40"/>
      <c r="AE330" s="40"/>
      <c r="AF330" s="40"/>
      <c r="AG330" s="40"/>
      <c r="AH330" s="40"/>
      <c r="AI330" s="218"/>
    </row>
    <row r="331" spans="1:35" ht="45" hidden="1" customHeight="1" x14ac:dyDescent="0.2">
      <c r="A331" s="159" t="s">
        <v>3849</v>
      </c>
      <c r="B331" s="150">
        <v>748762000</v>
      </c>
      <c r="C331" s="150" t="s">
        <v>3200</v>
      </c>
      <c r="D331" s="151" t="s">
        <v>2370</v>
      </c>
      <c r="E331" s="150" t="s">
        <v>3850</v>
      </c>
      <c r="F331" s="152" t="s">
        <v>278</v>
      </c>
      <c r="G331" s="152"/>
      <c r="H331" s="152" t="s">
        <v>3851</v>
      </c>
      <c r="I331" s="152" t="s">
        <v>3852</v>
      </c>
      <c r="J331" s="150" t="s">
        <v>3853</v>
      </c>
      <c r="K331" s="150" t="s">
        <v>3854</v>
      </c>
      <c r="L331" s="150" t="s">
        <v>3855</v>
      </c>
      <c r="M331" s="150" t="s">
        <v>3856</v>
      </c>
      <c r="N331" s="153" t="s">
        <v>118</v>
      </c>
      <c r="O331" s="154" t="s">
        <v>119</v>
      </c>
      <c r="P331" s="154" t="s">
        <v>3857</v>
      </c>
      <c r="Q331" s="155"/>
      <c r="R331" s="154"/>
      <c r="S331" s="155">
        <v>93401</v>
      </c>
      <c r="T331" s="155" t="s">
        <v>3858</v>
      </c>
      <c r="U331" s="155">
        <v>2007</v>
      </c>
      <c r="V331" s="156">
        <v>38600</v>
      </c>
      <c r="W331" s="154">
        <v>7178</v>
      </c>
      <c r="X331" s="258"/>
      <c r="Y331" s="153"/>
      <c r="Z331" s="258"/>
      <c r="AA331" s="258"/>
      <c r="AB331" s="258"/>
      <c r="AC331" s="150"/>
      <c r="AD331" s="40"/>
      <c r="AE331" s="40"/>
      <c r="AF331" s="40"/>
      <c r="AG331" s="40"/>
      <c r="AH331" s="40"/>
      <c r="AI331" s="218"/>
    </row>
    <row r="332" spans="1:35" ht="45" hidden="1" customHeight="1" x14ac:dyDescent="0.2">
      <c r="A332" s="159" t="s">
        <v>3859</v>
      </c>
      <c r="B332" s="150">
        <v>727783008</v>
      </c>
      <c r="C332" s="150" t="s">
        <v>3860</v>
      </c>
      <c r="D332" s="151" t="s">
        <v>2370</v>
      </c>
      <c r="E332" s="150" t="s">
        <v>3861</v>
      </c>
      <c r="F332" s="152" t="s">
        <v>3862</v>
      </c>
      <c r="G332" s="152"/>
      <c r="H332" s="152" t="s">
        <v>3863</v>
      </c>
      <c r="I332" s="152" t="s">
        <v>3864</v>
      </c>
      <c r="J332" s="150" t="s">
        <v>3865</v>
      </c>
      <c r="K332" s="150" t="s">
        <v>3866</v>
      </c>
      <c r="L332" s="150" t="s">
        <v>3867</v>
      </c>
      <c r="M332" s="150" t="s">
        <v>3868</v>
      </c>
      <c r="N332" s="153" t="s">
        <v>118</v>
      </c>
      <c r="O332" s="154" t="s">
        <v>178</v>
      </c>
      <c r="P332" s="154"/>
      <c r="Q332" s="155" t="s">
        <v>3869</v>
      </c>
      <c r="R332" s="154"/>
      <c r="S332" s="155">
        <v>93401</v>
      </c>
      <c r="T332" s="155" t="s">
        <v>3870</v>
      </c>
      <c r="U332" s="155">
        <v>2020</v>
      </c>
      <c r="V332" s="156">
        <v>37970</v>
      </c>
      <c r="W332" s="154">
        <v>6959</v>
      </c>
      <c r="X332" s="258"/>
      <c r="Y332" s="153"/>
      <c r="Z332" s="258"/>
      <c r="AA332" s="258"/>
      <c r="AB332" s="258"/>
      <c r="AC332" s="150"/>
      <c r="AD332" s="40"/>
      <c r="AE332" s="40"/>
      <c r="AF332" s="40"/>
      <c r="AG332" s="40"/>
      <c r="AH332" s="40"/>
      <c r="AI332" s="218"/>
    </row>
    <row r="333" spans="1:35" ht="45" hidden="1" customHeight="1" x14ac:dyDescent="0.2">
      <c r="A333" s="159" t="s">
        <v>3871</v>
      </c>
      <c r="B333" s="150">
        <v>653380682</v>
      </c>
      <c r="C333" s="150" t="s">
        <v>2271</v>
      </c>
      <c r="D333" s="151" t="s">
        <v>2272</v>
      </c>
      <c r="E333" s="150" t="s">
        <v>3872</v>
      </c>
      <c r="F333" s="152" t="s">
        <v>3873</v>
      </c>
      <c r="G333" s="152"/>
      <c r="H333" s="152" t="s">
        <v>3874</v>
      </c>
      <c r="I333" s="152" t="s">
        <v>3875</v>
      </c>
      <c r="J333" s="150" t="s">
        <v>2990</v>
      </c>
      <c r="K333" s="158">
        <v>43556</v>
      </c>
      <c r="L333" s="150" t="s">
        <v>3876</v>
      </c>
      <c r="M333" s="150" t="s">
        <v>3877</v>
      </c>
      <c r="N333" s="153" t="s">
        <v>118</v>
      </c>
      <c r="O333" s="154" t="s">
        <v>1042</v>
      </c>
      <c r="P333" s="154" t="s">
        <v>3878</v>
      </c>
      <c r="Q333" s="155" t="s">
        <v>3879</v>
      </c>
      <c r="R333" s="154"/>
      <c r="S333" s="155">
        <v>93401</v>
      </c>
      <c r="T333" s="155" t="s">
        <v>3880</v>
      </c>
      <c r="U333" s="155">
        <v>2017</v>
      </c>
      <c r="V333" s="156">
        <v>42646</v>
      </c>
      <c r="W333" s="154">
        <v>7618</v>
      </c>
      <c r="X333" s="258"/>
      <c r="Y333" s="153"/>
      <c r="Z333" s="258"/>
      <c r="AA333" s="258"/>
      <c r="AB333" s="258"/>
      <c r="AC333" s="150"/>
      <c r="AD333" s="40"/>
      <c r="AE333" s="40"/>
      <c r="AF333" s="40"/>
      <c r="AG333" s="40"/>
      <c r="AH333" s="40"/>
      <c r="AI333" s="218"/>
    </row>
    <row r="334" spans="1:35" ht="45" hidden="1" customHeight="1" x14ac:dyDescent="0.2">
      <c r="A334" s="159" t="s">
        <v>3881</v>
      </c>
      <c r="B334" s="183" t="s">
        <v>3882</v>
      </c>
      <c r="C334" s="150" t="s">
        <v>3883</v>
      </c>
      <c r="D334" s="151" t="s">
        <v>2272</v>
      </c>
      <c r="E334" s="150" t="s">
        <v>3884</v>
      </c>
      <c r="F334" s="150" t="s">
        <v>623</v>
      </c>
      <c r="G334" s="150"/>
      <c r="H334" s="152" t="s">
        <v>3885</v>
      </c>
      <c r="I334" s="152" t="s">
        <v>3886</v>
      </c>
      <c r="J334" s="150" t="s">
        <v>2000</v>
      </c>
      <c r="K334" s="150" t="s">
        <v>3887</v>
      </c>
      <c r="L334" s="150" t="s">
        <v>3888</v>
      </c>
      <c r="M334" s="150" t="s">
        <v>3889</v>
      </c>
      <c r="N334" s="153" t="s">
        <v>118</v>
      </c>
      <c r="O334" s="154" t="s">
        <v>1699</v>
      </c>
      <c r="P334" s="154" t="s">
        <v>3890</v>
      </c>
      <c r="Q334" s="167" t="s">
        <v>3891</v>
      </c>
      <c r="R334" s="154"/>
      <c r="S334" s="155" t="s">
        <v>1761</v>
      </c>
      <c r="T334" s="155" t="s">
        <v>3892</v>
      </c>
      <c r="U334" s="155">
        <v>2017</v>
      </c>
      <c r="V334" s="156">
        <v>43570</v>
      </c>
      <c r="W334" s="154">
        <v>7675</v>
      </c>
      <c r="X334" s="258"/>
      <c r="Y334" s="153"/>
      <c r="Z334" s="258"/>
      <c r="AA334" s="258"/>
      <c r="AB334" s="258"/>
      <c r="AC334" s="150"/>
      <c r="AD334" s="40"/>
      <c r="AE334" s="40"/>
      <c r="AF334" s="40"/>
      <c r="AG334" s="40"/>
      <c r="AH334" s="40"/>
      <c r="AI334" s="218"/>
    </row>
    <row r="335" spans="1:35" ht="45" hidden="1" customHeight="1" x14ac:dyDescent="0.2">
      <c r="A335" s="159" t="s">
        <v>3893</v>
      </c>
      <c r="B335" s="150">
        <v>700016404</v>
      </c>
      <c r="C335" s="150" t="s">
        <v>2285</v>
      </c>
      <c r="D335" s="151" t="s">
        <v>2272</v>
      </c>
      <c r="E335" s="150" t="s">
        <v>3894</v>
      </c>
      <c r="F335" s="152" t="s">
        <v>3895</v>
      </c>
      <c r="G335" s="152"/>
      <c r="H335" s="152" t="s">
        <v>3896</v>
      </c>
      <c r="I335" s="152" t="s">
        <v>3897</v>
      </c>
      <c r="J335" s="150" t="s">
        <v>3898</v>
      </c>
      <c r="K335" s="150" t="s">
        <v>3899</v>
      </c>
      <c r="L335" s="150" t="s">
        <v>3900</v>
      </c>
      <c r="M335" s="150" t="s">
        <v>3901</v>
      </c>
      <c r="N335" s="153" t="s">
        <v>118</v>
      </c>
      <c r="O335" s="154" t="s">
        <v>1629</v>
      </c>
      <c r="P335" s="154" t="s">
        <v>3902</v>
      </c>
      <c r="Q335" s="155"/>
      <c r="R335" s="154"/>
      <c r="S335" s="155" t="s">
        <v>800</v>
      </c>
      <c r="T335" s="155" t="s">
        <v>3903</v>
      </c>
      <c r="U335" s="155">
        <v>2012</v>
      </c>
      <c r="V335" s="156">
        <v>37970</v>
      </c>
      <c r="W335" s="154">
        <v>6970</v>
      </c>
      <c r="X335" s="258"/>
      <c r="Y335" s="153"/>
      <c r="Z335" s="258"/>
      <c r="AA335" s="258"/>
      <c r="AB335" s="258"/>
      <c r="AC335" s="150"/>
      <c r="AD335" s="40"/>
      <c r="AE335" s="40"/>
      <c r="AF335" s="40"/>
      <c r="AG335" s="40"/>
      <c r="AH335" s="40"/>
      <c r="AI335" s="218"/>
    </row>
    <row r="336" spans="1:35" ht="45" hidden="1" customHeight="1" x14ac:dyDescent="0.2">
      <c r="A336" s="159" t="s">
        <v>3904</v>
      </c>
      <c r="B336" s="150">
        <v>650739256</v>
      </c>
      <c r="C336" s="150"/>
      <c r="D336" s="151" t="s">
        <v>2272</v>
      </c>
      <c r="E336" s="150" t="s">
        <v>3905</v>
      </c>
      <c r="F336" s="152" t="s">
        <v>3906</v>
      </c>
      <c r="G336" s="152"/>
      <c r="H336" s="152" t="s">
        <v>3907</v>
      </c>
      <c r="I336" s="152" t="s">
        <v>3908</v>
      </c>
      <c r="J336" s="150" t="s">
        <v>129</v>
      </c>
      <c r="K336" s="150" t="s">
        <v>3909</v>
      </c>
      <c r="L336" s="150" t="s">
        <v>3910</v>
      </c>
      <c r="M336" s="150" t="s">
        <v>3911</v>
      </c>
      <c r="N336" s="153" t="s">
        <v>1605</v>
      </c>
      <c r="O336" s="154" t="s">
        <v>2465</v>
      </c>
      <c r="P336" s="154" t="s">
        <v>3912</v>
      </c>
      <c r="Q336" s="155" t="s">
        <v>3913</v>
      </c>
      <c r="R336" s="154"/>
      <c r="S336" s="155">
        <v>93401</v>
      </c>
      <c r="T336" s="155" t="s">
        <v>3914</v>
      </c>
      <c r="U336" s="155">
        <v>2019</v>
      </c>
      <c r="V336" s="156">
        <v>43852</v>
      </c>
      <c r="W336" s="154">
        <v>7965</v>
      </c>
      <c r="X336" s="258"/>
      <c r="Y336" s="153"/>
      <c r="Z336" s="258"/>
      <c r="AA336" s="258"/>
      <c r="AB336" s="258"/>
      <c r="AC336" s="150"/>
      <c r="AD336" s="40"/>
      <c r="AE336" s="40"/>
      <c r="AF336" s="40"/>
      <c r="AG336" s="40"/>
      <c r="AH336" s="40"/>
      <c r="AI336" s="218"/>
    </row>
    <row r="337" spans="1:35" ht="45" hidden="1" customHeight="1" x14ac:dyDescent="0.2">
      <c r="A337" s="159" t="s">
        <v>3915</v>
      </c>
      <c r="B337" s="150">
        <v>650165500</v>
      </c>
      <c r="C337" s="150" t="s">
        <v>3916</v>
      </c>
      <c r="D337" s="151" t="s">
        <v>2370</v>
      </c>
      <c r="E337" s="150" t="s">
        <v>3917</v>
      </c>
      <c r="F337" s="152" t="s">
        <v>278</v>
      </c>
      <c r="G337" s="152"/>
      <c r="H337" s="152" t="s">
        <v>3918</v>
      </c>
      <c r="I337" s="152" t="s">
        <v>3919</v>
      </c>
      <c r="J337" s="150" t="s">
        <v>1426</v>
      </c>
      <c r="K337" s="150" t="s">
        <v>3920</v>
      </c>
      <c r="L337" s="150" t="s">
        <v>3921</v>
      </c>
      <c r="M337" s="150" t="s">
        <v>3922</v>
      </c>
      <c r="N337" s="153" t="s">
        <v>133</v>
      </c>
      <c r="O337" s="155" t="s">
        <v>134</v>
      </c>
      <c r="P337" s="154" t="s">
        <v>3923</v>
      </c>
      <c r="Q337" s="155" t="s">
        <v>3924</v>
      </c>
      <c r="R337" s="154"/>
      <c r="S337" s="155">
        <v>93401</v>
      </c>
      <c r="T337" s="155" t="s">
        <v>3925</v>
      </c>
      <c r="U337" s="155">
        <v>2020</v>
      </c>
      <c r="V337" s="156">
        <v>38600</v>
      </c>
      <c r="W337" s="154">
        <v>7141</v>
      </c>
      <c r="X337" s="258"/>
      <c r="Y337" s="153"/>
      <c r="Z337" s="258"/>
      <c r="AA337" s="258"/>
      <c r="AB337" s="258"/>
      <c r="AC337" s="150"/>
      <c r="AD337" s="40"/>
      <c r="AE337" s="40"/>
      <c r="AF337" s="40"/>
      <c r="AG337" s="40"/>
      <c r="AH337" s="40"/>
      <c r="AI337" s="218" t="s">
        <v>3926</v>
      </c>
    </row>
    <row r="338" spans="1:35" ht="45" hidden="1" customHeight="1" x14ac:dyDescent="0.2">
      <c r="A338" s="149" t="s">
        <v>3927</v>
      </c>
      <c r="B338" s="150">
        <v>650502205</v>
      </c>
      <c r="C338" s="150" t="s">
        <v>2857</v>
      </c>
      <c r="D338" s="151" t="s">
        <v>2272</v>
      </c>
      <c r="E338" s="150" t="s">
        <v>3928</v>
      </c>
      <c r="F338" s="152" t="s">
        <v>3929</v>
      </c>
      <c r="G338" s="152"/>
      <c r="H338" s="152" t="s">
        <v>3930</v>
      </c>
      <c r="I338" s="152" t="s">
        <v>3931</v>
      </c>
      <c r="J338" s="150" t="s">
        <v>3932</v>
      </c>
      <c r="K338" s="150" t="s">
        <v>3933</v>
      </c>
      <c r="L338" s="150" t="s">
        <v>3934</v>
      </c>
      <c r="M338" s="150" t="s">
        <v>3935</v>
      </c>
      <c r="N338" s="153" t="s">
        <v>232</v>
      </c>
      <c r="O338" s="154" t="s">
        <v>294</v>
      </c>
      <c r="P338" s="154"/>
      <c r="Q338" s="155"/>
      <c r="R338" s="154"/>
      <c r="S338" s="155">
        <v>93401</v>
      </c>
      <c r="T338" s="155" t="s">
        <v>3936</v>
      </c>
      <c r="U338" s="155">
        <v>2008</v>
      </c>
      <c r="V338" s="156">
        <v>37970</v>
      </c>
      <c r="W338" s="154">
        <v>7078</v>
      </c>
      <c r="X338" s="258"/>
      <c r="Y338" s="153"/>
      <c r="Z338" s="258"/>
      <c r="AA338" s="258"/>
      <c r="AB338" s="258"/>
      <c r="AC338" s="150"/>
      <c r="AD338" s="40"/>
      <c r="AE338" s="40"/>
      <c r="AF338" s="40"/>
      <c r="AG338" s="40"/>
      <c r="AH338" s="40"/>
      <c r="AI338" s="218"/>
    </row>
    <row r="339" spans="1:35" ht="45" hidden="1" customHeight="1" x14ac:dyDescent="0.2">
      <c r="A339" s="159" t="s">
        <v>3937</v>
      </c>
      <c r="B339" s="150" t="s">
        <v>3938</v>
      </c>
      <c r="C339" s="150" t="s">
        <v>2271</v>
      </c>
      <c r="D339" s="151" t="s">
        <v>2272</v>
      </c>
      <c r="E339" s="150" t="s">
        <v>3939</v>
      </c>
      <c r="F339" s="152" t="s">
        <v>3940</v>
      </c>
      <c r="G339" s="152"/>
      <c r="H339" s="152" t="s">
        <v>3941</v>
      </c>
      <c r="I339" s="152" t="s">
        <v>3942</v>
      </c>
      <c r="J339" s="150" t="s">
        <v>3943</v>
      </c>
      <c r="K339" s="150" t="s">
        <v>3944</v>
      </c>
      <c r="L339" s="150" t="s">
        <v>3945</v>
      </c>
      <c r="M339" s="150" t="s">
        <v>3946</v>
      </c>
      <c r="N339" s="153" t="s">
        <v>165</v>
      </c>
      <c r="O339" s="154" t="s">
        <v>260</v>
      </c>
      <c r="P339" s="154" t="s">
        <v>3947</v>
      </c>
      <c r="Q339" s="155" t="s">
        <v>3948</v>
      </c>
      <c r="R339" s="154"/>
      <c r="S339" s="155">
        <v>93401</v>
      </c>
      <c r="T339" s="155" t="s">
        <v>3949</v>
      </c>
      <c r="U339" s="155">
        <v>2020</v>
      </c>
      <c r="V339" s="156">
        <v>39938</v>
      </c>
      <c r="W339" s="154">
        <v>7412</v>
      </c>
      <c r="X339" s="258"/>
      <c r="Y339" s="153"/>
      <c r="Z339" s="258"/>
      <c r="AA339" s="258"/>
      <c r="AB339" s="258"/>
      <c r="AC339" s="150"/>
      <c r="AD339" s="40"/>
      <c r="AE339" s="40"/>
      <c r="AF339" s="40"/>
      <c r="AG339" s="40"/>
      <c r="AH339" s="40"/>
      <c r="AI339" s="218"/>
    </row>
    <row r="340" spans="1:35" ht="45" hidden="1" customHeight="1" x14ac:dyDescent="0.2">
      <c r="A340" s="159" t="s">
        <v>3950</v>
      </c>
      <c r="B340" s="150" t="s">
        <v>3951</v>
      </c>
      <c r="C340" s="150" t="s">
        <v>2285</v>
      </c>
      <c r="D340" s="151" t="s">
        <v>2272</v>
      </c>
      <c r="E340" s="150" t="s">
        <v>3952</v>
      </c>
      <c r="F340" s="152" t="s">
        <v>3953</v>
      </c>
      <c r="G340" s="152">
        <v>2023</v>
      </c>
      <c r="H340" s="152" t="s">
        <v>3954</v>
      </c>
      <c r="I340" s="152" t="s">
        <v>3955</v>
      </c>
      <c r="J340" s="150" t="s">
        <v>3956</v>
      </c>
      <c r="K340" s="150" t="s">
        <v>3957</v>
      </c>
      <c r="L340" s="153" t="s">
        <v>3958</v>
      </c>
      <c r="M340" s="150" t="s">
        <v>3959</v>
      </c>
      <c r="N340" s="153" t="s">
        <v>246</v>
      </c>
      <c r="O340" s="154" t="s">
        <v>686</v>
      </c>
      <c r="P340" s="154" t="s">
        <v>3960</v>
      </c>
      <c r="Q340" s="155" t="s">
        <v>3961</v>
      </c>
      <c r="R340" s="154"/>
      <c r="S340" s="155" t="s">
        <v>2296</v>
      </c>
      <c r="T340" s="237" t="s">
        <v>3962</v>
      </c>
      <c r="U340" s="155">
        <v>2022</v>
      </c>
      <c r="V340" s="156">
        <v>43180</v>
      </c>
      <c r="W340" s="154">
        <v>7645</v>
      </c>
      <c r="X340" s="258"/>
      <c r="Y340" s="153"/>
      <c r="Z340" s="258"/>
      <c r="AA340" s="258"/>
      <c r="AB340" s="258"/>
      <c r="AC340" s="150"/>
      <c r="AD340" s="40"/>
      <c r="AE340" s="40"/>
      <c r="AF340" s="40"/>
      <c r="AG340" s="40"/>
      <c r="AH340" s="40"/>
      <c r="AI340" s="218"/>
    </row>
    <row r="341" spans="1:35" ht="45" hidden="1" customHeight="1" x14ac:dyDescent="0.2">
      <c r="A341" s="159" t="s">
        <v>3963</v>
      </c>
      <c r="B341" s="150">
        <v>738689003</v>
      </c>
      <c r="C341" s="150" t="s">
        <v>2271</v>
      </c>
      <c r="D341" s="151" t="s">
        <v>2272</v>
      </c>
      <c r="E341" s="150" t="s">
        <v>3964</v>
      </c>
      <c r="F341" s="152" t="s">
        <v>8334</v>
      </c>
      <c r="G341" s="155">
        <v>2025</v>
      </c>
      <c r="H341" s="152" t="s">
        <v>3965</v>
      </c>
      <c r="I341" s="152" t="s">
        <v>3966</v>
      </c>
      <c r="J341" s="150" t="s">
        <v>3967</v>
      </c>
      <c r="K341" s="150" t="s">
        <v>3968</v>
      </c>
      <c r="L341" s="150" t="s">
        <v>3969</v>
      </c>
      <c r="M341" s="150" t="s">
        <v>3970</v>
      </c>
      <c r="N341" s="153" t="s">
        <v>133</v>
      </c>
      <c r="O341" s="155" t="s">
        <v>134</v>
      </c>
      <c r="P341" s="154" t="s">
        <v>3971</v>
      </c>
      <c r="Q341" s="166" t="s">
        <v>3972</v>
      </c>
      <c r="R341" s="154"/>
      <c r="S341" s="155" t="s">
        <v>3973</v>
      </c>
      <c r="T341" s="255" t="s">
        <v>8335</v>
      </c>
      <c r="U341" s="255">
        <v>2024</v>
      </c>
      <c r="V341" s="156">
        <v>37970</v>
      </c>
      <c r="W341" s="154">
        <v>6979</v>
      </c>
      <c r="X341" s="213"/>
      <c r="Y341" s="214"/>
      <c r="Z341" s="213"/>
      <c r="AA341" s="213"/>
      <c r="AB341" s="213"/>
      <c r="AC341" s="215" t="s">
        <v>3974</v>
      </c>
      <c r="AD341" s="40"/>
      <c r="AE341" s="40"/>
      <c r="AF341" s="40"/>
      <c r="AG341" s="40"/>
      <c r="AH341" s="40"/>
      <c r="AI341" s="218" t="s">
        <v>3975</v>
      </c>
    </row>
    <row r="342" spans="1:35" ht="45" hidden="1" customHeight="1" x14ac:dyDescent="0.2">
      <c r="A342" s="159" t="s">
        <v>3976</v>
      </c>
      <c r="B342" s="150">
        <v>651932017</v>
      </c>
      <c r="C342" s="150"/>
      <c r="D342" s="151" t="s">
        <v>2272</v>
      </c>
      <c r="E342" s="150" t="s">
        <v>3977</v>
      </c>
      <c r="F342" s="152" t="s">
        <v>3978</v>
      </c>
      <c r="G342" s="152"/>
      <c r="H342" s="152" t="s">
        <v>3979</v>
      </c>
      <c r="I342" s="152" t="s">
        <v>3980</v>
      </c>
      <c r="J342" s="150" t="s">
        <v>1025</v>
      </c>
      <c r="K342" s="150" t="s">
        <v>3981</v>
      </c>
      <c r="L342" s="150" t="s">
        <v>3982</v>
      </c>
      <c r="M342" s="150" t="s">
        <v>3983</v>
      </c>
      <c r="N342" s="153" t="s">
        <v>118</v>
      </c>
      <c r="O342" s="154" t="s">
        <v>119</v>
      </c>
      <c r="P342" s="154" t="s">
        <v>3984</v>
      </c>
      <c r="Q342" s="166" t="s">
        <v>3985</v>
      </c>
      <c r="R342" s="154"/>
      <c r="S342" s="155">
        <v>93401</v>
      </c>
      <c r="T342" s="155" t="s">
        <v>3986</v>
      </c>
      <c r="U342" s="155">
        <v>2020</v>
      </c>
      <c r="V342" s="156">
        <v>44034</v>
      </c>
      <c r="W342" s="154">
        <v>7708</v>
      </c>
      <c r="X342" s="213"/>
      <c r="Y342" s="214"/>
      <c r="Z342" s="213"/>
      <c r="AA342" s="213"/>
      <c r="AB342" s="213"/>
      <c r="AC342" s="215"/>
      <c r="AD342" s="40"/>
      <c r="AE342" s="40"/>
      <c r="AF342" s="40"/>
      <c r="AG342" s="40"/>
      <c r="AH342" s="40"/>
      <c r="AI342" s="218"/>
    </row>
    <row r="343" spans="1:35" ht="45" hidden="1" customHeight="1" x14ac:dyDescent="0.2">
      <c r="A343" s="159" t="s">
        <v>3987</v>
      </c>
      <c r="B343" s="150">
        <v>705749000</v>
      </c>
      <c r="C343" s="150" t="s">
        <v>3988</v>
      </c>
      <c r="D343" s="151" t="s">
        <v>2272</v>
      </c>
      <c r="E343" s="150" t="s">
        <v>3989</v>
      </c>
      <c r="F343" s="152" t="s">
        <v>3990</v>
      </c>
      <c r="G343" s="152"/>
      <c r="H343" s="152" t="s">
        <v>3991</v>
      </c>
      <c r="I343" s="152" t="s">
        <v>3992</v>
      </c>
      <c r="J343" s="150" t="s">
        <v>3993</v>
      </c>
      <c r="K343" s="150" t="s">
        <v>3994</v>
      </c>
      <c r="L343" s="150" t="s">
        <v>3995</v>
      </c>
      <c r="M343" s="150" t="s">
        <v>3996</v>
      </c>
      <c r="N343" s="153" t="s">
        <v>118</v>
      </c>
      <c r="O343" s="154" t="s">
        <v>119</v>
      </c>
      <c r="P343" s="154"/>
      <c r="Q343" s="155"/>
      <c r="R343" s="154"/>
      <c r="S343" s="155">
        <v>93401</v>
      </c>
      <c r="T343" s="155" t="s">
        <v>3997</v>
      </c>
      <c r="U343" s="155">
        <v>2020</v>
      </c>
      <c r="V343" s="156">
        <v>37970</v>
      </c>
      <c r="W343" s="154">
        <v>4350</v>
      </c>
      <c r="X343" s="258"/>
      <c r="Y343" s="153"/>
      <c r="Z343" s="258"/>
      <c r="AA343" s="258"/>
      <c r="AB343" s="258"/>
      <c r="AC343" s="150"/>
      <c r="AD343" s="40"/>
      <c r="AE343" s="40"/>
      <c r="AF343" s="40"/>
      <c r="AG343" s="40"/>
      <c r="AH343" s="40"/>
      <c r="AI343" s="218"/>
    </row>
    <row r="344" spans="1:35" ht="45" hidden="1" customHeight="1" x14ac:dyDescent="0.2">
      <c r="A344" s="159" t="s">
        <v>3998</v>
      </c>
      <c r="B344" s="150">
        <v>653823304</v>
      </c>
      <c r="C344" s="150" t="s">
        <v>3999</v>
      </c>
      <c r="D344" s="151" t="s">
        <v>2272</v>
      </c>
      <c r="E344" s="150" t="s">
        <v>4000</v>
      </c>
      <c r="F344" s="152" t="s">
        <v>4001</v>
      </c>
      <c r="G344" s="152"/>
      <c r="H344" s="152" t="s">
        <v>4002</v>
      </c>
      <c r="I344" s="152" t="s">
        <v>4003</v>
      </c>
      <c r="J344" s="150" t="s">
        <v>2361</v>
      </c>
      <c r="K344" s="150" t="s">
        <v>4004</v>
      </c>
      <c r="L344" s="150" t="s">
        <v>4005</v>
      </c>
      <c r="M344" s="150" t="s">
        <v>4006</v>
      </c>
      <c r="N344" s="153" t="s">
        <v>118</v>
      </c>
      <c r="O344" s="154" t="s">
        <v>119</v>
      </c>
      <c r="P344" s="154" t="s">
        <v>4007</v>
      </c>
      <c r="Q344" s="155"/>
      <c r="R344" s="154"/>
      <c r="S344" s="155" t="s">
        <v>209</v>
      </c>
      <c r="T344" s="155" t="s">
        <v>4008</v>
      </c>
      <c r="U344" s="155">
        <v>2020</v>
      </c>
      <c r="V344" s="156">
        <v>39317</v>
      </c>
      <c r="W344" s="154">
        <v>7369</v>
      </c>
      <c r="X344" s="213"/>
      <c r="Y344" s="214"/>
      <c r="Z344" s="213"/>
      <c r="AA344" s="213"/>
      <c r="AB344" s="213"/>
      <c r="AC344" s="215"/>
      <c r="AD344" s="40"/>
      <c r="AE344" s="40"/>
      <c r="AF344" s="40"/>
      <c r="AG344" s="40"/>
      <c r="AH344" s="40"/>
      <c r="AI344" s="218"/>
    </row>
    <row r="345" spans="1:35" ht="45" hidden="1" customHeight="1" x14ac:dyDescent="0.2">
      <c r="A345" s="159" t="s">
        <v>4009</v>
      </c>
      <c r="B345" s="150">
        <v>610040004</v>
      </c>
      <c r="C345" s="150" t="s">
        <v>4010</v>
      </c>
      <c r="D345" s="151" t="s">
        <v>4011</v>
      </c>
      <c r="E345" s="150" t="s">
        <v>4012</v>
      </c>
      <c r="F345" s="152" t="s">
        <v>278</v>
      </c>
      <c r="G345" s="152"/>
      <c r="H345" s="152" t="s">
        <v>4013</v>
      </c>
      <c r="I345" s="152" t="s">
        <v>115</v>
      </c>
      <c r="J345" s="150"/>
      <c r="K345" s="150"/>
      <c r="L345" s="150" t="s">
        <v>4014</v>
      </c>
      <c r="M345" s="150" t="s">
        <v>4015</v>
      </c>
      <c r="N345" s="153" t="s">
        <v>118</v>
      </c>
      <c r="O345" s="154" t="s">
        <v>119</v>
      </c>
      <c r="P345" s="154" t="s">
        <v>4016</v>
      </c>
      <c r="Q345" s="155"/>
      <c r="R345" s="154"/>
      <c r="S345" s="155">
        <v>91001</v>
      </c>
      <c r="T345" s="156" t="s">
        <v>886</v>
      </c>
      <c r="U345" s="155" t="s">
        <v>887</v>
      </c>
      <c r="V345" s="156">
        <v>37970</v>
      </c>
      <c r="W345" s="154">
        <v>4700</v>
      </c>
      <c r="X345" s="258"/>
      <c r="Y345" s="153"/>
      <c r="Z345" s="258"/>
      <c r="AA345" s="258"/>
      <c r="AB345" s="258"/>
      <c r="AC345" s="150"/>
      <c r="AD345" s="40"/>
      <c r="AE345" s="40"/>
      <c r="AF345" s="40"/>
      <c r="AG345" s="40"/>
      <c r="AH345" s="40"/>
      <c r="AI345" s="218"/>
    </row>
    <row r="346" spans="1:35" ht="45" hidden="1" customHeight="1" x14ac:dyDescent="0.2">
      <c r="A346" s="159" t="s">
        <v>4017</v>
      </c>
      <c r="B346" s="150">
        <v>605111246</v>
      </c>
      <c r="C346" s="150" t="s">
        <v>4018</v>
      </c>
      <c r="D346" s="151" t="s">
        <v>4011</v>
      </c>
      <c r="E346" s="150" t="s">
        <v>4019</v>
      </c>
      <c r="F346" s="152" t="s">
        <v>278</v>
      </c>
      <c r="G346" s="152"/>
      <c r="H346" s="152" t="s">
        <v>4020</v>
      </c>
      <c r="I346" s="152" t="s">
        <v>115</v>
      </c>
      <c r="J346" s="150"/>
      <c r="K346" s="150"/>
      <c r="L346" s="150" t="s">
        <v>4021</v>
      </c>
      <c r="M346" s="150" t="s">
        <v>4022</v>
      </c>
      <c r="N346" s="153" t="s">
        <v>1268</v>
      </c>
      <c r="O346" s="154" t="s">
        <v>4023</v>
      </c>
      <c r="P346" s="154" t="s">
        <v>4024</v>
      </c>
      <c r="Q346" s="155" t="s">
        <v>4025</v>
      </c>
      <c r="R346" s="154"/>
      <c r="S346" s="155">
        <v>91001</v>
      </c>
      <c r="T346" s="155" t="s">
        <v>886</v>
      </c>
      <c r="U346" s="155" t="s">
        <v>887</v>
      </c>
      <c r="V346" s="156">
        <v>42053</v>
      </c>
      <c r="W346" s="154">
        <v>7541</v>
      </c>
      <c r="X346" s="258"/>
      <c r="Y346" s="153"/>
      <c r="Z346" s="258"/>
      <c r="AA346" s="258"/>
      <c r="AB346" s="258"/>
      <c r="AC346" s="150"/>
      <c r="AD346" s="40"/>
      <c r="AE346" s="40"/>
      <c r="AF346" s="40"/>
      <c r="AG346" s="40"/>
      <c r="AH346" s="40"/>
      <c r="AI346" s="218"/>
    </row>
    <row r="347" spans="1:35" ht="45" hidden="1" customHeight="1" x14ac:dyDescent="0.2">
      <c r="A347" s="159" t="s">
        <v>4026</v>
      </c>
      <c r="B347" s="150">
        <v>605110223</v>
      </c>
      <c r="C347" s="150" t="s">
        <v>4018</v>
      </c>
      <c r="D347" s="151" t="s">
        <v>4011</v>
      </c>
      <c r="E347" s="150" t="s">
        <v>4027</v>
      </c>
      <c r="F347" s="152" t="s">
        <v>278</v>
      </c>
      <c r="G347" s="152"/>
      <c r="H347" s="152" t="s">
        <v>4020</v>
      </c>
      <c r="I347" s="152" t="s">
        <v>115</v>
      </c>
      <c r="J347" s="150"/>
      <c r="K347" s="150"/>
      <c r="L347" s="150" t="s">
        <v>4028</v>
      </c>
      <c r="M347" s="150" t="s">
        <v>4029</v>
      </c>
      <c r="N347" s="153" t="s">
        <v>165</v>
      </c>
      <c r="O347" s="154" t="s">
        <v>260</v>
      </c>
      <c r="P347" s="154"/>
      <c r="Q347" s="155"/>
      <c r="R347" s="154"/>
      <c r="S347" s="155">
        <v>91001</v>
      </c>
      <c r="T347" s="155" t="s">
        <v>886</v>
      </c>
      <c r="U347" s="155" t="s">
        <v>887</v>
      </c>
      <c r="V347" s="156">
        <v>42226</v>
      </c>
      <c r="W347" s="154">
        <v>7580</v>
      </c>
      <c r="X347" s="258"/>
      <c r="Y347" s="153"/>
      <c r="Z347" s="258"/>
      <c r="AA347" s="258"/>
      <c r="AB347" s="258"/>
      <c r="AC347" s="150"/>
      <c r="AD347" s="40"/>
      <c r="AE347" s="40"/>
      <c r="AF347" s="40"/>
      <c r="AG347" s="40"/>
      <c r="AH347" s="40"/>
      <c r="AI347" s="218"/>
    </row>
    <row r="348" spans="1:35" ht="45" hidden="1" customHeight="1" x14ac:dyDescent="0.2">
      <c r="A348" s="159" t="s">
        <v>4030</v>
      </c>
      <c r="B348" s="150">
        <v>605110118</v>
      </c>
      <c r="C348" s="150" t="s">
        <v>4018</v>
      </c>
      <c r="D348" s="151" t="s">
        <v>4011</v>
      </c>
      <c r="E348" s="150" t="s">
        <v>4019</v>
      </c>
      <c r="F348" s="152" t="s">
        <v>278</v>
      </c>
      <c r="G348" s="152"/>
      <c r="H348" s="152" t="s">
        <v>4020</v>
      </c>
      <c r="I348" s="152" t="s">
        <v>115</v>
      </c>
      <c r="J348" s="150"/>
      <c r="K348" s="150"/>
      <c r="L348" s="150" t="s">
        <v>4031</v>
      </c>
      <c r="M348" s="150" t="s">
        <v>4032</v>
      </c>
      <c r="N348" s="153" t="s">
        <v>730</v>
      </c>
      <c r="O348" s="154" t="s">
        <v>366</v>
      </c>
      <c r="P348" s="154" t="s">
        <v>4033</v>
      </c>
      <c r="Q348" s="155"/>
      <c r="R348" s="154"/>
      <c r="S348" s="155">
        <v>91001</v>
      </c>
      <c r="T348" s="155" t="s">
        <v>886</v>
      </c>
      <c r="U348" s="155" t="s">
        <v>887</v>
      </c>
      <c r="V348" s="156">
        <v>42054</v>
      </c>
      <c r="W348" s="154">
        <v>7542</v>
      </c>
      <c r="X348" s="258"/>
      <c r="Y348" s="153"/>
      <c r="Z348" s="258"/>
      <c r="AA348" s="258"/>
      <c r="AB348" s="258"/>
      <c r="AC348" s="150"/>
      <c r="AD348" s="40"/>
      <c r="AE348" s="40"/>
      <c r="AF348" s="40"/>
      <c r="AG348" s="40"/>
      <c r="AH348" s="40"/>
      <c r="AI348" s="218"/>
    </row>
    <row r="349" spans="1:35" ht="45" hidden="1" customHeight="1" x14ac:dyDescent="0.2">
      <c r="A349" s="159" t="s">
        <v>4034</v>
      </c>
      <c r="B349" s="150">
        <v>605111114</v>
      </c>
      <c r="C349" s="150" t="s">
        <v>4018</v>
      </c>
      <c r="D349" s="151" t="s">
        <v>4011</v>
      </c>
      <c r="E349" s="150" t="s">
        <v>4019</v>
      </c>
      <c r="F349" s="152" t="s">
        <v>278</v>
      </c>
      <c r="G349" s="152"/>
      <c r="H349" s="152" t="s">
        <v>4020</v>
      </c>
      <c r="I349" s="152" t="s">
        <v>115</v>
      </c>
      <c r="J349" s="150"/>
      <c r="K349" s="150"/>
      <c r="L349" s="150" t="s">
        <v>4035</v>
      </c>
      <c r="M349" s="150" t="s">
        <v>4036</v>
      </c>
      <c r="N349" s="153" t="s">
        <v>578</v>
      </c>
      <c r="O349" s="154" t="s">
        <v>4037</v>
      </c>
      <c r="P349" s="154"/>
      <c r="Q349" s="155"/>
      <c r="R349" s="154"/>
      <c r="S349" s="155">
        <v>91001</v>
      </c>
      <c r="T349" s="155" t="s">
        <v>886</v>
      </c>
      <c r="U349" s="155" t="s">
        <v>887</v>
      </c>
      <c r="V349" s="156">
        <v>42062</v>
      </c>
      <c r="W349" s="154">
        <v>7556</v>
      </c>
      <c r="X349" s="258"/>
      <c r="Y349" s="153"/>
      <c r="Z349" s="258"/>
      <c r="AA349" s="258"/>
      <c r="AB349" s="258"/>
      <c r="AC349" s="150"/>
      <c r="AD349" s="40"/>
      <c r="AE349" s="40"/>
      <c r="AF349" s="40"/>
      <c r="AG349" s="40"/>
      <c r="AH349" s="40"/>
      <c r="AI349" s="218"/>
    </row>
    <row r="350" spans="1:35" ht="45" hidden="1" customHeight="1" x14ac:dyDescent="0.2">
      <c r="A350" s="159" t="s">
        <v>4038</v>
      </c>
      <c r="B350" s="150">
        <v>605110614</v>
      </c>
      <c r="C350" s="150" t="s">
        <v>4018</v>
      </c>
      <c r="D350" s="151" t="s">
        <v>4011</v>
      </c>
      <c r="E350" s="150" t="s">
        <v>4019</v>
      </c>
      <c r="F350" s="152" t="s">
        <v>278</v>
      </c>
      <c r="G350" s="152"/>
      <c r="H350" s="152" t="s">
        <v>4020</v>
      </c>
      <c r="I350" s="152" t="s">
        <v>115</v>
      </c>
      <c r="J350" s="150"/>
      <c r="K350" s="150"/>
      <c r="L350" s="150" t="s">
        <v>4039</v>
      </c>
      <c r="M350" s="150" t="s">
        <v>4040</v>
      </c>
      <c r="N350" s="153" t="s">
        <v>1758</v>
      </c>
      <c r="O350" s="154" t="s">
        <v>2377</v>
      </c>
      <c r="P350" s="154" t="s">
        <v>4041</v>
      </c>
      <c r="Q350" s="155"/>
      <c r="R350" s="154"/>
      <c r="S350" s="155">
        <v>91001</v>
      </c>
      <c r="T350" s="155" t="s">
        <v>886</v>
      </c>
      <c r="U350" s="155" t="s">
        <v>887</v>
      </c>
      <c r="V350" s="156">
        <v>42101</v>
      </c>
      <c r="W350" s="154">
        <v>7561</v>
      </c>
      <c r="X350" s="258"/>
      <c r="Y350" s="153"/>
      <c r="Z350" s="258"/>
      <c r="AA350" s="258"/>
      <c r="AB350" s="258"/>
      <c r="AC350" s="150"/>
      <c r="AD350" s="40"/>
      <c r="AE350" s="40"/>
      <c r="AF350" s="40"/>
      <c r="AG350" s="40"/>
      <c r="AH350" s="40"/>
      <c r="AI350" s="218"/>
    </row>
    <row r="351" spans="1:35" ht="45" hidden="1" customHeight="1" x14ac:dyDescent="0.2">
      <c r="A351" s="159" t="s">
        <v>4042</v>
      </c>
      <c r="B351" s="150">
        <v>605111130</v>
      </c>
      <c r="C351" s="150" t="s">
        <v>4018</v>
      </c>
      <c r="D351" s="151" t="s">
        <v>4011</v>
      </c>
      <c r="E351" s="150" t="s">
        <v>4019</v>
      </c>
      <c r="F351" s="152" t="s">
        <v>278</v>
      </c>
      <c r="G351" s="152"/>
      <c r="H351" s="152" t="s">
        <v>4020</v>
      </c>
      <c r="I351" s="152" t="s">
        <v>115</v>
      </c>
      <c r="J351" s="150"/>
      <c r="K351" s="150"/>
      <c r="L351" s="150" t="s">
        <v>4043</v>
      </c>
      <c r="M351" s="150" t="s">
        <v>4044</v>
      </c>
      <c r="N351" s="153" t="s">
        <v>578</v>
      </c>
      <c r="O351" s="154" t="s">
        <v>4045</v>
      </c>
      <c r="P351" s="154" t="s">
        <v>4046</v>
      </c>
      <c r="Q351" s="155" t="s">
        <v>4047</v>
      </c>
      <c r="R351" s="154"/>
      <c r="S351" s="155">
        <v>91001</v>
      </c>
      <c r="T351" s="155" t="s">
        <v>886</v>
      </c>
      <c r="U351" s="155" t="s">
        <v>887</v>
      </c>
      <c r="V351" s="156">
        <v>42052</v>
      </c>
      <c r="W351" s="154">
        <v>7529</v>
      </c>
      <c r="X351" s="258"/>
      <c r="Y351" s="153"/>
      <c r="Z351" s="258"/>
      <c r="AA351" s="258"/>
      <c r="AB351" s="258"/>
      <c r="AC351" s="150"/>
      <c r="AD351" s="40"/>
      <c r="AE351" s="40"/>
      <c r="AF351" s="40"/>
      <c r="AG351" s="40"/>
      <c r="AH351" s="40"/>
      <c r="AI351" s="218"/>
    </row>
    <row r="352" spans="1:35" ht="45" hidden="1" customHeight="1" x14ac:dyDescent="0.2">
      <c r="A352" s="159" t="s">
        <v>4048</v>
      </c>
      <c r="B352" s="150">
        <v>605110436</v>
      </c>
      <c r="C352" s="150" t="s">
        <v>4018</v>
      </c>
      <c r="D352" s="151" t="s">
        <v>4011</v>
      </c>
      <c r="E352" s="150" t="s">
        <v>4019</v>
      </c>
      <c r="F352" s="152" t="s">
        <v>278</v>
      </c>
      <c r="G352" s="152"/>
      <c r="H352" s="152" t="s">
        <v>4049</v>
      </c>
      <c r="I352" s="152" t="s">
        <v>115</v>
      </c>
      <c r="J352" s="150"/>
      <c r="K352" s="150"/>
      <c r="L352" s="150" t="s">
        <v>4050</v>
      </c>
      <c r="M352" s="150" t="s">
        <v>4051</v>
      </c>
      <c r="N352" s="153" t="s">
        <v>494</v>
      </c>
      <c r="O352" s="154" t="s">
        <v>4052</v>
      </c>
      <c r="P352" s="154" t="s">
        <v>4053</v>
      </c>
      <c r="Q352" s="155"/>
      <c r="R352" s="154"/>
      <c r="S352" s="155">
        <v>91001</v>
      </c>
      <c r="T352" s="155" t="s">
        <v>897</v>
      </c>
      <c r="U352" s="155" t="s">
        <v>887</v>
      </c>
      <c r="V352" s="156">
        <v>43553</v>
      </c>
      <c r="W352" s="154">
        <v>7672</v>
      </c>
      <c r="X352" s="258"/>
      <c r="Y352" s="153"/>
      <c r="Z352" s="258"/>
      <c r="AA352" s="258"/>
      <c r="AB352" s="258"/>
      <c r="AC352" s="150"/>
      <c r="AD352" s="40"/>
      <c r="AE352" s="40"/>
      <c r="AF352" s="40"/>
      <c r="AG352" s="40"/>
      <c r="AH352" s="40"/>
      <c r="AI352" s="218"/>
    </row>
    <row r="353" spans="1:35" ht="45" hidden="1" customHeight="1" x14ac:dyDescent="0.2">
      <c r="A353" s="159" t="s">
        <v>4054</v>
      </c>
      <c r="B353" s="150" t="s">
        <v>4055</v>
      </c>
      <c r="C353" s="150" t="s">
        <v>4018</v>
      </c>
      <c r="D353" s="151" t="s">
        <v>4011</v>
      </c>
      <c r="E353" s="150" t="s">
        <v>4027</v>
      </c>
      <c r="F353" s="152" t="s">
        <v>278</v>
      </c>
      <c r="G353" s="152"/>
      <c r="H353" s="152" t="s">
        <v>4020</v>
      </c>
      <c r="I353" s="152" t="s">
        <v>115</v>
      </c>
      <c r="J353" s="150"/>
      <c r="K353" s="150"/>
      <c r="L353" s="150" t="s">
        <v>4056</v>
      </c>
      <c r="M353" s="150" t="s">
        <v>4057</v>
      </c>
      <c r="N353" s="153" t="s">
        <v>578</v>
      </c>
      <c r="O353" s="154" t="s">
        <v>1279</v>
      </c>
      <c r="P353" s="154" t="s">
        <v>4058</v>
      </c>
      <c r="Q353" s="155" t="s">
        <v>4059</v>
      </c>
      <c r="R353" s="154"/>
      <c r="S353" s="155">
        <v>91001</v>
      </c>
      <c r="T353" s="155" t="s">
        <v>886</v>
      </c>
      <c r="U353" s="155" t="s">
        <v>887</v>
      </c>
      <c r="V353" s="156">
        <v>42585</v>
      </c>
      <c r="W353" s="154">
        <v>7613</v>
      </c>
      <c r="X353" s="258"/>
      <c r="Y353" s="153"/>
      <c r="Z353" s="258"/>
      <c r="AA353" s="258"/>
      <c r="AB353" s="258"/>
      <c r="AC353" s="150"/>
      <c r="AD353" s="40"/>
      <c r="AE353" s="40"/>
      <c r="AF353" s="40"/>
      <c r="AG353" s="40"/>
      <c r="AH353" s="40"/>
      <c r="AI353" s="218"/>
    </row>
    <row r="354" spans="1:35" ht="45" hidden="1" customHeight="1" x14ac:dyDescent="0.2">
      <c r="A354" s="159" t="s">
        <v>4060</v>
      </c>
      <c r="B354" s="150">
        <v>605110231</v>
      </c>
      <c r="C354" s="150" t="s">
        <v>4018</v>
      </c>
      <c r="D354" s="151" t="s">
        <v>4011</v>
      </c>
      <c r="E354" s="150" t="s">
        <v>4027</v>
      </c>
      <c r="F354" s="152" t="s">
        <v>278</v>
      </c>
      <c r="G354" s="152"/>
      <c r="H354" s="152" t="s">
        <v>4020</v>
      </c>
      <c r="I354" s="152" t="s">
        <v>115</v>
      </c>
      <c r="J354" s="150"/>
      <c r="K354" s="150"/>
      <c r="L354" s="238" t="s">
        <v>4061</v>
      </c>
      <c r="M354" s="150" t="s">
        <v>4062</v>
      </c>
      <c r="N354" s="153" t="s">
        <v>165</v>
      </c>
      <c r="O354" s="154" t="s">
        <v>1289</v>
      </c>
      <c r="P354" s="154" t="s">
        <v>4063</v>
      </c>
      <c r="Q354" s="155"/>
      <c r="R354" s="154"/>
      <c r="S354" s="155">
        <v>91001</v>
      </c>
      <c r="T354" s="155" t="s">
        <v>886</v>
      </c>
      <c r="U354" s="155" t="s">
        <v>887</v>
      </c>
      <c r="V354" s="156">
        <v>42206</v>
      </c>
      <c r="W354" s="154">
        <v>7575</v>
      </c>
      <c r="X354" s="258"/>
      <c r="Y354" s="153"/>
      <c r="Z354" s="258"/>
      <c r="AA354" s="258"/>
      <c r="AB354" s="258"/>
      <c r="AC354" s="150"/>
      <c r="AD354" s="40"/>
      <c r="AE354" s="40"/>
      <c r="AF354" s="40"/>
      <c r="AG354" s="40"/>
      <c r="AH354" s="40"/>
      <c r="AI354" s="218"/>
    </row>
    <row r="355" spans="1:35" ht="45" hidden="1" customHeight="1" x14ac:dyDescent="0.2">
      <c r="A355" s="159" t="s">
        <v>4064</v>
      </c>
      <c r="B355" s="150">
        <v>605110126</v>
      </c>
      <c r="C355" s="150" t="s">
        <v>4018</v>
      </c>
      <c r="D355" s="151" t="s">
        <v>4011</v>
      </c>
      <c r="E355" s="150" t="s">
        <v>4019</v>
      </c>
      <c r="F355" s="152" t="s">
        <v>278</v>
      </c>
      <c r="G355" s="152"/>
      <c r="H355" s="152" t="s">
        <v>4020</v>
      </c>
      <c r="I355" s="152" t="s">
        <v>115</v>
      </c>
      <c r="J355" s="150"/>
      <c r="K355" s="150"/>
      <c r="L355" s="239" t="s">
        <v>4065</v>
      </c>
      <c r="M355" s="150" t="s">
        <v>4066</v>
      </c>
      <c r="N355" s="154" t="s">
        <v>331</v>
      </c>
      <c r="O355" s="154" t="s">
        <v>332</v>
      </c>
      <c r="P355" s="154" t="s">
        <v>4067</v>
      </c>
      <c r="Q355" s="155"/>
      <c r="R355" s="154"/>
      <c r="S355" s="155">
        <v>91001</v>
      </c>
      <c r="T355" s="155" t="s">
        <v>886</v>
      </c>
      <c r="U355" s="155" t="s">
        <v>887</v>
      </c>
      <c r="V355" s="156">
        <v>42059</v>
      </c>
      <c r="W355" s="154">
        <v>7551</v>
      </c>
      <c r="X355" s="258"/>
      <c r="Y355" s="153"/>
      <c r="Z355" s="258"/>
      <c r="AA355" s="258"/>
      <c r="AB355" s="258"/>
      <c r="AC355" s="150"/>
      <c r="AD355" s="40"/>
      <c r="AE355" s="40"/>
      <c r="AF355" s="40"/>
      <c r="AG355" s="40"/>
      <c r="AH355" s="40"/>
      <c r="AI355" s="218"/>
    </row>
    <row r="356" spans="1:35" ht="45" hidden="1" customHeight="1" x14ac:dyDescent="0.2">
      <c r="A356" s="159" t="s">
        <v>4068</v>
      </c>
      <c r="B356" s="150">
        <v>605110533</v>
      </c>
      <c r="C356" s="150" t="s">
        <v>4018</v>
      </c>
      <c r="D356" s="151" t="s">
        <v>4011</v>
      </c>
      <c r="E356" s="150" t="s">
        <v>4027</v>
      </c>
      <c r="F356" s="152" t="s">
        <v>278</v>
      </c>
      <c r="G356" s="152"/>
      <c r="H356" s="152" t="s">
        <v>4020</v>
      </c>
      <c r="I356" s="152" t="s">
        <v>115</v>
      </c>
      <c r="J356" s="150"/>
      <c r="K356" s="150"/>
      <c r="L356" s="150"/>
      <c r="M356" s="150" t="s">
        <v>4069</v>
      </c>
      <c r="N356" s="153" t="s">
        <v>246</v>
      </c>
      <c r="O356" s="154" t="s">
        <v>3308</v>
      </c>
      <c r="P356" s="154" t="s">
        <v>4070</v>
      </c>
      <c r="Q356" s="155"/>
      <c r="R356" s="154"/>
      <c r="S356" s="155">
        <v>91001</v>
      </c>
      <c r="T356" s="155" t="s">
        <v>886</v>
      </c>
      <c r="U356" s="155" t="s">
        <v>887</v>
      </c>
      <c r="V356" s="156">
        <v>42348</v>
      </c>
      <c r="W356" s="154">
        <v>7587</v>
      </c>
      <c r="X356" s="258"/>
      <c r="Y356" s="153"/>
      <c r="Z356" s="258"/>
      <c r="AA356" s="258"/>
      <c r="AB356" s="258"/>
      <c r="AC356" s="150"/>
      <c r="AD356" s="40"/>
      <c r="AE356" s="40"/>
      <c r="AF356" s="40"/>
      <c r="AG356" s="40"/>
      <c r="AH356" s="40"/>
      <c r="AI356" s="218"/>
    </row>
    <row r="357" spans="1:35" ht="45" hidden="1" customHeight="1" x14ac:dyDescent="0.2">
      <c r="A357" s="159" t="s">
        <v>4071</v>
      </c>
      <c r="B357" s="150">
        <v>605111211</v>
      </c>
      <c r="C357" s="150" t="s">
        <v>4018</v>
      </c>
      <c r="D357" s="151" t="s">
        <v>4011</v>
      </c>
      <c r="E357" s="150" t="s">
        <v>4027</v>
      </c>
      <c r="F357" s="152" t="s">
        <v>278</v>
      </c>
      <c r="G357" s="152"/>
      <c r="H357" s="152" t="s">
        <v>4020</v>
      </c>
      <c r="I357" s="152" t="s">
        <v>115</v>
      </c>
      <c r="J357" s="150"/>
      <c r="K357" s="150"/>
      <c r="L357" s="150"/>
      <c r="M357" s="150" t="s">
        <v>4072</v>
      </c>
      <c r="N357" s="153" t="s">
        <v>1268</v>
      </c>
      <c r="O357" s="154" t="s">
        <v>1269</v>
      </c>
      <c r="P357" s="154" t="s">
        <v>4073</v>
      </c>
      <c r="Q357" s="155"/>
      <c r="R357" s="154"/>
      <c r="S357" s="155">
        <v>91001</v>
      </c>
      <c r="T357" s="155" t="s">
        <v>886</v>
      </c>
      <c r="U357" s="155" t="s">
        <v>887</v>
      </c>
      <c r="V357" s="156">
        <v>42405</v>
      </c>
      <c r="W357" s="154">
        <v>7595</v>
      </c>
      <c r="X357" s="258"/>
      <c r="Y357" s="153"/>
      <c r="Z357" s="258"/>
      <c r="AA357" s="258"/>
      <c r="AB357" s="258"/>
      <c r="AC357" s="150"/>
      <c r="AD357" s="40"/>
      <c r="AE357" s="40"/>
      <c r="AF357" s="40"/>
      <c r="AG357" s="40"/>
      <c r="AH357" s="40"/>
      <c r="AI357" s="218"/>
    </row>
    <row r="358" spans="1:35" ht="45" hidden="1" customHeight="1" x14ac:dyDescent="0.2">
      <c r="A358" s="159" t="s">
        <v>4074</v>
      </c>
      <c r="B358" s="150">
        <v>605111394</v>
      </c>
      <c r="C358" s="150" t="s">
        <v>4018</v>
      </c>
      <c r="D358" s="151" t="s">
        <v>4011</v>
      </c>
      <c r="E358" s="150" t="s">
        <v>4027</v>
      </c>
      <c r="F358" s="152" t="s">
        <v>278</v>
      </c>
      <c r="G358" s="152"/>
      <c r="H358" s="152" t="s">
        <v>4020</v>
      </c>
      <c r="I358" s="152" t="s">
        <v>115</v>
      </c>
      <c r="J358" s="150"/>
      <c r="K358" s="150"/>
      <c r="L358" s="150" t="s">
        <v>4075</v>
      </c>
      <c r="M358" s="150" t="s">
        <v>4076</v>
      </c>
      <c r="N358" s="153" t="s">
        <v>730</v>
      </c>
      <c r="O358" s="154" t="s">
        <v>4077</v>
      </c>
      <c r="P358" s="154" t="s">
        <v>4078</v>
      </c>
      <c r="Q358" s="155" t="s">
        <v>4079</v>
      </c>
      <c r="R358" s="154"/>
      <c r="S358" s="155">
        <v>91001</v>
      </c>
      <c r="T358" s="155" t="s">
        <v>886</v>
      </c>
      <c r="U358" s="155" t="s">
        <v>887</v>
      </c>
      <c r="V358" s="156">
        <v>42136</v>
      </c>
      <c r="W358" s="154">
        <v>7566</v>
      </c>
      <c r="X358" s="213"/>
      <c r="Y358" s="214"/>
      <c r="Z358" s="213"/>
      <c r="AA358" s="213"/>
      <c r="AB358" s="213"/>
      <c r="AC358" s="215"/>
      <c r="AD358" s="40"/>
      <c r="AE358" s="40"/>
      <c r="AF358" s="40"/>
      <c r="AG358" s="40"/>
      <c r="AH358" s="40"/>
      <c r="AI358" s="218"/>
    </row>
    <row r="359" spans="1:35" ht="45" hidden="1" customHeight="1" x14ac:dyDescent="0.2">
      <c r="A359" s="159" t="s">
        <v>4080</v>
      </c>
      <c r="B359" s="150">
        <v>619798503</v>
      </c>
      <c r="C359" s="150" t="s">
        <v>4018</v>
      </c>
      <c r="D359" s="151" t="s">
        <v>4011</v>
      </c>
      <c r="E359" s="150" t="s">
        <v>4027</v>
      </c>
      <c r="F359" s="152" t="s">
        <v>278</v>
      </c>
      <c r="G359" s="152"/>
      <c r="H359" s="152" t="s">
        <v>4020</v>
      </c>
      <c r="I359" s="152" t="s">
        <v>115</v>
      </c>
      <c r="J359" s="150"/>
      <c r="K359" s="150"/>
      <c r="L359" s="150"/>
      <c r="M359" s="150" t="s">
        <v>4081</v>
      </c>
      <c r="N359" s="153" t="s">
        <v>246</v>
      </c>
      <c r="O359" s="154" t="s">
        <v>247</v>
      </c>
      <c r="P359" s="154"/>
      <c r="Q359" s="167" t="s">
        <v>4082</v>
      </c>
      <c r="R359" s="155"/>
      <c r="S359" s="155">
        <v>91001</v>
      </c>
      <c r="T359" s="150" t="s">
        <v>886</v>
      </c>
      <c r="U359" s="155" t="s">
        <v>887</v>
      </c>
      <c r="V359" s="156">
        <v>42122</v>
      </c>
      <c r="W359" s="154">
        <v>7564</v>
      </c>
      <c r="X359" s="258"/>
      <c r="Y359" s="153"/>
      <c r="Z359" s="258"/>
      <c r="AA359" s="258"/>
      <c r="AB359" s="258"/>
      <c r="AC359" s="150"/>
      <c r="AD359" s="40"/>
      <c r="AE359" s="40"/>
      <c r="AF359" s="40"/>
      <c r="AG359" s="40"/>
      <c r="AH359" s="40"/>
      <c r="AI359" s="218"/>
    </row>
    <row r="360" spans="1:35" ht="45" hidden="1" customHeight="1" x14ac:dyDescent="0.2">
      <c r="A360" s="159" t="s">
        <v>4083</v>
      </c>
      <c r="B360" s="150">
        <v>619790103</v>
      </c>
      <c r="C360" s="150" t="s">
        <v>4018</v>
      </c>
      <c r="D360" s="151" t="s">
        <v>4011</v>
      </c>
      <c r="E360" s="150" t="s">
        <v>4027</v>
      </c>
      <c r="F360" s="152" t="s">
        <v>278</v>
      </c>
      <c r="G360" s="152"/>
      <c r="H360" s="152" t="s">
        <v>4020</v>
      </c>
      <c r="I360" s="152" t="s">
        <v>115</v>
      </c>
      <c r="J360" s="150"/>
      <c r="K360" s="150"/>
      <c r="L360" s="150"/>
      <c r="M360" s="150" t="s">
        <v>4084</v>
      </c>
      <c r="N360" s="153" t="s">
        <v>331</v>
      </c>
      <c r="O360" s="154" t="s">
        <v>4085</v>
      </c>
      <c r="P360" s="154" t="s">
        <v>4086</v>
      </c>
      <c r="Q360" s="155"/>
      <c r="R360" s="155"/>
      <c r="S360" s="155">
        <v>91001</v>
      </c>
      <c r="T360" s="150" t="s">
        <v>886</v>
      </c>
      <c r="U360" s="155" t="s">
        <v>887</v>
      </c>
      <c r="V360" s="156">
        <v>42250</v>
      </c>
      <c r="W360" s="154">
        <v>7582</v>
      </c>
      <c r="X360" s="258"/>
      <c r="Y360" s="153"/>
      <c r="Z360" s="258"/>
      <c r="AA360" s="258"/>
      <c r="AB360" s="258"/>
      <c r="AC360" s="150"/>
      <c r="AD360" s="40"/>
      <c r="AE360" s="40"/>
      <c r="AF360" s="40"/>
      <c r="AG360" s="40"/>
      <c r="AH360" s="40"/>
      <c r="AI360" s="218"/>
    </row>
    <row r="361" spans="1:35" ht="45" hidden="1" customHeight="1" x14ac:dyDescent="0.2">
      <c r="A361" s="159" t="s">
        <v>4087</v>
      </c>
      <c r="B361" s="150">
        <v>605110215</v>
      </c>
      <c r="C361" s="150" t="s">
        <v>4018</v>
      </c>
      <c r="D361" s="151" t="s">
        <v>4011</v>
      </c>
      <c r="E361" s="150" t="s">
        <v>4019</v>
      </c>
      <c r="F361" s="152" t="s">
        <v>278</v>
      </c>
      <c r="G361" s="152"/>
      <c r="H361" s="152" t="s">
        <v>4020</v>
      </c>
      <c r="I361" s="152" t="s">
        <v>115</v>
      </c>
      <c r="J361" s="150"/>
      <c r="K361" s="150"/>
      <c r="L361" s="150"/>
      <c r="M361" s="150" t="s">
        <v>4088</v>
      </c>
      <c r="N361" s="153" t="s">
        <v>165</v>
      </c>
      <c r="O361" s="154" t="s">
        <v>4089</v>
      </c>
      <c r="P361" s="154" t="s">
        <v>4090</v>
      </c>
      <c r="Q361" s="155" t="s">
        <v>4091</v>
      </c>
      <c r="R361" s="154"/>
      <c r="S361" s="155">
        <v>91001</v>
      </c>
      <c r="T361" s="155" t="s">
        <v>886</v>
      </c>
      <c r="U361" s="155" t="s">
        <v>887</v>
      </c>
      <c r="V361" s="156">
        <v>42971</v>
      </c>
      <c r="W361" s="154">
        <v>7634</v>
      </c>
      <c r="X361" s="258"/>
      <c r="Y361" s="153"/>
      <c r="Z361" s="258"/>
      <c r="AA361" s="258"/>
      <c r="AB361" s="258"/>
      <c r="AC361" s="150"/>
      <c r="AD361" s="40"/>
      <c r="AE361" s="40"/>
      <c r="AF361" s="40"/>
      <c r="AG361" s="40"/>
      <c r="AH361" s="40"/>
      <c r="AI361" s="218"/>
    </row>
    <row r="362" spans="1:35" ht="45" hidden="1" customHeight="1" x14ac:dyDescent="0.2">
      <c r="A362" s="159" t="s">
        <v>4092</v>
      </c>
      <c r="B362" s="150" t="s">
        <v>4093</v>
      </c>
      <c r="C362" s="150" t="s">
        <v>4018</v>
      </c>
      <c r="D362" s="151" t="s">
        <v>4011</v>
      </c>
      <c r="E362" s="150" t="s">
        <v>4019</v>
      </c>
      <c r="F362" s="152" t="s">
        <v>278</v>
      </c>
      <c r="G362" s="152"/>
      <c r="H362" s="152" t="s">
        <v>4020</v>
      </c>
      <c r="I362" s="152" t="s">
        <v>115</v>
      </c>
      <c r="J362" s="150"/>
      <c r="K362" s="150"/>
      <c r="L362" s="239" t="s">
        <v>4094</v>
      </c>
      <c r="M362" s="150" t="s">
        <v>4095</v>
      </c>
      <c r="N362" s="153" t="s">
        <v>1268</v>
      </c>
      <c r="O362" s="154" t="s">
        <v>4096</v>
      </c>
      <c r="P362" s="154" t="s">
        <v>4097</v>
      </c>
      <c r="Q362" s="155" t="s">
        <v>4098</v>
      </c>
      <c r="R362" s="154"/>
      <c r="S362" s="155">
        <v>91001</v>
      </c>
      <c r="T362" s="155" t="s">
        <v>886</v>
      </c>
      <c r="U362" s="155" t="s">
        <v>887</v>
      </c>
      <c r="V362" s="156">
        <v>42060</v>
      </c>
      <c r="W362" s="154">
        <v>7552</v>
      </c>
      <c r="X362" s="258"/>
      <c r="Y362" s="153"/>
      <c r="Z362" s="258"/>
      <c r="AA362" s="258"/>
      <c r="AB362" s="258"/>
      <c r="AC362" s="150"/>
      <c r="AD362" s="40"/>
      <c r="AE362" s="40"/>
      <c r="AF362" s="40"/>
      <c r="AG362" s="40"/>
      <c r="AH362" s="40"/>
      <c r="AI362" s="218"/>
    </row>
    <row r="363" spans="1:35" ht="45" hidden="1" customHeight="1" x14ac:dyDescent="0.2">
      <c r="A363" s="159" t="s">
        <v>4099</v>
      </c>
      <c r="B363" s="150">
        <v>742957004</v>
      </c>
      <c r="C363" s="150" t="s">
        <v>4100</v>
      </c>
      <c r="D363" s="151"/>
      <c r="E363" s="150" t="s">
        <v>4101</v>
      </c>
      <c r="F363" s="152" t="s">
        <v>4102</v>
      </c>
      <c r="G363" s="152"/>
      <c r="H363" s="152" t="s">
        <v>4103</v>
      </c>
      <c r="I363" s="152" t="s">
        <v>4104</v>
      </c>
      <c r="J363" s="150" t="s">
        <v>4105</v>
      </c>
      <c r="K363" s="150" t="s">
        <v>4106</v>
      </c>
      <c r="L363" s="150" t="s">
        <v>4107</v>
      </c>
      <c r="M363" s="150" t="s">
        <v>4108</v>
      </c>
      <c r="N363" s="153" t="s">
        <v>118</v>
      </c>
      <c r="O363" s="154" t="s">
        <v>192</v>
      </c>
      <c r="P363" s="154" t="s">
        <v>4109</v>
      </c>
      <c r="Q363" s="155"/>
      <c r="R363" s="154"/>
      <c r="S363" s="155">
        <v>93401</v>
      </c>
      <c r="T363" s="155" t="s">
        <v>4110</v>
      </c>
      <c r="U363" s="155">
        <v>2004</v>
      </c>
      <c r="V363" s="156">
        <v>38343</v>
      </c>
      <c r="W363" s="154">
        <v>7151</v>
      </c>
      <c r="X363" s="258"/>
      <c r="Y363" s="153"/>
      <c r="Z363" s="258"/>
      <c r="AA363" s="258"/>
      <c r="AB363" s="258"/>
      <c r="AC363" s="150"/>
      <c r="AD363" s="40"/>
      <c r="AE363" s="40"/>
      <c r="AF363" s="40"/>
      <c r="AG363" s="40"/>
      <c r="AH363" s="40"/>
      <c r="AI363" s="218"/>
    </row>
    <row r="364" spans="1:35" ht="45" hidden="1" customHeight="1" x14ac:dyDescent="0.2">
      <c r="A364" s="159" t="s">
        <v>4111</v>
      </c>
      <c r="B364" s="150">
        <v>713875007</v>
      </c>
      <c r="C364" s="150" t="s">
        <v>156</v>
      </c>
      <c r="D364" s="151" t="s">
        <v>124</v>
      </c>
      <c r="E364" s="150" t="s">
        <v>4112</v>
      </c>
      <c r="F364" s="152" t="s">
        <v>4113</v>
      </c>
      <c r="G364" s="152"/>
      <c r="H364" s="152" t="s">
        <v>4114</v>
      </c>
      <c r="I364" s="152" t="s">
        <v>4115</v>
      </c>
      <c r="J364" s="150" t="s">
        <v>4116</v>
      </c>
      <c r="K364" s="150" t="s">
        <v>4117</v>
      </c>
      <c r="L364" s="150" t="s">
        <v>4118</v>
      </c>
      <c r="M364" s="150" t="s">
        <v>4119</v>
      </c>
      <c r="N364" s="153" t="s">
        <v>232</v>
      </c>
      <c r="O364" s="154" t="s">
        <v>4120</v>
      </c>
      <c r="P364" s="154" t="s">
        <v>4121</v>
      </c>
      <c r="Q364" s="155" t="s">
        <v>4122</v>
      </c>
      <c r="R364" s="154"/>
      <c r="S364" s="155">
        <v>93401</v>
      </c>
      <c r="T364" s="155" t="s">
        <v>4123</v>
      </c>
      <c r="U364" s="155">
        <v>2017</v>
      </c>
      <c r="V364" s="156">
        <v>37970</v>
      </c>
      <c r="W364" s="154">
        <v>6910</v>
      </c>
      <c r="X364" s="258"/>
      <c r="Y364" s="153"/>
      <c r="Z364" s="258"/>
      <c r="AA364" s="258"/>
      <c r="AB364" s="258"/>
      <c r="AC364" s="150"/>
      <c r="AD364" s="40"/>
      <c r="AE364" s="40"/>
      <c r="AF364" s="40"/>
      <c r="AG364" s="40"/>
      <c r="AH364" s="40"/>
      <c r="AI364" s="218"/>
    </row>
    <row r="365" spans="1:35" ht="45" hidden="1" customHeight="1" x14ac:dyDescent="0.2">
      <c r="A365" s="159" t="s">
        <v>4124</v>
      </c>
      <c r="B365" s="150">
        <v>709601008</v>
      </c>
      <c r="C365" s="150" t="s">
        <v>4125</v>
      </c>
      <c r="D365" s="151" t="s">
        <v>876</v>
      </c>
      <c r="E365" s="150" t="s">
        <v>4126</v>
      </c>
      <c r="F365" s="152" t="s">
        <v>278</v>
      </c>
      <c r="G365" s="152"/>
      <c r="H365" s="152" t="s">
        <v>4127</v>
      </c>
      <c r="I365" s="152" t="s">
        <v>115</v>
      </c>
      <c r="J365" s="150"/>
      <c r="K365" s="150"/>
      <c r="L365" s="150" t="s">
        <v>4128</v>
      </c>
      <c r="M365" s="150" t="s">
        <v>4129</v>
      </c>
      <c r="N365" s="153" t="s">
        <v>133</v>
      </c>
      <c r="O365" s="154" t="s">
        <v>4130</v>
      </c>
      <c r="P365" s="154"/>
      <c r="Q365" s="155"/>
      <c r="R365" s="154"/>
      <c r="S365" s="155">
        <v>93401</v>
      </c>
      <c r="T365" s="155" t="s">
        <v>4131</v>
      </c>
      <c r="U365" s="155">
        <v>2012</v>
      </c>
      <c r="V365" s="156">
        <v>37970</v>
      </c>
      <c r="W365" s="154">
        <v>4950</v>
      </c>
      <c r="X365" s="258"/>
      <c r="Y365" s="153"/>
      <c r="Z365" s="258"/>
      <c r="AA365" s="258"/>
      <c r="AB365" s="258"/>
      <c r="AC365" s="150"/>
      <c r="AD365" s="40"/>
      <c r="AE365" s="40"/>
      <c r="AF365" s="40"/>
      <c r="AG365" s="40"/>
      <c r="AH365" s="40"/>
      <c r="AI365" s="218"/>
    </row>
    <row r="366" spans="1:35" ht="45" hidden="1" customHeight="1" x14ac:dyDescent="0.2">
      <c r="A366" s="159" t="s">
        <v>4132</v>
      </c>
      <c r="B366" s="150">
        <v>700393003</v>
      </c>
      <c r="C366" s="150" t="s">
        <v>198</v>
      </c>
      <c r="D366" s="151" t="s">
        <v>124</v>
      </c>
      <c r="E366" s="150" t="s">
        <v>4133</v>
      </c>
      <c r="F366" s="152" t="s">
        <v>4134</v>
      </c>
      <c r="G366" s="152"/>
      <c r="H366" s="152" t="s">
        <v>4135</v>
      </c>
      <c r="I366" s="152" t="s">
        <v>4136</v>
      </c>
      <c r="J366" s="150" t="s">
        <v>4137</v>
      </c>
      <c r="K366" s="150" t="s">
        <v>4138</v>
      </c>
      <c r="L366" s="150" t="s">
        <v>4139</v>
      </c>
      <c r="M366" s="153" t="s">
        <v>4140</v>
      </c>
      <c r="N366" s="153" t="s">
        <v>118</v>
      </c>
      <c r="O366" s="154" t="s">
        <v>2736</v>
      </c>
      <c r="P366" s="154"/>
      <c r="Q366" s="155"/>
      <c r="R366" s="154"/>
      <c r="S366" s="155" t="s">
        <v>209</v>
      </c>
      <c r="T366" s="155" t="s">
        <v>4141</v>
      </c>
      <c r="U366" s="155">
        <v>2013</v>
      </c>
      <c r="V366" s="156">
        <v>37970</v>
      </c>
      <c r="W366" s="154">
        <v>5050</v>
      </c>
      <c r="X366" s="258"/>
      <c r="Y366" s="153"/>
      <c r="Z366" s="258"/>
      <c r="AA366" s="258"/>
      <c r="AB366" s="258"/>
      <c r="AC366" s="150"/>
      <c r="AD366" s="40"/>
      <c r="AE366" s="40"/>
      <c r="AF366" s="40"/>
      <c r="AG366" s="40"/>
      <c r="AH366" s="40"/>
      <c r="AI366" s="218"/>
    </row>
    <row r="367" spans="1:35" ht="45" hidden="1" customHeight="1" x14ac:dyDescent="0.2">
      <c r="A367" s="159" t="s">
        <v>4142</v>
      </c>
      <c r="B367" s="150">
        <v>690732009</v>
      </c>
      <c r="C367" s="150" t="s">
        <v>4143</v>
      </c>
      <c r="D367" s="151" t="s">
        <v>4011</v>
      </c>
      <c r="E367" s="150" t="s">
        <v>909</v>
      </c>
      <c r="F367" s="152" t="s">
        <v>278</v>
      </c>
      <c r="G367" s="152"/>
      <c r="H367" s="152" t="s">
        <v>910</v>
      </c>
      <c r="I367" s="152" t="s">
        <v>115</v>
      </c>
      <c r="J367" s="150"/>
      <c r="K367" s="150"/>
      <c r="L367" s="150" t="s">
        <v>4144</v>
      </c>
      <c r="M367" s="150" t="s">
        <v>4145</v>
      </c>
      <c r="N367" s="153" t="s">
        <v>118</v>
      </c>
      <c r="O367" s="154" t="s">
        <v>4146</v>
      </c>
      <c r="P367" s="154" t="s">
        <v>4147</v>
      </c>
      <c r="Q367" s="155" t="s">
        <v>4148</v>
      </c>
      <c r="R367" s="154"/>
      <c r="S367" s="155">
        <v>91001</v>
      </c>
      <c r="T367" s="155" t="s">
        <v>886</v>
      </c>
      <c r="U367" s="155" t="s">
        <v>887</v>
      </c>
      <c r="V367" s="156">
        <v>42045</v>
      </c>
      <c r="W367" s="154">
        <v>7525</v>
      </c>
      <c r="X367" s="258"/>
      <c r="Y367" s="153"/>
      <c r="Z367" s="258"/>
      <c r="AA367" s="258"/>
      <c r="AB367" s="258"/>
      <c r="AC367" s="150"/>
      <c r="AD367" s="40"/>
      <c r="AE367" s="40"/>
      <c r="AF367" s="40"/>
      <c r="AG367" s="40"/>
      <c r="AH367" s="40"/>
      <c r="AI367" s="218"/>
    </row>
    <row r="368" spans="1:35" ht="45" hidden="1" customHeight="1" x14ac:dyDescent="0.2">
      <c r="A368" s="159" t="s">
        <v>4149</v>
      </c>
      <c r="B368" s="150">
        <v>692519000</v>
      </c>
      <c r="C368" s="150" t="s">
        <v>4143</v>
      </c>
      <c r="D368" s="151" t="s">
        <v>4011</v>
      </c>
      <c r="E368" s="150" t="s">
        <v>909</v>
      </c>
      <c r="F368" s="152" t="s">
        <v>278</v>
      </c>
      <c r="G368" s="152"/>
      <c r="H368" s="152" t="s">
        <v>910</v>
      </c>
      <c r="I368" s="152" t="s">
        <v>115</v>
      </c>
      <c r="J368" s="150"/>
      <c r="K368" s="150" t="s">
        <v>4150</v>
      </c>
      <c r="L368" s="150" t="s">
        <v>4151</v>
      </c>
      <c r="M368" s="150" t="s">
        <v>4152</v>
      </c>
      <c r="N368" s="153" t="s">
        <v>165</v>
      </c>
      <c r="O368" s="154" t="s">
        <v>4153</v>
      </c>
      <c r="P368" s="154" t="s">
        <v>4154</v>
      </c>
      <c r="Q368" s="155" t="s">
        <v>4155</v>
      </c>
      <c r="R368" s="154"/>
      <c r="S368" s="155">
        <v>91001</v>
      </c>
      <c r="T368" s="155" t="s">
        <v>886</v>
      </c>
      <c r="U368" s="155" t="s">
        <v>887</v>
      </c>
      <c r="V368" s="156">
        <v>42059</v>
      </c>
      <c r="W368" s="154">
        <v>7547</v>
      </c>
      <c r="X368" s="213"/>
      <c r="Y368" s="214"/>
      <c r="Z368" s="213"/>
      <c r="AA368" s="213"/>
      <c r="AB368" s="213"/>
      <c r="AC368" s="215"/>
      <c r="AD368" s="40"/>
      <c r="AE368" s="40"/>
      <c r="AF368" s="40"/>
      <c r="AG368" s="40"/>
      <c r="AH368" s="40"/>
      <c r="AI368" s="218"/>
    </row>
    <row r="369" spans="1:35" ht="45" hidden="1" customHeight="1" x14ac:dyDescent="0.2">
      <c r="A369" s="159" t="s">
        <v>4156</v>
      </c>
      <c r="B369" s="150">
        <v>692651006</v>
      </c>
      <c r="C369" s="150" t="s">
        <v>4143</v>
      </c>
      <c r="D369" s="151" t="s">
        <v>4011</v>
      </c>
      <c r="E369" s="150" t="s">
        <v>4157</v>
      </c>
      <c r="F369" s="152" t="s">
        <v>278</v>
      </c>
      <c r="G369" s="152"/>
      <c r="H369" s="152" t="s">
        <v>4158</v>
      </c>
      <c r="I369" s="152" t="s">
        <v>115</v>
      </c>
      <c r="J369" s="150"/>
      <c r="K369" s="150"/>
      <c r="L369" s="150" t="s">
        <v>4159</v>
      </c>
      <c r="M369" s="150" t="s">
        <v>4160</v>
      </c>
      <c r="N369" s="153" t="s">
        <v>331</v>
      </c>
      <c r="O369" s="154" t="s">
        <v>4161</v>
      </c>
      <c r="P369" s="154"/>
      <c r="Q369" s="155"/>
      <c r="R369" s="154"/>
      <c r="S369" s="155">
        <v>91001</v>
      </c>
      <c r="T369" s="155" t="s">
        <v>4162</v>
      </c>
      <c r="U369" s="155" t="s">
        <v>887</v>
      </c>
      <c r="V369" s="156">
        <v>38488</v>
      </c>
      <c r="W369" s="154">
        <v>7169</v>
      </c>
      <c r="X369" s="258"/>
      <c r="Y369" s="153"/>
      <c r="Z369" s="258"/>
      <c r="AA369" s="258"/>
      <c r="AB369" s="258"/>
      <c r="AC369" s="150"/>
      <c r="AD369" s="40"/>
      <c r="AE369" s="40"/>
      <c r="AF369" s="40"/>
      <c r="AG369" s="40"/>
      <c r="AH369" s="40"/>
      <c r="AI369" s="218"/>
    </row>
    <row r="370" spans="1:35" ht="45" hidden="1" customHeight="1" x14ac:dyDescent="0.2">
      <c r="A370" s="159" t="s">
        <v>4163</v>
      </c>
      <c r="B370" s="150">
        <v>692646002</v>
      </c>
      <c r="C370" s="150" t="s">
        <v>4143</v>
      </c>
      <c r="D370" s="151" t="s">
        <v>4011</v>
      </c>
      <c r="E370" s="150" t="s">
        <v>4157</v>
      </c>
      <c r="F370" s="152" t="s">
        <v>278</v>
      </c>
      <c r="G370" s="152"/>
      <c r="H370" s="152" t="s">
        <v>4158</v>
      </c>
      <c r="I370" s="152" t="s">
        <v>115</v>
      </c>
      <c r="J370" s="150"/>
      <c r="K370" s="150"/>
      <c r="L370" s="150" t="s">
        <v>4164</v>
      </c>
      <c r="M370" s="150" t="s">
        <v>4165</v>
      </c>
      <c r="N370" s="153" t="s">
        <v>133</v>
      </c>
      <c r="O370" s="154" t="s">
        <v>4166</v>
      </c>
      <c r="P370" s="154" t="s">
        <v>4167</v>
      </c>
      <c r="Q370" s="155" t="s">
        <v>4168</v>
      </c>
      <c r="R370" s="154"/>
      <c r="S370" s="155">
        <v>91001</v>
      </c>
      <c r="T370" s="155" t="s">
        <v>4162</v>
      </c>
      <c r="U370" s="155" t="s">
        <v>887</v>
      </c>
      <c r="V370" s="156">
        <v>42650</v>
      </c>
      <c r="W370" s="154">
        <v>7619</v>
      </c>
      <c r="X370" s="258"/>
      <c r="Y370" s="153"/>
      <c r="Z370" s="258"/>
      <c r="AA370" s="258"/>
      <c r="AB370" s="258"/>
      <c r="AC370" s="150"/>
      <c r="AD370" s="40"/>
      <c r="AE370" s="40"/>
      <c r="AF370" s="40"/>
      <c r="AG370" s="40"/>
      <c r="AH370" s="40"/>
      <c r="AI370" s="218"/>
    </row>
    <row r="371" spans="1:35" ht="45" hidden="1" customHeight="1" x14ac:dyDescent="0.2">
      <c r="A371" s="159" t="s">
        <v>4169</v>
      </c>
      <c r="B371" s="150">
        <v>690616009</v>
      </c>
      <c r="C371" s="150" t="s">
        <v>4143</v>
      </c>
      <c r="D371" s="151" t="s">
        <v>4011</v>
      </c>
      <c r="E371" s="150" t="s">
        <v>4170</v>
      </c>
      <c r="F371" s="152" t="s">
        <v>2427</v>
      </c>
      <c r="G371" s="152"/>
      <c r="H371" s="152" t="s">
        <v>4171</v>
      </c>
      <c r="I371" s="152" t="s">
        <v>115</v>
      </c>
      <c r="J371" s="150"/>
      <c r="K371" s="150"/>
      <c r="L371" s="150" t="s">
        <v>4172</v>
      </c>
      <c r="M371" s="150" t="s">
        <v>4173</v>
      </c>
      <c r="N371" s="153" t="s">
        <v>246</v>
      </c>
      <c r="O371" s="154" t="s">
        <v>4174</v>
      </c>
      <c r="P371" s="154"/>
      <c r="Q371" s="155"/>
      <c r="R371" s="154"/>
      <c r="S371" s="155">
        <v>91001</v>
      </c>
      <c r="T371" s="155" t="s">
        <v>4175</v>
      </c>
      <c r="U371" s="155" t="s">
        <v>887</v>
      </c>
      <c r="V371" s="156">
        <v>38700</v>
      </c>
      <c r="W371" s="154">
        <v>7230</v>
      </c>
      <c r="X371" s="258"/>
      <c r="Y371" s="153"/>
      <c r="Z371" s="258"/>
      <c r="AA371" s="258"/>
      <c r="AB371" s="258"/>
      <c r="AC371" s="150"/>
      <c r="AD371" s="40"/>
      <c r="AE371" s="40"/>
      <c r="AF371" s="40"/>
      <c r="AG371" s="40"/>
      <c r="AH371" s="40"/>
      <c r="AI371" s="218"/>
    </row>
    <row r="372" spans="1:35" ht="45" hidden="1" customHeight="1" x14ac:dyDescent="0.2">
      <c r="A372" s="159" t="s">
        <v>4176</v>
      </c>
      <c r="B372" s="150">
        <v>692301005</v>
      </c>
      <c r="C372" s="150" t="s">
        <v>4143</v>
      </c>
      <c r="D372" s="151" t="s">
        <v>4011</v>
      </c>
      <c r="E372" s="150" t="s">
        <v>4157</v>
      </c>
      <c r="F372" s="152" t="s">
        <v>278</v>
      </c>
      <c r="G372" s="152"/>
      <c r="H372" s="152" t="s">
        <v>4158</v>
      </c>
      <c r="I372" s="152" t="s">
        <v>115</v>
      </c>
      <c r="J372" s="150"/>
      <c r="K372" s="150" t="s">
        <v>4177</v>
      </c>
      <c r="L372" s="150" t="s">
        <v>4178</v>
      </c>
      <c r="M372" s="150" t="s">
        <v>4179</v>
      </c>
      <c r="N372" s="153" t="s">
        <v>232</v>
      </c>
      <c r="O372" s="154" t="s">
        <v>4180</v>
      </c>
      <c r="P372" s="154" t="s">
        <v>4181</v>
      </c>
      <c r="Q372" s="155"/>
      <c r="R372" s="154"/>
      <c r="S372" s="155">
        <v>91001</v>
      </c>
      <c r="T372" s="155" t="s">
        <v>4182</v>
      </c>
      <c r="U372" s="155">
        <v>2013</v>
      </c>
      <c r="V372" s="156">
        <v>38737</v>
      </c>
      <c r="W372" s="154">
        <v>7286</v>
      </c>
      <c r="X372" s="258"/>
      <c r="Y372" s="153"/>
      <c r="Z372" s="258"/>
      <c r="AA372" s="258"/>
      <c r="AB372" s="258"/>
      <c r="AC372" s="150"/>
      <c r="AD372" s="40"/>
      <c r="AE372" s="40"/>
      <c r="AF372" s="40"/>
      <c r="AG372" s="40"/>
      <c r="AH372" s="40"/>
      <c r="AI372" s="218"/>
    </row>
    <row r="373" spans="1:35" ht="45" hidden="1" customHeight="1" x14ac:dyDescent="0.2">
      <c r="A373" s="159" t="s">
        <v>4183</v>
      </c>
      <c r="B373" s="150">
        <v>690404001</v>
      </c>
      <c r="C373" s="150" t="s">
        <v>4143</v>
      </c>
      <c r="D373" s="151" t="s">
        <v>4011</v>
      </c>
      <c r="E373" s="150" t="s">
        <v>4170</v>
      </c>
      <c r="F373" s="152" t="s">
        <v>2427</v>
      </c>
      <c r="G373" s="152"/>
      <c r="H373" s="152" t="s">
        <v>4171</v>
      </c>
      <c r="I373" s="152" t="s">
        <v>115</v>
      </c>
      <c r="J373" s="150"/>
      <c r="K373" s="150"/>
      <c r="L373" s="150" t="s">
        <v>4184</v>
      </c>
      <c r="M373" s="150" t="s">
        <v>4185</v>
      </c>
      <c r="N373" s="153" t="s">
        <v>494</v>
      </c>
      <c r="O373" s="154" t="s">
        <v>4186</v>
      </c>
      <c r="P373" s="154"/>
      <c r="Q373" s="155"/>
      <c r="R373" s="154"/>
      <c r="S373" s="155">
        <v>91001</v>
      </c>
      <c r="T373" s="155" t="s">
        <v>886</v>
      </c>
      <c r="U373" s="155" t="s">
        <v>887</v>
      </c>
      <c r="V373" s="156">
        <v>38722</v>
      </c>
      <c r="W373" s="154">
        <v>7247</v>
      </c>
      <c r="X373" s="258"/>
      <c r="Y373" s="153"/>
      <c r="Z373" s="258"/>
      <c r="AA373" s="258"/>
      <c r="AB373" s="258"/>
      <c r="AC373" s="150"/>
      <c r="AD373" s="40"/>
      <c r="AE373" s="40"/>
      <c r="AF373" s="40"/>
      <c r="AG373" s="40"/>
      <c r="AH373" s="40"/>
      <c r="AI373" s="218"/>
    </row>
    <row r="374" spans="1:35" ht="45" hidden="1" customHeight="1" x14ac:dyDescent="0.2">
      <c r="A374" s="159" t="s">
        <v>4187</v>
      </c>
      <c r="B374" s="150">
        <v>691801004</v>
      </c>
      <c r="C374" s="150" t="s">
        <v>4143</v>
      </c>
      <c r="D374" s="151" t="s">
        <v>4011</v>
      </c>
      <c r="E374" s="150" t="s">
        <v>4157</v>
      </c>
      <c r="F374" s="152" t="s">
        <v>278</v>
      </c>
      <c r="G374" s="152"/>
      <c r="H374" s="152" t="s">
        <v>4158</v>
      </c>
      <c r="I374" s="152" t="s">
        <v>115</v>
      </c>
      <c r="J374" s="150"/>
      <c r="K374" s="150"/>
      <c r="L374" s="150" t="s">
        <v>4188</v>
      </c>
      <c r="M374" s="150" t="s">
        <v>4189</v>
      </c>
      <c r="N374" s="153" t="s">
        <v>149</v>
      </c>
      <c r="O374" s="154" t="s">
        <v>379</v>
      </c>
      <c r="P374" s="154" t="s">
        <v>4190</v>
      </c>
      <c r="Q374" s="155" t="s">
        <v>4191</v>
      </c>
      <c r="R374" s="154"/>
      <c r="S374" s="155">
        <v>91001</v>
      </c>
      <c r="T374" s="155" t="s">
        <v>4192</v>
      </c>
      <c r="U374" s="155" t="s">
        <v>887</v>
      </c>
      <c r="V374" s="156">
        <v>38568</v>
      </c>
      <c r="W374" s="154">
        <v>7184</v>
      </c>
      <c r="X374" s="213"/>
      <c r="Y374" s="214"/>
      <c r="Z374" s="213"/>
      <c r="AA374" s="213"/>
      <c r="AB374" s="213"/>
      <c r="AC374" s="215"/>
      <c r="AD374" s="40"/>
      <c r="AE374" s="40"/>
      <c r="AF374" s="40"/>
      <c r="AG374" s="40"/>
      <c r="AH374" s="40"/>
      <c r="AI374" s="218"/>
    </row>
    <row r="375" spans="1:35" ht="45" hidden="1" customHeight="1" x14ac:dyDescent="0.2">
      <c r="A375" s="159" t="s">
        <v>4193</v>
      </c>
      <c r="B375" s="150">
        <v>690203006</v>
      </c>
      <c r="C375" s="150" t="s">
        <v>4143</v>
      </c>
      <c r="D375" s="151" t="s">
        <v>4011</v>
      </c>
      <c r="E375" s="150" t="s">
        <v>4157</v>
      </c>
      <c r="F375" s="152" t="s">
        <v>278</v>
      </c>
      <c r="G375" s="152"/>
      <c r="H375" s="152" t="s">
        <v>4158</v>
      </c>
      <c r="I375" s="152" t="s">
        <v>115</v>
      </c>
      <c r="J375" s="150"/>
      <c r="K375" s="150"/>
      <c r="L375" s="150" t="s">
        <v>4194</v>
      </c>
      <c r="M375" s="150" t="s">
        <v>4195</v>
      </c>
      <c r="N375" s="153" t="s">
        <v>165</v>
      </c>
      <c r="O375" s="150" t="s">
        <v>260</v>
      </c>
      <c r="P375" s="154" t="s">
        <v>4196</v>
      </c>
      <c r="Q375" s="155" t="s">
        <v>4197</v>
      </c>
      <c r="R375" s="154"/>
      <c r="S375" s="150">
        <v>91001</v>
      </c>
      <c r="T375" s="150" t="s">
        <v>4198</v>
      </c>
      <c r="U375" s="155" t="s">
        <v>887</v>
      </c>
      <c r="V375" s="156">
        <v>38159</v>
      </c>
      <c r="W375" s="154">
        <v>7129</v>
      </c>
      <c r="X375" s="213"/>
      <c r="Y375" s="214"/>
      <c r="Z375" s="213"/>
      <c r="AA375" s="213"/>
      <c r="AB375" s="213"/>
      <c r="AC375" s="215"/>
      <c r="AD375" s="40"/>
      <c r="AE375" s="40"/>
      <c r="AF375" s="40"/>
      <c r="AG375" s="40"/>
      <c r="AH375" s="40"/>
      <c r="AI375" s="218"/>
    </row>
    <row r="376" spans="1:35" ht="45" hidden="1" customHeight="1" x14ac:dyDescent="0.2">
      <c r="A376" s="159" t="s">
        <v>4199</v>
      </c>
      <c r="B376" s="150">
        <v>691601005</v>
      </c>
      <c r="C376" s="150" t="s">
        <v>4143</v>
      </c>
      <c r="D376" s="151" t="s">
        <v>4011</v>
      </c>
      <c r="E376" s="150" t="s">
        <v>4157</v>
      </c>
      <c r="F376" s="152" t="s">
        <v>278</v>
      </c>
      <c r="G376" s="152"/>
      <c r="H376" s="152" t="s">
        <v>4158</v>
      </c>
      <c r="I376" s="152" t="s">
        <v>115</v>
      </c>
      <c r="J376" s="150"/>
      <c r="K376" s="150"/>
      <c r="L376" s="150" t="s">
        <v>4200</v>
      </c>
      <c r="M376" s="150" t="s">
        <v>4201</v>
      </c>
      <c r="N376" s="153" t="s">
        <v>133</v>
      </c>
      <c r="O376" s="154" t="s">
        <v>4202</v>
      </c>
      <c r="P376" s="154" t="s">
        <v>4203</v>
      </c>
      <c r="Q376" s="166" t="s">
        <v>4204</v>
      </c>
      <c r="R376" s="154"/>
      <c r="S376" s="155">
        <v>91001</v>
      </c>
      <c r="T376" s="155" t="s">
        <v>4162</v>
      </c>
      <c r="U376" s="155" t="s">
        <v>887</v>
      </c>
      <c r="V376" s="156">
        <v>38700</v>
      </c>
      <c r="W376" s="154">
        <v>7232</v>
      </c>
      <c r="X376" s="213"/>
      <c r="Y376" s="214"/>
      <c r="Z376" s="213"/>
      <c r="AA376" s="213"/>
      <c r="AB376" s="213"/>
      <c r="AC376" s="215"/>
      <c r="AD376" s="40"/>
      <c r="AE376" s="40"/>
      <c r="AF376" s="40"/>
      <c r="AG376" s="40"/>
      <c r="AH376" s="40"/>
      <c r="AI376" s="218"/>
    </row>
    <row r="377" spans="1:35" ht="45" hidden="1" customHeight="1" x14ac:dyDescent="0.2">
      <c r="A377" s="159" t="s">
        <v>4205</v>
      </c>
      <c r="B377" s="150">
        <v>690101009</v>
      </c>
      <c r="C377" s="150" t="s">
        <v>4143</v>
      </c>
      <c r="D377" s="151" t="s">
        <v>4011</v>
      </c>
      <c r="E377" s="150" t="s">
        <v>909</v>
      </c>
      <c r="F377" s="152" t="s">
        <v>278</v>
      </c>
      <c r="G377" s="152"/>
      <c r="H377" s="152" t="s">
        <v>910</v>
      </c>
      <c r="I377" s="152" t="s">
        <v>115</v>
      </c>
      <c r="J377" s="184" t="s">
        <v>4206</v>
      </c>
      <c r="K377" s="150"/>
      <c r="L377" s="150" t="s">
        <v>4207</v>
      </c>
      <c r="M377" s="150" t="s">
        <v>4208</v>
      </c>
      <c r="N377" s="153" t="s">
        <v>730</v>
      </c>
      <c r="O377" s="154" t="s">
        <v>366</v>
      </c>
      <c r="P377" s="154" t="s">
        <v>4209</v>
      </c>
      <c r="Q377" s="155" t="s">
        <v>4210</v>
      </c>
      <c r="R377" s="154"/>
      <c r="S377" s="155">
        <v>91001</v>
      </c>
      <c r="T377" s="155" t="s">
        <v>4175</v>
      </c>
      <c r="U377" s="155" t="s">
        <v>887</v>
      </c>
      <c r="V377" s="156">
        <v>40028</v>
      </c>
      <c r="W377" s="154">
        <v>7415</v>
      </c>
      <c r="X377" s="258"/>
      <c r="Y377" s="153"/>
      <c r="Z377" s="258"/>
      <c r="AA377" s="258"/>
      <c r="AB377" s="258"/>
      <c r="AC377" s="150"/>
      <c r="AD377" s="40"/>
      <c r="AE377" s="40"/>
      <c r="AF377" s="40"/>
      <c r="AG377" s="40"/>
      <c r="AH377" s="40"/>
      <c r="AI377" s="218"/>
    </row>
    <row r="378" spans="1:35" ht="45" hidden="1" customHeight="1" x14ac:dyDescent="0.2">
      <c r="A378" s="159" t="s">
        <v>4211</v>
      </c>
      <c r="B378" s="150" t="s">
        <v>4212</v>
      </c>
      <c r="C378" s="150" t="s">
        <v>4143</v>
      </c>
      <c r="D378" s="151" t="s">
        <v>4011</v>
      </c>
      <c r="E378" s="150" t="s">
        <v>4157</v>
      </c>
      <c r="F378" s="152" t="s">
        <v>278</v>
      </c>
      <c r="G378" s="152"/>
      <c r="H378" s="152" t="s">
        <v>4158</v>
      </c>
      <c r="I378" s="152" t="s">
        <v>115</v>
      </c>
      <c r="J378" s="150"/>
      <c r="K378" s="150"/>
      <c r="L378" s="150" t="s">
        <v>4213</v>
      </c>
      <c r="M378" s="150" t="s">
        <v>4214</v>
      </c>
      <c r="N378" s="153" t="s">
        <v>578</v>
      </c>
      <c r="O378" s="154" t="s">
        <v>4037</v>
      </c>
      <c r="P378" s="154" t="s">
        <v>4215</v>
      </c>
      <c r="Q378" s="155" t="s">
        <v>4216</v>
      </c>
      <c r="R378" s="154"/>
      <c r="S378" s="155">
        <v>91001</v>
      </c>
      <c r="T378" s="155" t="s">
        <v>4162</v>
      </c>
      <c r="U378" s="155" t="s">
        <v>887</v>
      </c>
      <c r="V378" s="156">
        <v>37970</v>
      </c>
      <c r="W378" s="154">
        <v>7021</v>
      </c>
      <c r="X378" s="213"/>
      <c r="Y378" s="214"/>
      <c r="Z378" s="213"/>
      <c r="AA378" s="213"/>
      <c r="AB378" s="213"/>
      <c r="AC378" s="215"/>
      <c r="AD378" s="40"/>
      <c r="AE378" s="40"/>
      <c r="AF378" s="40"/>
      <c r="AG378" s="40"/>
      <c r="AH378" s="40"/>
      <c r="AI378" s="218"/>
    </row>
    <row r="379" spans="1:35" ht="45" hidden="1" customHeight="1" x14ac:dyDescent="0.2">
      <c r="A379" s="159" t="s">
        <v>4217</v>
      </c>
      <c r="B379" s="150">
        <v>690725002</v>
      </c>
      <c r="C379" s="150" t="s">
        <v>4143</v>
      </c>
      <c r="D379" s="151" t="s">
        <v>4011</v>
      </c>
      <c r="E379" s="150" t="s">
        <v>4157</v>
      </c>
      <c r="F379" s="152" t="s">
        <v>278</v>
      </c>
      <c r="G379" s="152"/>
      <c r="H379" s="152" t="s">
        <v>4158</v>
      </c>
      <c r="I379" s="152" t="s">
        <v>115</v>
      </c>
      <c r="J379" s="150"/>
      <c r="K379" s="150"/>
      <c r="L379" s="150" t="s">
        <v>4218</v>
      </c>
      <c r="M379" s="150" t="s">
        <v>4219</v>
      </c>
      <c r="N379" s="153" t="s">
        <v>118</v>
      </c>
      <c r="O379" s="154" t="s">
        <v>2444</v>
      </c>
      <c r="P379" s="154">
        <v>228218416</v>
      </c>
      <c r="Q379" s="155" t="s">
        <v>4220</v>
      </c>
      <c r="R379" s="154"/>
      <c r="S379" s="155">
        <v>91001</v>
      </c>
      <c r="T379" s="155" t="s">
        <v>4175</v>
      </c>
      <c r="U379" s="155" t="s">
        <v>887</v>
      </c>
      <c r="V379" s="156">
        <v>38624</v>
      </c>
      <c r="W379" s="154">
        <v>7198</v>
      </c>
      <c r="X379" s="213"/>
      <c r="Y379" s="214"/>
      <c r="Z379" s="213"/>
      <c r="AA379" s="213"/>
      <c r="AB379" s="213"/>
      <c r="AC379" s="215"/>
      <c r="AD379" s="40"/>
      <c r="AE379" s="40"/>
      <c r="AF379" s="40"/>
      <c r="AG379" s="40"/>
      <c r="AH379" s="40"/>
      <c r="AI379" s="218"/>
    </row>
    <row r="380" spans="1:35" ht="45" hidden="1" customHeight="1" x14ac:dyDescent="0.2">
      <c r="A380" s="159" t="s">
        <v>4221</v>
      </c>
      <c r="B380" s="150">
        <v>691412008</v>
      </c>
      <c r="C380" s="150" t="s">
        <v>4143</v>
      </c>
      <c r="D380" s="151" t="s">
        <v>4011</v>
      </c>
      <c r="E380" s="150" t="s">
        <v>4157</v>
      </c>
      <c r="F380" s="152" t="s">
        <v>278</v>
      </c>
      <c r="G380" s="152"/>
      <c r="H380" s="152" t="s">
        <v>4158</v>
      </c>
      <c r="I380" s="152" t="s">
        <v>115</v>
      </c>
      <c r="J380" s="150"/>
      <c r="K380" s="150"/>
      <c r="L380" s="150" t="s">
        <v>4222</v>
      </c>
      <c r="M380" s="150" t="s">
        <v>4223</v>
      </c>
      <c r="N380" s="153" t="s">
        <v>471</v>
      </c>
      <c r="O380" s="154" t="s">
        <v>4224</v>
      </c>
      <c r="P380" s="154">
        <v>422204002</v>
      </c>
      <c r="Q380" s="155"/>
      <c r="R380" s="154"/>
      <c r="S380" s="155">
        <v>91001</v>
      </c>
      <c r="T380" s="155" t="s">
        <v>4162</v>
      </c>
      <c r="U380" s="155" t="s">
        <v>887</v>
      </c>
      <c r="V380" s="156">
        <v>43209</v>
      </c>
      <c r="W380" s="154">
        <v>7648</v>
      </c>
      <c r="X380" s="258"/>
      <c r="Y380" s="153"/>
      <c r="Z380" s="258"/>
      <c r="AA380" s="258"/>
      <c r="AB380" s="258"/>
      <c r="AC380" s="150"/>
      <c r="AD380" s="40"/>
      <c r="AE380" s="40"/>
      <c r="AF380" s="40"/>
      <c r="AG380" s="40"/>
      <c r="AH380" s="40"/>
      <c r="AI380" s="218"/>
    </row>
    <row r="381" spans="1:35" ht="45" hidden="1" customHeight="1" x14ac:dyDescent="0.2">
      <c r="A381" s="159" t="s">
        <v>4225</v>
      </c>
      <c r="B381" s="150">
        <v>690502003</v>
      </c>
      <c r="C381" s="150" t="s">
        <v>4143</v>
      </c>
      <c r="D381" s="151" t="s">
        <v>4011</v>
      </c>
      <c r="E381" s="150" t="s">
        <v>4170</v>
      </c>
      <c r="F381" s="150" t="s">
        <v>2427</v>
      </c>
      <c r="G381" s="150"/>
      <c r="H381" s="152" t="s">
        <v>4171</v>
      </c>
      <c r="I381" s="152" t="s">
        <v>115</v>
      </c>
      <c r="J381" s="150"/>
      <c r="K381" s="150"/>
      <c r="L381" s="150" t="s">
        <v>4226</v>
      </c>
      <c r="M381" s="150" t="s">
        <v>4227</v>
      </c>
      <c r="N381" s="153" t="s">
        <v>246</v>
      </c>
      <c r="O381" s="154" t="s">
        <v>4228</v>
      </c>
      <c r="P381" s="154" t="s">
        <v>4229</v>
      </c>
      <c r="Q381" s="155" t="s">
        <v>4230</v>
      </c>
      <c r="R381" s="154"/>
      <c r="S381" s="155">
        <v>91001</v>
      </c>
      <c r="T381" s="155" t="s">
        <v>4231</v>
      </c>
      <c r="U381" s="155" t="s">
        <v>887</v>
      </c>
      <c r="V381" s="156">
        <v>39434</v>
      </c>
      <c r="W381" s="154">
        <v>7386</v>
      </c>
      <c r="X381" s="213"/>
      <c r="Y381" s="214"/>
      <c r="Z381" s="213"/>
      <c r="AA381" s="213"/>
      <c r="AB381" s="213"/>
      <c r="AC381" s="215"/>
      <c r="AD381" s="40"/>
      <c r="AE381" s="40"/>
      <c r="AF381" s="40"/>
      <c r="AG381" s="40"/>
      <c r="AH381" s="40"/>
      <c r="AI381" s="218"/>
    </row>
    <row r="382" spans="1:35" ht="45" hidden="1" customHeight="1" x14ac:dyDescent="0.2">
      <c r="A382" s="159" t="s">
        <v>4232</v>
      </c>
      <c r="B382" s="150">
        <v>692544005</v>
      </c>
      <c r="C382" s="150" t="s">
        <v>4143</v>
      </c>
      <c r="D382" s="151" t="s">
        <v>4011</v>
      </c>
      <c r="E382" s="150" t="s">
        <v>909</v>
      </c>
      <c r="F382" s="152" t="s">
        <v>278</v>
      </c>
      <c r="G382" s="152"/>
      <c r="H382" s="152" t="s">
        <v>910</v>
      </c>
      <c r="I382" s="152" t="s">
        <v>115</v>
      </c>
      <c r="J382" s="150"/>
      <c r="K382" s="150"/>
      <c r="L382" s="150" t="s">
        <v>4233</v>
      </c>
      <c r="M382" s="150" t="s">
        <v>4234</v>
      </c>
      <c r="N382" s="153" t="s">
        <v>1268</v>
      </c>
      <c r="O382" s="154" t="s">
        <v>4235</v>
      </c>
      <c r="P382" s="154" t="s">
        <v>4236</v>
      </c>
      <c r="Q382" s="155" t="s">
        <v>4237</v>
      </c>
      <c r="R382" s="154"/>
      <c r="S382" s="155">
        <v>91001</v>
      </c>
      <c r="T382" s="155" t="s">
        <v>886</v>
      </c>
      <c r="U382" s="155" t="s">
        <v>887</v>
      </c>
      <c r="V382" s="156">
        <v>42053</v>
      </c>
      <c r="W382" s="154">
        <v>7531</v>
      </c>
      <c r="X382" s="258"/>
      <c r="Y382" s="153"/>
      <c r="Z382" s="258"/>
      <c r="AA382" s="258"/>
      <c r="AB382" s="258"/>
      <c r="AC382" s="150"/>
      <c r="AD382" s="40"/>
      <c r="AE382" s="40"/>
      <c r="AF382" s="40"/>
      <c r="AG382" s="40"/>
      <c r="AH382" s="40"/>
      <c r="AI382" s="218"/>
    </row>
    <row r="383" spans="1:35" ht="45" hidden="1" customHeight="1" x14ac:dyDescent="0.2">
      <c r="A383" s="159" t="s">
        <v>4238</v>
      </c>
      <c r="B383" s="150" t="s">
        <v>4239</v>
      </c>
      <c r="C383" s="150" t="s">
        <v>4143</v>
      </c>
      <c r="D383" s="151" t="s">
        <v>4011</v>
      </c>
      <c r="E383" s="150" t="s">
        <v>909</v>
      </c>
      <c r="F383" s="152" t="s">
        <v>278</v>
      </c>
      <c r="G383" s="152"/>
      <c r="H383" s="152" t="s">
        <v>910</v>
      </c>
      <c r="I383" s="152" t="s">
        <v>115</v>
      </c>
      <c r="J383" s="150"/>
      <c r="K383" s="150"/>
      <c r="L383" s="150" t="s">
        <v>4240</v>
      </c>
      <c r="M383" s="150" t="s">
        <v>4241</v>
      </c>
      <c r="N383" s="153" t="s">
        <v>133</v>
      </c>
      <c r="O383" s="154" t="s">
        <v>4242</v>
      </c>
      <c r="P383" s="154" t="s">
        <v>4243</v>
      </c>
      <c r="Q383" s="155" t="s">
        <v>4244</v>
      </c>
      <c r="R383" s="154"/>
      <c r="S383" s="155">
        <v>91001</v>
      </c>
      <c r="T383" s="155" t="s">
        <v>886</v>
      </c>
      <c r="U383" s="155" t="s">
        <v>887</v>
      </c>
      <c r="V383" s="156">
        <v>42053</v>
      </c>
      <c r="W383" s="154">
        <v>7540</v>
      </c>
      <c r="X383" s="213"/>
      <c r="Y383" s="214"/>
      <c r="Z383" s="213"/>
      <c r="AA383" s="213"/>
      <c r="AB383" s="213"/>
      <c r="AC383" s="215"/>
      <c r="AD383" s="40"/>
      <c r="AE383" s="40"/>
      <c r="AF383" s="40"/>
      <c r="AG383" s="40"/>
      <c r="AH383" s="40"/>
      <c r="AI383" s="218"/>
    </row>
    <row r="384" spans="1:35" ht="45" hidden="1" customHeight="1" x14ac:dyDescent="0.2">
      <c r="A384" s="159" t="s">
        <v>4245</v>
      </c>
      <c r="B384" s="150" t="s">
        <v>4246</v>
      </c>
      <c r="C384" s="150" t="s">
        <v>4143</v>
      </c>
      <c r="D384" s="151" t="s">
        <v>4011</v>
      </c>
      <c r="E384" s="150" t="s">
        <v>4157</v>
      </c>
      <c r="F384" s="152" t="s">
        <v>278</v>
      </c>
      <c r="G384" s="152"/>
      <c r="H384" s="152" t="s">
        <v>4158</v>
      </c>
      <c r="I384" s="152" t="s">
        <v>115</v>
      </c>
      <c r="J384" s="150"/>
      <c r="K384" s="150"/>
      <c r="L384" s="150" t="s">
        <v>4247</v>
      </c>
      <c r="M384" s="150" t="s">
        <v>4248</v>
      </c>
      <c r="N384" s="153" t="s">
        <v>165</v>
      </c>
      <c r="O384" s="154" t="s">
        <v>1289</v>
      </c>
      <c r="P384" s="154" t="s">
        <v>4249</v>
      </c>
      <c r="Q384" s="155" t="s">
        <v>4250</v>
      </c>
      <c r="R384" s="154"/>
      <c r="S384" s="155">
        <v>91001</v>
      </c>
      <c r="T384" s="155" t="s">
        <v>4251</v>
      </c>
      <c r="U384" s="155" t="s">
        <v>887</v>
      </c>
      <c r="V384" s="156">
        <v>37970</v>
      </c>
      <c r="W384" s="154">
        <v>7087</v>
      </c>
      <c r="X384" s="213"/>
      <c r="Y384" s="214"/>
      <c r="Z384" s="213"/>
      <c r="AA384" s="213"/>
      <c r="AB384" s="213"/>
      <c r="AC384" s="215"/>
      <c r="AD384" s="40"/>
      <c r="AE384" s="40"/>
      <c r="AF384" s="40"/>
      <c r="AG384" s="40"/>
      <c r="AH384" s="40"/>
      <c r="AI384" s="218"/>
    </row>
    <row r="385" spans="1:35" ht="45" hidden="1" customHeight="1" x14ac:dyDescent="0.2">
      <c r="A385" s="159" t="s">
        <v>4252</v>
      </c>
      <c r="B385" s="150">
        <v>692206002</v>
      </c>
      <c r="C385" s="150" t="s">
        <v>4143</v>
      </c>
      <c r="D385" s="151" t="s">
        <v>4011</v>
      </c>
      <c r="E385" s="150" t="s">
        <v>4157</v>
      </c>
      <c r="F385" s="152" t="s">
        <v>278</v>
      </c>
      <c r="G385" s="152"/>
      <c r="H385" s="152" t="s">
        <v>4158</v>
      </c>
      <c r="I385" s="152" t="s">
        <v>115</v>
      </c>
      <c r="J385" s="150"/>
      <c r="K385" s="150"/>
      <c r="L385" s="150" t="s">
        <v>4253</v>
      </c>
      <c r="M385" s="150" t="s">
        <v>4254</v>
      </c>
      <c r="N385" s="153" t="s">
        <v>232</v>
      </c>
      <c r="O385" s="154" t="s">
        <v>4255</v>
      </c>
      <c r="P385" s="154" t="s">
        <v>4256</v>
      </c>
      <c r="Q385" s="155" t="s">
        <v>4257</v>
      </c>
      <c r="R385" s="154"/>
      <c r="S385" s="155">
        <v>91001</v>
      </c>
      <c r="T385" s="155" t="s">
        <v>4162</v>
      </c>
      <c r="U385" s="155" t="s">
        <v>887</v>
      </c>
      <c r="V385" s="156">
        <v>37970</v>
      </c>
      <c r="W385" s="154">
        <v>7018</v>
      </c>
      <c r="X385" s="213"/>
      <c r="Y385" s="214"/>
      <c r="Z385" s="213"/>
      <c r="AA385" s="213"/>
      <c r="AB385" s="213"/>
      <c r="AC385" s="215"/>
      <c r="AD385" s="40"/>
      <c r="AE385" s="40"/>
      <c r="AF385" s="40"/>
      <c r="AG385" s="40"/>
      <c r="AH385" s="40"/>
      <c r="AI385" s="218"/>
    </row>
    <row r="386" spans="1:35" ht="45" hidden="1" customHeight="1" x14ac:dyDescent="0.2">
      <c r="A386" s="159" t="s">
        <v>4258</v>
      </c>
      <c r="B386" s="150">
        <v>690303000</v>
      </c>
      <c r="C386" s="150" t="s">
        <v>4143</v>
      </c>
      <c r="D386" s="151" t="s">
        <v>4011</v>
      </c>
      <c r="E386" s="150" t="s">
        <v>4157</v>
      </c>
      <c r="F386" s="152" t="s">
        <v>278</v>
      </c>
      <c r="G386" s="152"/>
      <c r="H386" s="152" t="s">
        <v>4158</v>
      </c>
      <c r="I386" s="152" t="s">
        <v>115</v>
      </c>
      <c r="J386" s="150"/>
      <c r="K386" s="150"/>
      <c r="L386" s="150" t="s">
        <v>4259</v>
      </c>
      <c r="M386" s="150" t="s">
        <v>4260</v>
      </c>
      <c r="N386" s="153" t="s">
        <v>165</v>
      </c>
      <c r="O386" s="154" t="s">
        <v>4261</v>
      </c>
      <c r="P386" s="154" t="s">
        <v>4262</v>
      </c>
      <c r="Q386" s="155" t="s">
        <v>4263</v>
      </c>
      <c r="R386" s="154"/>
      <c r="S386" s="155">
        <v>91001</v>
      </c>
      <c r="T386" s="155" t="s">
        <v>4162</v>
      </c>
      <c r="U386" s="155" t="s">
        <v>887</v>
      </c>
      <c r="V386" s="156">
        <v>38700</v>
      </c>
      <c r="W386" s="154">
        <v>7229</v>
      </c>
      <c r="X386" s="213"/>
      <c r="Y386" s="214"/>
      <c r="Z386" s="213"/>
      <c r="AA386" s="213"/>
      <c r="AB386" s="213"/>
      <c r="AC386" s="215"/>
      <c r="AD386" s="40"/>
      <c r="AE386" s="40"/>
      <c r="AF386" s="40"/>
      <c r="AG386" s="40"/>
      <c r="AH386" s="40"/>
      <c r="AI386" s="218"/>
    </row>
    <row r="387" spans="1:35" ht="45" hidden="1" customHeight="1" x14ac:dyDescent="0.2">
      <c r="A387" s="159" t="s">
        <v>4264</v>
      </c>
      <c r="B387" s="150">
        <v>690728001</v>
      </c>
      <c r="C387" s="150" t="s">
        <v>4143</v>
      </c>
      <c r="D387" s="151" t="s">
        <v>4011</v>
      </c>
      <c r="E387" s="150" t="s">
        <v>4157</v>
      </c>
      <c r="F387" s="152" t="s">
        <v>278</v>
      </c>
      <c r="G387" s="152"/>
      <c r="H387" s="152" t="s">
        <v>4158</v>
      </c>
      <c r="I387" s="152" t="s">
        <v>115</v>
      </c>
      <c r="J387" s="150"/>
      <c r="K387" s="150"/>
      <c r="L387" s="150" t="s">
        <v>4265</v>
      </c>
      <c r="M387" s="150" t="s">
        <v>4266</v>
      </c>
      <c r="N387" s="153" t="s">
        <v>118</v>
      </c>
      <c r="O387" s="154" t="s">
        <v>4267</v>
      </c>
      <c r="P387" s="154" t="s">
        <v>4268</v>
      </c>
      <c r="Q387" s="155"/>
      <c r="R387" s="154"/>
      <c r="S387" s="155">
        <v>91001</v>
      </c>
      <c r="T387" s="155" t="s">
        <v>4162</v>
      </c>
      <c r="U387" s="155" t="s">
        <v>887</v>
      </c>
      <c r="V387" s="156">
        <v>38624</v>
      </c>
      <c r="W387" s="154">
        <v>7202</v>
      </c>
      <c r="X387" s="258"/>
      <c r="Y387" s="153"/>
      <c r="Z387" s="258"/>
      <c r="AA387" s="258"/>
      <c r="AB387" s="258"/>
      <c r="AC387" s="150"/>
      <c r="AD387" s="40"/>
      <c r="AE387" s="40"/>
      <c r="AF387" s="40"/>
      <c r="AG387" s="40"/>
      <c r="AH387" s="40"/>
      <c r="AI387" s="218"/>
    </row>
    <row r="388" spans="1:35" ht="45" hidden="1" customHeight="1" x14ac:dyDescent="0.2">
      <c r="A388" s="159" t="s">
        <v>4269</v>
      </c>
      <c r="B388" s="150">
        <v>690512009</v>
      </c>
      <c r="C388" s="150" t="s">
        <v>4143</v>
      </c>
      <c r="D388" s="151" t="s">
        <v>4011</v>
      </c>
      <c r="E388" s="150" t="s">
        <v>4157</v>
      </c>
      <c r="F388" s="152" t="s">
        <v>278</v>
      </c>
      <c r="G388" s="152"/>
      <c r="H388" s="152" t="s">
        <v>4158</v>
      </c>
      <c r="I388" s="152"/>
      <c r="J388" s="150"/>
      <c r="K388" s="150"/>
      <c r="L388" s="150" t="s">
        <v>4270</v>
      </c>
      <c r="M388" s="150" t="s">
        <v>4271</v>
      </c>
      <c r="N388" s="153" t="s">
        <v>246</v>
      </c>
      <c r="O388" s="154" t="s">
        <v>4272</v>
      </c>
      <c r="P388" s="154"/>
      <c r="Q388" s="155"/>
      <c r="R388" s="154"/>
      <c r="S388" s="155">
        <v>91001</v>
      </c>
      <c r="T388" s="155" t="s">
        <v>4162</v>
      </c>
      <c r="U388" s="155" t="s">
        <v>887</v>
      </c>
      <c r="V388" s="156">
        <v>42808</v>
      </c>
      <c r="W388" s="154">
        <v>7629</v>
      </c>
      <c r="X388" s="258"/>
      <c r="Y388" s="153"/>
      <c r="Z388" s="258"/>
      <c r="AA388" s="258"/>
      <c r="AB388" s="258"/>
      <c r="AC388" s="150"/>
      <c r="AD388" s="40"/>
      <c r="AE388" s="40"/>
      <c r="AF388" s="40"/>
      <c r="AG388" s="40"/>
      <c r="AH388" s="40"/>
      <c r="AI388" s="218"/>
    </row>
    <row r="389" spans="1:35" ht="45" hidden="1" customHeight="1" x14ac:dyDescent="0.2">
      <c r="A389" s="159" t="s">
        <v>4273</v>
      </c>
      <c r="B389" s="150">
        <v>690413000</v>
      </c>
      <c r="C389" s="150" t="s">
        <v>4143</v>
      </c>
      <c r="D389" s="151" t="s">
        <v>4011</v>
      </c>
      <c r="E389" s="150" t="s">
        <v>909</v>
      </c>
      <c r="F389" s="152" t="s">
        <v>278</v>
      </c>
      <c r="G389" s="152"/>
      <c r="H389" s="152" t="s">
        <v>910</v>
      </c>
      <c r="I389" s="152"/>
      <c r="J389" s="150"/>
      <c r="K389" s="150"/>
      <c r="L389" s="150" t="s">
        <v>4274</v>
      </c>
      <c r="M389" s="150" t="s">
        <v>4275</v>
      </c>
      <c r="N389" s="153" t="s">
        <v>165</v>
      </c>
      <c r="O389" s="154" t="s">
        <v>4276</v>
      </c>
      <c r="P389" s="154" t="s">
        <v>4277</v>
      </c>
      <c r="Q389" s="155" t="s">
        <v>4278</v>
      </c>
      <c r="R389" s="154"/>
      <c r="S389" s="155">
        <v>91001</v>
      </c>
      <c r="T389" s="155" t="s">
        <v>4198</v>
      </c>
      <c r="U389" s="155" t="s">
        <v>887</v>
      </c>
      <c r="V389" s="156">
        <v>42047</v>
      </c>
      <c r="W389" s="154">
        <v>7527</v>
      </c>
      <c r="X389" s="213"/>
      <c r="Y389" s="214"/>
      <c r="Z389" s="213"/>
      <c r="AA389" s="213"/>
      <c r="AB389" s="213"/>
      <c r="AC389" s="215"/>
      <c r="AD389" s="40"/>
      <c r="AE389" s="40"/>
      <c r="AF389" s="40"/>
      <c r="AG389" s="40"/>
      <c r="AH389" s="40"/>
      <c r="AI389" s="218"/>
    </row>
    <row r="390" spans="1:35" ht="45" hidden="1" customHeight="1" x14ac:dyDescent="0.2">
      <c r="A390" s="159" t="s">
        <v>4279</v>
      </c>
      <c r="B390" s="150">
        <v>691605000</v>
      </c>
      <c r="C390" s="150" t="s">
        <v>4143</v>
      </c>
      <c r="D390" s="151" t="s">
        <v>4011</v>
      </c>
      <c r="E390" s="150" t="s">
        <v>909</v>
      </c>
      <c r="F390" s="152" t="s">
        <v>278</v>
      </c>
      <c r="G390" s="152"/>
      <c r="H390" s="152" t="s">
        <v>4280</v>
      </c>
      <c r="I390" s="152" t="s">
        <v>115</v>
      </c>
      <c r="J390" s="150"/>
      <c r="K390" s="150"/>
      <c r="L390" s="150" t="s">
        <v>4281</v>
      </c>
      <c r="M390" s="150" t="s">
        <v>4282</v>
      </c>
      <c r="N390" s="153" t="s">
        <v>133</v>
      </c>
      <c r="O390" s="154" t="s">
        <v>1970</v>
      </c>
      <c r="P390" s="154" t="s">
        <v>4283</v>
      </c>
      <c r="Q390" s="155" t="s">
        <v>4284</v>
      </c>
      <c r="R390" s="154"/>
      <c r="S390" s="155">
        <v>91001</v>
      </c>
      <c r="T390" s="155" t="s">
        <v>4198</v>
      </c>
      <c r="U390" s="155" t="s">
        <v>887</v>
      </c>
      <c r="V390" s="156">
        <v>38735</v>
      </c>
      <c r="W390" s="154">
        <v>7265</v>
      </c>
      <c r="X390" s="213"/>
      <c r="Y390" s="214"/>
      <c r="Z390" s="213"/>
      <c r="AA390" s="213"/>
      <c r="AB390" s="213"/>
      <c r="AC390" s="215"/>
      <c r="AD390" s="40"/>
      <c r="AE390" s="40"/>
      <c r="AF390" s="40"/>
      <c r="AG390" s="40"/>
      <c r="AH390" s="40"/>
      <c r="AI390" s="218"/>
    </row>
    <row r="391" spans="1:35" ht="45" hidden="1" customHeight="1" x14ac:dyDescent="0.2">
      <c r="A391" s="159" t="s">
        <v>4285</v>
      </c>
      <c r="B391" s="150">
        <v>691905004</v>
      </c>
      <c r="C391" s="150" t="s">
        <v>4143</v>
      </c>
      <c r="D391" s="151" t="s">
        <v>4011</v>
      </c>
      <c r="E391" s="150" t="s">
        <v>4157</v>
      </c>
      <c r="F391" s="152" t="s">
        <v>278</v>
      </c>
      <c r="G391" s="152"/>
      <c r="H391" s="152" t="s">
        <v>4158</v>
      </c>
      <c r="I391" s="152" t="s">
        <v>115</v>
      </c>
      <c r="J391" s="150"/>
      <c r="K391" s="150"/>
      <c r="L391" s="150" t="s">
        <v>4286</v>
      </c>
      <c r="M391" s="150" t="s">
        <v>4287</v>
      </c>
      <c r="N391" s="153" t="s">
        <v>149</v>
      </c>
      <c r="O391" s="154" t="s">
        <v>4288</v>
      </c>
      <c r="P391" s="154" t="s">
        <v>4289</v>
      </c>
      <c r="Q391" s="155"/>
      <c r="R391" s="154"/>
      <c r="S391" s="155">
        <v>91001</v>
      </c>
      <c r="T391" s="155" t="s">
        <v>4162</v>
      </c>
      <c r="U391" s="155" t="s">
        <v>887</v>
      </c>
      <c r="V391" s="156">
        <v>38735</v>
      </c>
      <c r="W391" s="154">
        <v>7263</v>
      </c>
      <c r="X391" s="258"/>
      <c r="Y391" s="153"/>
      <c r="Z391" s="258"/>
      <c r="AA391" s="258"/>
      <c r="AB391" s="258"/>
      <c r="AC391" s="150"/>
      <c r="AD391" s="40"/>
      <c r="AE391" s="40"/>
      <c r="AF391" s="40"/>
      <c r="AG391" s="40"/>
      <c r="AH391" s="40"/>
      <c r="AI391" s="218"/>
    </row>
    <row r="392" spans="1:35" ht="45" hidden="1" customHeight="1" x14ac:dyDescent="0.2">
      <c r="A392" s="159" t="s">
        <v>4290</v>
      </c>
      <c r="B392" s="150">
        <v>690736004</v>
      </c>
      <c r="C392" s="150" t="s">
        <v>4143</v>
      </c>
      <c r="D392" s="151" t="s">
        <v>4011</v>
      </c>
      <c r="E392" s="150" t="s">
        <v>4170</v>
      </c>
      <c r="F392" s="152" t="s">
        <v>2427</v>
      </c>
      <c r="G392" s="152"/>
      <c r="H392" s="152" t="s">
        <v>4171</v>
      </c>
      <c r="I392" s="152" t="s">
        <v>115</v>
      </c>
      <c r="J392" s="150"/>
      <c r="K392" s="150"/>
      <c r="L392" s="150" t="s">
        <v>4291</v>
      </c>
      <c r="M392" s="150" t="s">
        <v>4292</v>
      </c>
      <c r="N392" s="153" t="s">
        <v>246</v>
      </c>
      <c r="O392" s="154" t="s">
        <v>4293</v>
      </c>
      <c r="P392" s="154" t="s">
        <v>4294</v>
      </c>
      <c r="Q392" s="155" t="s">
        <v>4295</v>
      </c>
      <c r="R392" s="154"/>
      <c r="S392" s="155">
        <v>91001</v>
      </c>
      <c r="T392" s="155" t="s">
        <v>4162</v>
      </c>
      <c r="U392" s="155" t="s">
        <v>887</v>
      </c>
      <c r="V392" s="156">
        <v>38786</v>
      </c>
      <c r="W392" s="154">
        <v>7312</v>
      </c>
      <c r="X392" s="258"/>
      <c r="Y392" s="153"/>
      <c r="Z392" s="258"/>
      <c r="AA392" s="258"/>
      <c r="AB392" s="258"/>
      <c r="AC392" s="150"/>
      <c r="AD392" s="40"/>
      <c r="AE392" s="40"/>
      <c r="AF392" s="40"/>
      <c r="AG392" s="40"/>
      <c r="AH392" s="40"/>
      <c r="AI392" s="218"/>
    </row>
    <row r="393" spans="1:35" ht="45" hidden="1" customHeight="1" x14ac:dyDescent="0.2">
      <c r="A393" s="159" t="s">
        <v>4296</v>
      </c>
      <c r="B393" s="150">
        <v>690614006</v>
      </c>
      <c r="C393" s="150" t="s">
        <v>4143</v>
      </c>
      <c r="D393" s="151" t="s">
        <v>4011</v>
      </c>
      <c r="E393" s="150" t="s">
        <v>909</v>
      </c>
      <c r="F393" s="152" t="s">
        <v>278</v>
      </c>
      <c r="G393" s="152"/>
      <c r="H393" s="152" t="s">
        <v>910</v>
      </c>
      <c r="I393" s="152" t="s">
        <v>115</v>
      </c>
      <c r="J393" s="150"/>
      <c r="K393" s="150"/>
      <c r="L393" s="150" t="s">
        <v>4297</v>
      </c>
      <c r="M393" s="150" t="s">
        <v>4298</v>
      </c>
      <c r="N393" s="153" t="s">
        <v>246</v>
      </c>
      <c r="O393" s="154" t="s">
        <v>4299</v>
      </c>
      <c r="P393" s="154" t="s">
        <v>4300</v>
      </c>
      <c r="Q393" s="155"/>
      <c r="R393" s="154"/>
      <c r="S393" s="155">
        <v>91001</v>
      </c>
      <c r="T393" s="155" t="s">
        <v>4162</v>
      </c>
      <c r="U393" s="155" t="s">
        <v>887</v>
      </c>
      <c r="V393" s="156">
        <v>38687</v>
      </c>
      <c r="W393" s="154">
        <v>7223</v>
      </c>
      <c r="X393" s="213"/>
      <c r="Y393" s="214"/>
      <c r="Z393" s="213"/>
      <c r="AA393" s="213"/>
      <c r="AB393" s="213"/>
      <c r="AC393" s="215"/>
      <c r="AD393" s="40"/>
      <c r="AE393" s="40"/>
      <c r="AF393" s="40"/>
      <c r="AG393" s="40"/>
      <c r="AH393" s="40"/>
      <c r="AI393" s="218"/>
    </row>
    <row r="394" spans="1:35" ht="45" hidden="1" customHeight="1" x14ac:dyDescent="0.2">
      <c r="A394" s="159" t="s">
        <v>4301</v>
      </c>
      <c r="B394" s="150">
        <v>692304004</v>
      </c>
      <c r="C394" s="150" t="s">
        <v>4143</v>
      </c>
      <c r="D394" s="151" t="s">
        <v>4011</v>
      </c>
      <c r="E394" s="152" t="s">
        <v>4157</v>
      </c>
      <c r="F394" s="150" t="s">
        <v>278</v>
      </c>
      <c r="G394" s="150"/>
      <c r="H394" s="152" t="s">
        <v>4158</v>
      </c>
      <c r="I394" s="152" t="s">
        <v>115</v>
      </c>
      <c r="J394" s="150"/>
      <c r="K394" s="150"/>
      <c r="L394" s="150" t="s">
        <v>4302</v>
      </c>
      <c r="M394" s="150" t="s">
        <v>4303</v>
      </c>
      <c r="N394" s="153" t="s">
        <v>232</v>
      </c>
      <c r="O394" s="154" t="s">
        <v>1652</v>
      </c>
      <c r="P394" s="185" t="s">
        <v>4304</v>
      </c>
      <c r="Q394" s="167" t="s">
        <v>4305</v>
      </c>
      <c r="R394" s="154"/>
      <c r="S394" s="154">
        <v>91001</v>
      </c>
      <c r="T394" s="155" t="s">
        <v>4162</v>
      </c>
      <c r="U394" s="155" t="s">
        <v>887</v>
      </c>
      <c r="V394" s="156">
        <v>37970</v>
      </c>
      <c r="W394" s="154">
        <v>7133</v>
      </c>
      <c r="X394" s="258"/>
      <c r="Y394" s="153"/>
      <c r="Z394" s="258"/>
      <c r="AA394" s="258"/>
      <c r="AB394" s="258"/>
      <c r="AC394" s="150"/>
      <c r="AD394" s="40"/>
      <c r="AE394" s="40"/>
      <c r="AF394" s="40"/>
      <c r="AG394" s="40"/>
      <c r="AH394" s="40"/>
      <c r="AI394" s="218"/>
    </row>
    <row r="395" spans="1:35" ht="45" hidden="1" customHeight="1" x14ac:dyDescent="0.2">
      <c r="A395" s="159" t="s">
        <v>4306</v>
      </c>
      <c r="B395" s="150">
        <v>691204006</v>
      </c>
      <c r="C395" s="150" t="s">
        <v>4143</v>
      </c>
      <c r="D395" s="151" t="s">
        <v>4011</v>
      </c>
      <c r="E395" s="150" t="s">
        <v>4157</v>
      </c>
      <c r="F395" s="152" t="s">
        <v>278</v>
      </c>
      <c r="G395" s="152"/>
      <c r="H395" s="152" t="s">
        <v>4158</v>
      </c>
      <c r="I395" s="152" t="s">
        <v>115</v>
      </c>
      <c r="J395" s="150"/>
      <c r="K395" s="150"/>
      <c r="L395" s="150" t="s">
        <v>4307</v>
      </c>
      <c r="M395" s="150" t="s">
        <v>4308</v>
      </c>
      <c r="N395" s="153" t="s">
        <v>928</v>
      </c>
      <c r="O395" s="154" t="s">
        <v>3392</v>
      </c>
      <c r="P395" s="150" t="s">
        <v>4309</v>
      </c>
      <c r="Q395" s="155"/>
      <c r="R395" s="154"/>
      <c r="S395" s="155">
        <v>91001</v>
      </c>
      <c r="T395" s="155" t="s">
        <v>4162</v>
      </c>
      <c r="U395" s="155" t="s">
        <v>887</v>
      </c>
      <c r="V395" s="156">
        <v>38714</v>
      </c>
      <c r="W395" s="154">
        <v>7240</v>
      </c>
      <c r="X395" s="258"/>
      <c r="Y395" s="153"/>
      <c r="Z395" s="258"/>
      <c r="AA395" s="258"/>
      <c r="AB395" s="258"/>
      <c r="AC395" s="150"/>
      <c r="AD395" s="40"/>
      <c r="AE395" s="40"/>
      <c r="AF395" s="40"/>
      <c r="AG395" s="40"/>
      <c r="AH395" s="40"/>
      <c r="AI395" s="218"/>
    </row>
    <row r="396" spans="1:35" ht="45" hidden="1" customHeight="1" x14ac:dyDescent="0.2">
      <c r="A396" s="159" t="s">
        <v>4310</v>
      </c>
      <c r="B396" s="150">
        <v>690509008</v>
      </c>
      <c r="C396" s="150" t="s">
        <v>4143</v>
      </c>
      <c r="D396" s="151" t="s">
        <v>4011</v>
      </c>
      <c r="E396" s="150" t="s">
        <v>909</v>
      </c>
      <c r="F396" s="150" t="s">
        <v>278</v>
      </c>
      <c r="G396" s="150"/>
      <c r="H396" s="152" t="s">
        <v>910</v>
      </c>
      <c r="I396" s="152" t="s">
        <v>115</v>
      </c>
      <c r="J396" s="150"/>
      <c r="K396" s="150"/>
      <c r="L396" s="150" t="s">
        <v>4311</v>
      </c>
      <c r="M396" s="150" t="s">
        <v>4312</v>
      </c>
      <c r="N396" s="153" t="s">
        <v>246</v>
      </c>
      <c r="O396" s="154" t="s">
        <v>4313</v>
      </c>
      <c r="P396" s="154" t="s">
        <v>4314</v>
      </c>
      <c r="Q396" s="166" t="s">
        <v>4315</v>
      </c>
      <c r="R396" s="154"/>
      <c r="S396" s="155">
        <v>91001</v>
      </c>
      <c r="T396" s="155" t="s">
        <v>4162</v>
      </c>
      <c r="U396" s="155" t="s">
        <v>887</v>
      </c>
      <c r="V396" s="156">
        <v>38700</v>
      </c>
      <c r="W396" s="154">
        <v>7228</v>
      </c>
      <c r="X396" s="258"/>
      <c r="Y396" s="153"/>
      <c r="Z396" s="258"/>
      <c r="AA396" s="258"/>
      <c r="AB396" s="258"/>
      <c r="AC396" s="150"/>
      <c r="AD396" s="40"/>
      <c r="AE396" s="40"/>
      <c r="AF396" s="40"/>
      <c r="AG396" s="40"/>
      <c r="AH396" s="40"/>
      <c r="AI396" s="218"/>
    </row>
    <row r="397" spans="1:35" ht="45" hidden="1" customHeight="1" x14ac:dyDescent="0.2">
      <c r="A397" s="159" t="s">
        <v>4316</v>
      </c>
      <c r="B397" s="150">
        <v>692550005</v>
      </c>
      <c r="C397" s="150" t="s">
        <v>4143</v>
      </c>
      <c r="D397" s="151" t="s">
        <v>4011</v>
      </c>
      <c r="E397" s="150" t="s">
        <v>909</v>
      </c>
      <c r="F397" s="152" t="s">
        <v>278</v>
      </c>
      <c r="G397" s="152"/>
      <c r="H397" s="152" t="s">
        <v>910</v>
      </c>
      <c r="I397" s="152" t="s">
        <v>115</v>
      </c>
      <c r="J397" s="150"/>
      <c r="K397" s="150"/>
      <c r="L397" s="150" t="s">
        <v>4317</v>
      </c>
      <c r="M397" s="150" t="s">
        <v>4318</v>
      </c>
      <c r="N397" s="153" t="s">
        <v>118</v>
      </c>
      <c r="O397" s="154" t="s">
        <v>541</v>
      </c>
      <c r="P397" s="154"/>
      <c r="Q397" s="155" t="s">
        <v>4319</v>
      </c>
      <c r="R397" s="154"/>
      <c r="S397" s="155">
        <v>91001</v>
      </c>
      <c r="T397" s="155" t="s">
        <v>4162</v>
      </c>
      <c r="U397" s="155" t="s">
        <v>887</v>
      </c>
      <c r="V397" s="156">
        <v>38695</v>
      </c>
      <c r="W397" s="154">
        <v>7226</v>
      </c>
      <c r="X397" s="258"/>
      <c r="Y397" s="153"/>
      <c r="Z397" s="258"/>
      <c r="AA397" s="258"/>
      <c r="AB397" s="258"/>
      <c r="AC397" s="150"/>
      <c r="AD397" s="40"/>
      <c r="AE397" s="40"/>
      <c r="AF397" s="40"/>
      <c r="AG397" s="40"/>
      <c r="AH397" s="40"/>
      <c r="AI397" s="218"/>
    </row>
    <row r="398" spans="1:35" ht="45" hidden="1" customHeight="1" x14ac:dyDescent="0.2">
      <c r="A398" s="159" t="s">
        <v>4320</v>
      </c>
      <c r="B398" s="150">
        <v>692542002</v>
      </c>
      <c r="C398" s="150" t="s">
        <v>4143</v>
      </c>
      <c r="D398" s="151" t="s">
        <v>4011</v>
      </c>
      <c r="E398" s="150" t="s">
        <v>4157</v>
      </c>
      <c r="F398" s="152" t="s">
        <v>278</v>
      </c>
      <c r="G398" s="152"/>
      <c r="H398" s="152" t="s">
        <v>4158</v>
      </c>
      <c r="I398" s="152" t="s">
        <v>115</v>
      </c>
      <c r="J398" s="150"/>
      <c r="K398" s="150"/>
      <c r="L398" s="150" t="s">
        <v>4321</v>
      </c>
      <c r="M398" s="150" t="s">
        <v>4322</v>
      </c>
      <c r="N398" s="153" t="s">
        <v>118</v>
      </c>
      <c r="O398" s="154" t="s">
        <v>1699</v>
      </c>
      <c r="P398" s="154" t="s">
        <v>4323</v>
      </c>
      <c r="Q398" s="155" t="s">
        <v>4324</v>
      </c>
      <c r="R398" s="154"/>
      <c r="S398" s="155">
        <v>91001</v>
      </c>
      <c r="T398" s="155" t="s">
        <v>4162</v>
      </c>
      <c r="U398" s="155" t="s">
        <v>887</v>
      </c>
      <c r="V398" s="156">
        <v>37970</v>
      </c>
      <c r="W398" s="154">
        <v>7054</v>
      </c>
      <c r="X398" s="213"/>
      <c r="Y398" s="214"/>
      <c r="Z398" s="213"/>
      <c r="AA398" s="213"/>
      <c r="AB398" s="213"/>
      <c r="AC398" s="215"/>
      <c r="AD398" s="40"/>
      <c r="AE398" s="40"/>
      <c r="AF398" s="40"/>
      <c r="AG398" s="40"/>
      <c r="AH398" s="40"/>
      <c r="AI398" s="218"/>
    </row>
    <row r="399" spans="1:35" ht="45" hidden="1" customHeight="1" x14ac:dyDescent="0.2">
      <c r="A399" s="159" t="s">
        <v>4325</v>
      </c>
      <c r="B399" s="150" t="s">
        <v>4326</v>
      </c>
      <c r="C399" s="150" t="s">
        <v>4143</v>
      </c>
      <c r="D399" s="151" t="s">
        <v>4011</v>
      </c>
      <c r="E399" s="150" t="s">
        <v>909</v>
      </c>
      <c r="F399" s="152" t="s">
        <v>278</v>
      </c>
      <c r="G399" s="152"/>
      <c r="H399" s="152" t="s">
        <v>910</v>
      </c>
      <c r="I399" s="152" t="s">
        <v>115</v>
      </c>
      <c r="J399" s="150"/>
      <c r="K399" s="150"/>
      <c r="L399" s="150" t="s">
        <v>4327</v>
      </c>
      <c r="M399" s="150" t="s">
        <v>4328</v>
      </c>
      <c r="N399" s="153" t="s">
        <v>928</v>
      </c>
      <c r="O399" s="154" t="s">
        <v>4329</v>
      </c>
      <c r="P399" s="154" t="s">
        <v>4330</v>
      </c>
      <c r="Q399" s="155"/>
      <c r="R399" s="154"/>
      <c r="S399" s="155">
        <v>91001</v>
      </c>
      <c r="T399" s="155" t="s">
        <v>886</v>
      </c>
      <c r="U399" s="155" t="s">
        <v>887</v>
      </c>
      <c r="V399" s="156">
        <v>42068</v>
      </c>
      <c r="W399" s="154">
        <v>7558</v>
      </c>
      <c r="X399" s="213"/>
      <c r="Y399" s="214"/>
      <c r="Z399" s="213"/>
      <c r="AA399" s="213"/>
      <c r="AB399" s="213"/>
      <c r="AC399" s="215"/>
      <c r="AD399" s="40"/>
      <c r="AE399" s="40"/>
      <c r="AF399" s="40"/>
      <c r="AG399" s="40"/>
      <c r="AH399" s="40"/>
      <c r="AI399" s="218"/>
    </row>
    <row r="400" spans="1:35" ht="45" hidden="1" customHeight="1" x14ac:dyDescent="0.2">
      <c r="A400" s="159" t="s">
        <v>4331</v>
      </c>
      <c r="B400" s="150">
        <v>690301008</v>
      </c>
      <c r="C400" s="150" t="s">
        <v>4143</v>
      </c>
      <c r="D400" s="151" t="s">
        <v>4011</v>
      </c>
      <c r="E400" s="150" t="s">
        <v>909</v>
      </c>
      <c r="F400" s="152" t="s">
        <v>278</v>
      </c>
      <c r="G400" s="152"/>
      <c r="H400" s="152" t="s">
        <v>910</v>
      </c>
      <c r="I400" s="152" t="s">
        <v>115</v>
      </c>
      <c r="J400" s="150"/>
      <c r="K400" s="150"/>
      <c r="L400" s="150" t="s">
        <v>4332</v>
      </c>
      <c r="M400" s="150" t="s">
        <v>4333</v>
      </c>
      <c r="N400" s="153" t="s">
        <v>165</v>
      </c>
      <c r="O400" s="154" t="s">
        <v>1862</v>
      </c>
      <c r="P400" s="154" t="s">
        <v>4334</v>
      </c>
      <c r="Q400" s="155" t="s">
        <v>4335</v>
      </c>
      <c r="R400" s="154"/>
      <c r="S400" s="155">
        <v>91001</v>
      </c>
      <c r="T400" s="155" t="s">
        <v>886</v>
      </c>
      <c r="U400" s="155" t="s">
        <v>887</v>
      </c>
      <c r="V400" s="156">
        <v>42059</v>
      </c>
      <c r="W400" s="154">
        <v>7549</v>
      </c>
      <c r="X400" s="213"/>
      <c r="Y400" s="214"/>
      <c r="Z400" s="213"/>
      <c r="AA400" s="213"/>
      <c r="AB400" s="213"/>
      <c r="AC400" s="215"/>
      <c r="AD400" s="40"/>
      <c r="AE400" s="40"/>
      <c r="AF400" s="40"/>
      <c r="AG400" s="40"/>
      <c r="AH400" s="40"/>
      <c r="AI400" s="218"/>
    </row>
    <row r="401" spans="1:35" ht="45" hidden="1" customHeight="1" x14ac:dyDescent="0.2">
      <c r="A401" s="159" t="s">
        <v>4336</v>
      </c>
      <c r="B401" s="150">
        <v>690907003</v>
      </c>
      <c r="C401" s="150" t="s">
        <v>4143</v>
      </c>
      <c r="D401" s="151" t="s">
        <v>4011</v>
      </c>
      <c r="E401" s="150" t="s">
        <v>4157</v>
      </c>
      <c r="F401" s="152" t="s">
        <v>278</v>
      </c>
      <c r="G401" s="152"/>
      <c r="H401" s="152" t="s">
        <v>4158</v>
      </c>
      <c r="I401" s="152" t="s">
        <v>115</v>
      </c>
      <c r="J401" s="150"/>
      <c r="K401" s="150"/>
      <c r="L401" s="150" t="s">
        <v>4337</v>
      </c>
      <c r="M401" s="150" t="s">
        <v>4338</v>
      </c>
      <c r="N401" s="153" t="s">
        <v>1758</v>
      </c>
      <c r="O401" s="154" t="s">
        <v>4339</v>
      </c>
      <c r="P401" s="154" t="s">
        <v>4340</v>
      </c>
      <c r="Q401" s="166" t="s">
        <v>4341</v>
      </c>
      <c r="R401" s="154"/>
      <c r="S401" s="155">
        <v>91001</v>
      </c>
      <c r="T401" s="155" t="s">
        <v>4162</v>
      </c>
      <c r="U401" s="155" t="s">
        <v>887</v>
      </c>
      <c r="V401" s="156">
        <v>38722</v>
      </c>
      <c r="W401" s="154">
        <v>7244</v>
      </c>
      <c r="X401" s="258"/>
      <c r="Y401" s="153"/>
      <c r="Z401" s="258"/>
      <c r="AA401" s="258"/>
      <c r="AB401" s="258"/>
      <c r="AC401" s="150"/>
      <c r="AD401" s="40"/>
      <c r="AE401" s="40"/>
      <c r="AF401" s="40"/>
      <c r="AG401" s="40"/>
      <c r="AH401" s="40"/>
      <c r="AI401" s="218"/>
    </row>
    <row r="402" spans="1:35" ht="45" hidden="1" customHeight="1" x14ac:dyDescent="0.2">
      <c r="A402" s="159" t="s">
        <v>4342</v>
      </c>
      <c r="B402" s="150">
        <v>692647009</v>
      </c>
      <c r="C402" s="150" t="s">
        <v>4143</v>
      </c>
      <c r="D402" s="151" t="s">
        <v>4011</v>
      </c>
      <c r="E402" s="150" t="s">
        <v>909</v>
      </c>
      <c r="F402" s="152" t="s">
        <v>278</v>
      </c>
      <c r="G402" s="152"/>
      <c r="H402" s="152" t="s">
        <v>910</v>
      </c>
      <c r="I402" s="152" t="s">
        <v>115</v>
      </c>
      <c r="J402" s="150"/>
      <c r="K402" s="150"/>
      <c r="L402" s="150" t="s">
        <v>4343</v>
      </c>
      <c r="M402" s="150" t="s">
        <v>4344</v>
      </c>
      <c r="N402" s="153" t="s">
        <v>133</v>
      </c>
      <c r="O402" s="154" t="s">
        <v>4345</v>
      </c>
      <c r="P402" s="154" t="s">
        <v>4346</v>
      </c>
      <c r="Q402" s="155"/>
      <c r="R402" s="154"/>
      <c r="S402" s="155">
        <v>91001</v>
      </c>
      <c r="T402" s="155" t="s">
        <v>886</v>
      </c>
      <c r="U402" s="155" t="s">
        <v>887</v>
      </c>
      <c r="V402" s="156">
        <v>41596</v>
      </c>
      <c r="W402" s="154">
        <v>7491</v>
      </c>
      <c r="X402" s="258"/>
      <c r="Y402" s="153"/>
      <c r="Z402" s="258"/>
      <c r="AA402" s="258"/>
      <c r="AB402" s="258"/>
      <c r="AC402" s="150"/>
      <c r="AD402" s="40"/>
      <c r="AE402" s="40"/>
      <c r="AF402" s="40"/>
      <c r="AG402" s="40"/>
      <c r="AH402" s="40"/>
      <c r="AI402" s="218"/>
    </row>
    <row r="403" spans="1:35" ht="45" hidden="1" customHeight="1" x14ac:dyDescent="0.2">
      <c r="A403" s="159" t="s">
        <v>4347</v>
      </c>
      <c r="B403" s="150">
        <v>692404009</v>
      </c>
      <c r="C403" s="150" t="s">
        <v>4143</v>
      </c>
      <c r="D403" s="151" t="s">
        <v>4011</v>
      </c>
      <c r="E403" s="150" t="s">
        <v>4157</v>
      </c>
      <c r="F403" s="152" t="s">
        <v>278</v>
      </c>
      <c r="G403" s="152"/>
      <c r="H403" s="152" t="s">
        <v>4158</v>
      </c>
      <c r="I403" s="152" t="s">
        <v>115</v>
      </c>
      <c r="J403" s="150"/>
      <c r="K403" s="150"/>
      <c r="L403" s="150" t="s">
        <v>4348</v>
      </c>
      <c r="M403" s="150" t="s">
        <v>4349</v>
      </c>
      <c r="N403" s="153" t="s">
        <v>232</v>
      </c>
      <c r="O403" s="154" t="s">
        <v>4350</v>
      </c>
      <c r="P403" s="154" t="s">
        <v>4351</v>
      </c>
      <c r="Q403" s="155"/>
      <c r="R403" s="154"/>
      <c r="S403" s="155">
        <v>91001</v>
      </c>
      <c r="T403" s="155" t="s">
        <v>4352</v>
      </c>
      <c r="U403" s="155" t="s">
        <v>887</v>
      </c>
      <c r="V403" s="156">
        <v>38737</v>
      </c>
      <c r="W403" s="154">
        <v>7299</v>
      </c>
      <c r="X403" s="258"/>
      <c r="Y403" s="153"/>
      <c r="Z403" s="258"/>
      <c r="AA403" s="258"/>
      <c r="AB403" s="258"/>
      <c r="AC403" s="150"/>
      <c r="AD403" s="40"/>
      <c r="AE403" s="40"/>
      <c r="AF403" s="40"/>
      <c r="AG403" s="40"/>
      <c r="AH403" s="40"/>
      <c r="AI403" s="218"/>
    </row>
    <row r="404" spans="1:35" ht="45" hidden="1" customHeight="1" x14ac:dyDescent="0.2">
      <c r="A404" s="159" t="s">
        <v>4353</v>
      </c>
      <c r="B404" s="150">
        <v>691409007</v>
      </c>
      <c r="C404" s="150" t="s">
        <v>4143</v>
      </c>
      <c r="D404" s="151" t="s">
        <v>4011</v>
      </c>
      <c r="E404" s="150" t="s">
        <v>4157</v>
      </c>
      <c r="F404" s="152" t="s">
        <v>278</v>
      </c>
      <c r="G404" s="152"/>
      <c r="H404" s="152" t="s">
        <v>4158</v>
      </c>
      <c r="I404" s="152" t="s">
        <v>115</v>
      </c>
      <c r="J404" s="150"/>
      <c r="K404" s="150"/>
      <c r="L404" s="150" t="s">
        <v>4354</v>
      </c>
      <c r="M404" s="150" t="s">
        <v>4355</v>
      </c>
      <c r="N404" s="153" t="s">
        <v>471</v>
      </c>
      <c r="O404" s="154" t="s">
        <v>811</v>
      </c>
      <c r="P404" s="154" t="s">
        <v>4356</v>
      </c>
      <c r="Q404" s="155"/>
      <c r="R404" s="154"/>
      <c r="S404" s="155">
        <v>91001</v>
      </c>
      <c r="T404" s="155" t="s">
        <v>4357</v>
      </c>
      <c r="U404" s="155">
        <v>2009</v>
      </c>
      <c r="V404" s="156">
        <v>38723</v>
      </c>
      <c r="W404" s="154">
        <v>7251</v>
      </c>
      <c r="X404" s="213"/>
      <c r="Y404" s="214"/>
      <c r="Z404" s="213"/>
      <c r="AA404" s="213"/>
      <c r="AB404" s="213"/>
      <c r="AC404" s="215"/>
      <c r="AD404" s="40"/>
      <c r="AE404" s="40"/>
      <c r="AF404" s="40"/>
      <c r="AG404" s="40"/>
      <c r="AH404" s="40"/>
      <c r="AI404" s="218"/>
    </row>
    <row r="405" spans="1:35" ht="45" hidden="1" customHeight="1" x14ac:dyDescent="0.2">
      <c r="A405" s="159" t="s">
        <v>4358</v>
      </c>
      <c r="B405" s="150">
        <v>692665007</v>
      </c>
      <c r="C405" s="150" t="s">
        <v>4143</v>
      </c>
      <c r="D405" s="151" t="s">
        <v>4011</v>
      </c>
      <c r="E405" s="150" t="s">
        <v>909</v>
      </c>
      <c r="F405" s="152" t="s">
        <v>278</v>
      </c>
      <c r="G405" s="152"/>
      <c r="H405" s="152" t="s">
        <v>910</v>
      </c>
      <c r="I405" s="152" t="s">
        <v>115</v>
      </c>
      <c r="J405" s="150"/>
      <c r="K405" s="239" t="s">
        <v>4359</v>
      </c>
      <c r="L405" s="150" t="s">
        <v>4360</v>
      </c>
      <c r="M405" s="150" t="s">
        <v>4361</v>
      </c>
      <c r="N405" s="153" t="s">
        <v>471</v>
      </c>
      <c r="O405" s="154" t="s">
        <v>472</v>
      </c>
      <c r="P405" s="154" t="s">
        <v>4362</v>
      </c>
      <c r="Q405" s="167" t="s">
        <v>4363</v>
      </c>
      <c r="R405" s="154"/>
      <c r="S405" s="155">
        <v>91001</v>
      </c>
      <c r="T405" s="155" t="s">
        <v>4162</v>
      </c>
      <c r="U405" s="155" t="s">
        <v>887</v>
      </c>
      <c r="V405" s="156">
        <v>40249</v>
      </c>
      <c r="W405" s="154">
        <v>7425</v>
      </c>
      <c r="X405" s="213"/>
      <c r="Y405" s="214"/>
      <c r="Z405" s="213"/>
      <c r="AA405" s="213"/>
      <c r="AB405" s="213"/>
      <c r="AC405" s="215"/>
      <c r="AD405" s="40"/>
      <c r="AE405" s="40"/>
      <c r="AF405" s="40"/>
      <c r="AG405" s="40"/>
      <c r="AH405" s="40"/>
      <c r="AI405" s="218"/>
    </row>
    <row r="406" spans="1:35" ht="45" hidden="1" customHeight="1" x14ac:dyDescent="0.2">
      <c r="A406" s="159" t="s">
        <v>4364</v>
      </c>
      <c r="B406" s="150">
        <v>690903008</v>
      </c>
      <c r="C406" s="150" t="s">
        <v>4143</v>
      </c>
      <c r="D406" s="151" t="s">
        <v>4011</v>
      </c>
      <c r="E406" s="150" t="s">
        <v>4157</v>
      </c>
      <c r="F406" s="152" t="s">
        <v>278</v>
      </c>
      <c r="G406" s="152"/>
      <c r="H406" s="152" t="s">
        <v>4158</v>
      </c>
      <c r="I406" s="152" t="s">
        <v>115</v>
      </c>
      <c r="J406" s="150"/>
      <c r="K406" s="150"/>
      <c r="L406" s="150" t="s">
        <v>4365</v>
      </c>
      <c r="M406" s="150" t="s">
        <v>4366</v>
      </c>
      <c r="N406" s="153" t="s">
        <v>1758</v>
      </c>
      <c r="O406" s="154" t="s">
        <v>4367</v>
      </c>
      <c r="P406" s="154" t="s">
        <v>4368</v>
      </c>
      <c r="Q406" s="155" t="s">
        <v>4369</v>
      </c>
      <c r="R406" s="154"/>
      <c r="S406" s="155">
        <v>91001</v>
      </c>
      <c r="T406" s="155" t="s">
        <v>4198</v>
      </c>
      <c r="U406" s="155" t="s">
        <v>887</v>
      </c>
      <c r="V406" s="156">
        <v>37970</v>
      </c>
      <c r="W406" s="154">
        <v>7112</v>
      </c>
      <c r="X406" s="258"/>
      <c r="Y406" s="153"/>
      <c r="Z406" s="258"/>
      <c r="AA406" s="258"/>
      <c r="AB406" s="258"/>
      <c r="AC406" s="150"/>
      <c r="AD406" s="40"/>
      <c r="AE406" s="40"/>
      <c r="AF406" s="40"/>
      <c r="AG406" s="40"/>
      <c r="AH406" s="40"/>
      <c r="AI406" s="218"/>
    </row>
    <row r="407" spans="1:35" ht="45" hidden="1" customHeight="1" x14ac:dyDescent="0.2">
      <c r="A407" s="159" t="s">
        <v>4370</v>
      </c>
      <c r="B407" s="150" t="s">
        <v>4371</v>
      </c>
      <c r="C407" s="150" t="s">
        <v>4143</v>
      </c>
      <c r="D407" s="151" t="s">
        <v>4011</v>
      </c>
      <c r="E407" s="150" t="s">
        <v>4157</v>
      </c>
      <c r="F407" s="152" t="s">
        <v>278</v>
      </c>
      <c r="G407" s="152"/>
      <c r="H407" s="152" t="s">
        <v>4158</v>
      </c>
      <c r="I407" s="152" t="s">
        <v>115</v>
      </c>
      <c r="J407" s="150"/>
      <c r="K407" s="150"/>
      <c r="L407" s="150" t="s">
        <v>4372</v>
      </c>
      <c r="M407" s="150" t="s">
        <v>4373</v>
      </c>
      <c r="N407" s="153" t="s">
        <v>149</v>
      </c>
      <c r="O407" s="154" t="s">
        <v>4374</v>
      </c>
      <c r="P407" s="154"/>
      <c r="Q407" s="155" t="s">
        <v>4375</v>
      </c>
      <c r="R407" s="154"/>
      <c r="S407" s="155">
        <v>91001</v>
      </c>
      <c r="T407" s="155" t="s">
        <v>4162</v>
      </c>
      <c r="U407" s="155" t="s">
        <v>887</v>
      </c>
      <c r="V407" s="156">
        <v>42615</v>
      </c>
      <c r="W407" s="154">
        <v>7615</v>
      </c>
      <c r="X407" s="213"/>
      <c r="Y407" s="214"/>
      <c r="Z407" s="213"/>
      <c r="AA407" s="213"/>
      <c r="AB407" s="213"/>
      <c r="AC407" s="215"/>
      <c r="AD407" s="40"/>
      <c r="AE407" s="40"/>
      <c r="AF407" s="40"/>
      <c r="AG407" s="40"/>
      <c r="AH407" s="40"/>
      <c r="AI407" s="218"/>
    </row>
    <row r="408" spans="1:35" ht="45" hidden="1" customHeight="1" x14ac:dyDescent="0.2">
      <c r="A408" s="159" t="s">
        <v>4376</v>
      </c>
      <c r="B408" s="150">
        <v>692402006</v>
      </c>
      <c r="C408" s="150" t="s">
        <v>4143</v>
      </c>
      <c r="D408" s="151" t="s">
        <v>4011</v>
      </c>
      <c r="E408" s="150" t="s">
        <v>4157</v>
      </c>
      <c r="F408" s="152" t="s">
        <v>278</v>
      </c>
      <c r="G408" s="152"/>
      <c r="H408" s="152" t="s">
        <v>4158</v>
      </c>
      <c r="I408" s="152" t="s">
        <v>115</v>
      </c>
      <c r="J408" s="150"/>
      <c r="K408" s="150"/>
      <c r="L408" s="150" t="s">
        <v>4377</v>
      </c>
      <c r="M408" s="150" t="s">
        <v>4378</v>
      </c>
      <c r="N408" s="153" t="s">
        <v>578</v>
      </c>
      <c r="O408" s="154" t="s">
        <v>4379</v>
      </c>
      <c r="P408" s="154"/>
      <c r="Q408" s="155"/>
      <c r="R408" s="154"/>
      <c r="S408" s="155">
        <v>91001</v>
      </c>
      <c r="T408" s="155" t="s">
        <v>4175</v>
      </c>
      <c r="U408" s="155" t="s">
        <v>887</v>
      </c>
      <c r="V408" s="156">
        <v>38572</v>
      </c>
      <c r="W408" s="154">
        <v>7181</v>
      </c>
      <c r="X408" s="258"/>
      <c r="Y408" s="153"/>
      <c r="Z408" s="258"/>
      <c r="AA408" s="258"/>
      <c r="AB408" s="258"/>
      <c r="AC408" s="150"/>
      <c r="AD408" s="40"/>
      <c r="AE408" s="40"/>
      <c r="AF408" s="40"/>
      <c r="AG408" s="40"/>
      <c r="AH408" s="40"/>
      <c r="AI408" s="218"/>
    </row>
    <row r="409" spans="1:35" ht="45" hidden="1" customHeight="1" x14ac:dyDescent="0.2">
      <c r="A409" s="159" t="s">
        <v>4380</v>
      </c>
      <c r="B409" s="150">
        <v>691404005</v>
      </c>
      <c r="C409" s="150" t="s">
        <v>4143</v>
      </c>
      <c r="D409" s="151" t="s">
        <v>4011</v>
      </c>
      <c r="E409" s="150" t="s">
        <v>4157</v>
      </c>
      <c r="F409" s="152" t="s">
        <v>278</v>
      </c>
      <c r="G409" s="152"/>
      <c r="H409" s="152" t="s">
        <v>4158</v>
      </c>
      <c r="I409" s="152" t="s">
        <v>115</v>
      </c>
      <c r="J409" s="150"/>
      <c r="K409" s="150"/>
      <c r="L409" s="150" t="s">
        <v>4381</v>
      </c>
      <c r="M409" s="150" t="s">
        <v>4382</v>
      </c>
      <c r="N409" s="153" t="s">
        <v>471</v>
      </c>
      <c r="O409" s="154" t="s">
        <v>4383</v>
      </c>
      <c r="P409" s="154" t="s">
        <v>4384</v>
      </c>
      <c r="Q409" s="155"/>
      <c r="R409" s="154"/>
      <c r="S409" s="155">
        <v>91001</v>
      </c>
      <c r="T409" s="155" t="s">
        <v>4162</v>
      </c>
      <c r="U409" s="155" t="s">
        <v>887</v>
      </c>
      <c r="V409" s="156">
        <v>38736</v>
      </c>
      <c r="W409" s="154">
        <v>7277</v>
      </c>
      <c r="X409" s="258"/>
      <c r="Y409" s="153"/>
      <c r="Z409" s="258"/>
      <c r="AA409" s="258"/>
      <c r="AB409" s="258"/>
      <c r="AC409" s="150"/>
      <c r="AD409" s="40"/>
      <c r="AE409" s="40"/>
      <c r="AF409" s="40"/>
      <c r="AG409" s="40"/>
      <c r="AH409" s="40"/>
      <c r="AI409" s="218"/>
    </row>
    <row r="410" spans="1:35" ht="45" hidden="1" customHeight="1" x14ac:dyDescent="0.2">
      <c r="A410" s="159" t="s">
        <v>4385</v>
      </c>
      <c r="B410" s="150">
        <v>692545001</v>
      </c>
      <c r="C410" s="150" t="s">
        <v>4143</v>
      </c>
      <c r="D410" s="151" t="s">
        <v>4011</v>
      </c>
      <c r="E410" s="150" t="s">
        <v>4170</v>
      </c>
      <c r="F410" s="152" t="s">
        <v>4386</v>
      </c>
      <c r="G410" s="152"/>
      <c r="H410" s="152" t="s">
        <v>4171</v>
      </c>
      <c r="I410" s="152" t="s">
        <v>115</v>
      </c>
      <c r="J410" s="150"/>
      <c r="K410" s="150"/>
      <c r="L410" s="150" t="s">
        <v>4387</v>
      </c>
      <c r="M410" s="150" t="s">
        <v>4388</v>
      </c>
      <c r="N410" s="154" t="s">
        <v>578</v>
      </c>
      <c r="O410" s="153" t="s">
        <v>4045</v>
      </c>
      <c r="P410" s="154" t="s">
        <v>4389</v>
      </c>
      <c r="Q410" s="155" t="s">
        <v>4390</v>
      </c>
      <c r="R410" s="154"/>
      <c r="S410" s="155">
        <v>91001</v>
      </c>
      <c r="T410" s="155" t="s">
        <v>886</v>
      </c>
      <c r="U410" s="155" t="s">
        <v>887</v>
      </c>
      <c r="V410" s="156">
        <v>41793</v>
      </c>
      <c r="W410" s="154">
        <v>7500</v>
      </c>
      <c r="X410" s="213"/>
      <c r="Y410" s="214"/>
      <c r="Z410" s="213"/>
      <c r="AA410" s="213"/>
      <c r="AB410" s="213"/>
      <c r="AC410" s="215"/>
      <c r="AD410" s="40"/>
      <c r="AE410" s="40"/>
      <c r="AF410" s="40"/>
      <c r="AG410" s="40"/>
      <c r="AH410" s="40"/>
      <c r="AI410" s="218"/>
    </row>
    <row r="411" spans="1:35" ht="45" hidden="1" customHeight="1" x14ac:dyDescent="0.2">
      <c r="A411" s="159" t="s">
        <v>4391</v>
      </c>
      <c r="B411" s="150" t="s">
        <v>4392</v>
      </c>
      <c r="C411" s="150" t="s">
        <v>4143</v>
      </c>
      <c r="D411" s="151" t="s">
        <v>4011</v>
      </c>
      <c r="E411" s="150" t="s">
        <v>4157</v>
      </c>
      <c r="F411" s="152" t="s">
        <v>278</v>
      </c>
      <c r="G411" s="152"/>
      <c r="H411" s="152" t="s">
        <v>4158</v>
      </c>
      <c r="I411" s="152" t="s">
        <v>115</v>
      </c>
      <c r="J411" s="150"/>
      <c r="K411" s="150"/>
      <c r="L411" s="150" t="s">
        <v>4393</v>
      </c>
      <c r="M411" s="150" t="s">
        <v>4394</v>
      </c>
      <c r="N411" s="150" t="s">
        <v>1758</v>
      </c>
      <c r="O411" s="154" t="s">
        <v>4395</v>
      </c>
      <c r="P411" s="154" t="s">
        <v>4396</v>
      </c>
      <c r="Q411" s="155" t="s">
        <v>4397</v>
      </c>
      <c r="R411" s="154"/>
      <c r="S411" s="155">
        <v>91001</v>
      </c>
      <c r="T411" s="155" t="s">
        <v>4162</v>
      </c>
      <c r="U411" s="155" t="s">
        <v>887</v>
      </c>
      <c r="V411" s="156">
        <v>38443</v>
      </c>
      <c r="W411" s="154">
        <v>7162</v>
      </c>
      <c r="X411" s="258"/>
      <c r="Y411" s="153"/>
      <c r="Z411" s="258"/>
      <c r="AA411" s="258"/>
      <c r="AB411" s="258"/>
      <c r="AC411" s="150"/>
      <c r="AD411" s="40"/>
      <c r="AE411" s="40"/>
      <c r="AF411" s="40"/>
      <c r="AG411" s="40"/>
      <c r="AH411" s="40"/>
      <c r="AI411" s="218"/>
    </row>
    <row r="412" spans="1:35" ht="45" hidden="1" customHeight="1" x14ac:dyDescent="0.2">
      <c r="A412" s="159" t="s">
        <v>4398</v>
      </c>
      <c r="B412" s="150">
        <v>691502007</v>
      </c>
      <c r="C412" s="150" t="s">
        <v>4143</v>
      </c>
      <c r="D412" s="151" t="s">
        <v>4011</v>
      </c>
      <c r="E412" s="150" t="s">
        <v>4170</v>
      </c>
      <c r="F412" s="152" t="s">
        <v>2427</v>
      </c>
      <c r="G412" s="152"/>
      <c r="H412" s="152" t="s">
        <v>4171</v>
      </c>
      <c r="I412" s="152"/>
      <c r="J412" s="150"/>
      <c r="K412" s="150"/>
      <c r="L412" s="150" t="s">
        <v>4399</v>
      </c>
      <c r="M412" s="150" t="s">
        <v>4400</v>
      </c>
      <c r="N412" s="153" t="s">
        <v>471</v>
      </c>
      <c r="O412" s="154" t="s">
        <v>4401</v>
      </c>
      <c r="P412" s="154"/>
      <c r="Q412" s="155"/>
      <c r="R412" s="154"/>
      <c r="S412" s="155">
        <v>91001</v>
      </c>
      <c r="T412" s="155" t="s">
        <v>4352</v>
      </c>
      <c r="U412" s="155" t="s">
        <v>887</v>
      </c>
      <c r="V412" s="156">
        <v>38734</v>
      </c>
      <c r="W412" s="154">
        <v>7259</v>
      </c>
      <c r="X412" s="258"/>
      <c r="Y412" s="153"/>
      <c r="Z412" s="258"/>
      <c r="AA412" s="258"/>
      <c r="AB412" s="258"/>
      <c r="AC412" s="150"/>
      <c r="AD412" s="40"/>
      <c r="AE412" s="40"/>
      <c r="AF412" s="40"/>
      <c r="AG412" s="40"/>
      <c r="AH412" s="40"/>
      <c r="AI412" s="218"/>
    </row>
    <row r="413" spans="1:35" ht="45" hidden="1" customHeight="1" x14ac:dyDescent="0.2">
      <c r="A413" s="159" t="s">
        <v>4402</v>
      </c>
      <c r="B413" s="150">
        <v>691411001</v>
      </c>
      <c r="C413" s="150" t="s">
        <v>4143</v>
      </c>
      <c r="D413" s="151" t="s">
        <v>4011</v>
      </c>
      <c r="E413" s="150" t="s">
        <v>909</v>
      </c>
      <c r="F413" s="152" t="s">
        <v>278</v>
      </c>
      <c r="G413" s="152"/>
      <c r="H413" s="152" t="s">
        <v>910</v>
      </c>
      <c r="I413" s="152" t="s">
        <v>115</v>
      </c>
      <c r="J413" s="150"/>
      <c r="K413" s="239" t="s">
        <v>4403</v>
      </c>
      <c r="L413" s="150" t="s">
        <v>4404</v>
      </c>
      <c r="M413" s="150" t="s">
        <v>4405</v>
      </c>
      <c r="N413" s="153" t="s">
        <v>471</v>
      </c>
      <c r="O413" s="154" t="s">
        <v>4406</v>
      </c>
      <c r="P413" s="154" t="s">
        <v>4407</v>
      </c>
      <c r="Q413" s="155"/>
      <c r="R413" s="154"/>
      <c r="S413" s="155">
        <v>91001</v>
      </c>
      <c r="T413" s="155" t="s">
        <v>886</v>
      </c>
      <c r="U413" s="155" t="s">
        <v>887</v>
      </c>
      <c r="V413" s="156">
        <v>42053</v>
      </c>
      <c r="W413" s="154">
        <v>7538</v>
      </c>
      <c r="X413" s="213"/>
      <c r="Y413" s="214"/>
      <c r="Z413" s="213"/>
      <c r="AA413" s="213"/>
      <c r="AB413" s="213"/>
      <c r="AC413" s="215"/>
      <c r="AD413" s="40"/>
      <c r="AE413" s="40"/>
      <c r="AF413" s="40"/>
      <c r="AG413" s="40"/>
      <c r="AH413" s="40"/>
      <c r="AI413" s="218"/>
    </row>
    <row r="414" spans="1:35" ht="45" hidden="1" customHeight="1" x14ac:dyDescent="0.2">
      <c r="A414" s="159" t="s">
        <v>4408</v>
      </c>
      <c r="B414" s="150">
        <v>690715007</v>
      </c>
      <c r="C414" s="150" t="s">
        <v>4143</v>
      </c>
      <c r="D414" s="151" t="s">
        <v>4011</v>
      </c>
      <c r="E414" s="150" t="s">
        <v>4157</v>
      </c>
      <c r="F414" s="152" t="s">
        <v>278</v>
      </c>
      <c r="G414" s="152"/>
      <c r="H414" s="152" t="s">
        <v>4158</v>
      </c>
      <c r="I414" s="152" t="s">
        <v>115</v>
      </c>
      <c r="J414" s="150"/>
      <c r="K414" s="150"/>
      <c r="L414" s="150" t="s">
        <v>4409</v>
      </c>
      <c r="M414" s="150" t="s">
        <v>4410</v>
      </c>
      <c r="N414" s="153" t="s">
        <v>118</v>
      </c>
      <c r="O414" s="154" t="s">
        <v>601</v>
      </c>
      <c r="P414" s="154" t="s">
        <v>4411</v>
      </c>
      <c r="Q414" s="166" t="s">
        <v>4412</v>
      </c>
      <c r="R414" s="154"/>
      <c r="S414" s="155">
        <v>91001</v>
      </c>
      <c r="T414" s="155" t="s">
        <v>4162</v>
      </c>
      <c r="U414" s="155" t="s">
        <v>887</v>
      </c>
      <c r="V414" s="156">
        <v>38722</v>
      </c>
      <c r="W414" s="154">
        <v>7248</v>
      </c>
      <c r="X414" s="213"/>
      <c r="Y414" s="214"/>
      <c r="Z414" s="213"/>
      <c r="AA414" s="213"/>
      <c r="AB414" s="213"/>
      <c r="AC414" s="215"/>
      <c r="AD414" s="40"/>
      <c r="AE414" s="40"/>
      <c r="AF414" s="40"/>
      <c r="AG414" s="40"/>
      <c r="AH414" s="40"/>
      <c r="AI414" s="218"/>
    </row>
    <row r="415" spans="1:35" ht="45" hidden="1" customHeight="1" x14ac:dyDescent="0.2">
      <c r="A415" s="159" t="s">
        <v>4413</v>
      </c>
      <c r="B415" s="150" t="s">
        <v>4414</v>
      </c>
      <c r="C415" s="150" t="s">
        <v>4143</v>
      </c>
      <c r="D415" s="151" t="s">
        <v>4011</v>
      </c>
      <c r="E415" s="150" t="s">
        <v>909</v>
      </c>
      <c r="F415" s="152" t="s">
        <v>278</v>
      </c>
      <c r="G415" s="152"/>
      <c r="H415" s="152" t="s">
        <v>910</v>
      </c>
      <c r="I415" s="152" t="s">
        <v>115</v>
      </c>
      <c r="J415" s="150"/>
      <c r="K415" s="150"/>
      <c r="L415" s="150" t="s">
        <v>4415</v>
      </c>
      <c r="M415" s="150" t="s">
        <v>4416</v>
      </c>
      <c r="N415" s="150" t="s">
        <v>149</v>
      </c>
      <c r="O415" s="150" t="s">
        <v>4417</v>
      </c>
      <c r="P415" s="150" t="s">
        <v>4418</v>
      </c>
      <c r="Q415" s="155" t="s">
        <v>4419</v>
      </c>
      <c r="R415" s="154"/>
      <c r="S415" s="155">
        <v>91001</v>
      </c>
      <c r="T415" s="155" t="s">
        <v>4420</v>
      </c>
      <c r="U415" s="155">
        <v>2021</v>
      </c>
      <c r="V415" s="156">
        <v>38705</v>
      </c>
      <c r="W415" s="154">
        <v>7233</v>
      </c>
      <c r="X415" s="213"/>
      <c r="Y415" s="214"/>
      <c r="Z415" s="213"/>
      <c r="AA415" s="213"/>
      <c r="AB415" s="213"/>
      <c r="AC415" s="215"/>
      <c r="AD415" s="40"/>
      <c r="AE415" s="40"/>
      <c r="AF415" s="40"/>
      <c r="AG415" s="40"/>
      <c r="AH415" s="40"/>
      <c r="AI415" s="218"/>
    </row>
    <row r="416" spans="1:35" ht="45" hidden="1" customHeight="1" x14ac:dyDescent="0.2">
      <c r="A416" s="159" t="s">
        <v>4421</v>
      </c>
      <c r="B416" s="150">
        <v>690411008</v>
      </c>
      <c r="C416" s="150" t="s">
        <v>4143</v>
      </c>
      <c r="D416" s="151" t="s">
        <v>4011</v>
      </c>
      <c r="E416" s="150" t="s">
        <v>4157</v>
      </c>
      <c r="F416" s="152" t="s">
        <v>278</v>
      </c>
      <c r="G416" s="152"/>
      <c r="H416" s="152" t="s">
        <v>4158</v>
      </c>
      <c r="I416" s="152" t="s">
        <v>115</v>
      </c>
      <c r="J416" s="150"/>
      <c r="K416" s="150"/>
      <c r="L416" s="150" t="s">
        <v>4422</v>
      </c>
      <c r="M416" s="150" t="s">
        <v>4423</v>
      </c>
      <c r="N416" s="153" t="s">
        <v>494</v>
      </c>
      <c r="O416" s="154" t="s">
        <v>4424</v>
      </c>
      <c r="P416" s="154" t="s">
        <v>4425</v>
      </c>
      <c r="Q416" s="155"/>
      <c r="R416" s="154"/>
      <c r="S416" s="155">
        <v>91001</v>
      </c>
      <c r="T416" s="155" t="s">
        <v>4175</v>
      </c>
      <c r="U416" s="155" t="s">
        <v>887</v>
      </c>
      <c r="V416" s="156">
        <v>41394</v>
      </c>
      <c r="W416" s="154">
        <v>7476</v>
      </c>
      <c r="X416" s="258"/>
      <c r="Y416" s="153"/>
      <c r="Z416" s="258"/>
      <c r="AA416" s="258"/>
      <c r="AB416" s="258"/>
      <c r="AC416" s="188" t="s">
        <v>1455</v>
      </c>
      <c r="AD416" s="40"/>
      <c r="AE416" s="40"/>
      <c r="AF416" s="40"/>
      <c r="AG416" s="40"/>
      <c r="AH416" s="40"/>
      <c r="AI416" s="218" t="s">
        <v>3549</v>
      </c>
    </row>
    <row r="417" spans="1:35" ht="45" hidden="1" customHeight="1" x14ac:dyDescent="0.2">
      <c r="A417" s="159" t="s">
        <v>4426</v>
      </c>
      <c r="B417" s="150" t="s">
        <v>4427</v>
      </c>
      <c r="C417" s="150" t="s">
        <v>4143</v>
      </c>
      <c r="D417" s="151" t="s">
        <v>4011</v>
      </c>
      <c r="E417" s="150" t="s">
        <v>4157</v>
      </c>
      <c r="F417" s="152" t="s">
        <v>278</v>
      </c>
      <c r="G417" s="152"/>
      <c r="H417" s="152" t="s">
        <v>4158</v>
      </c>
      <c r="I417" s="152" t="s">
        <v>115</v>
      </c>
      <c r="J417" s="150"/>
      <c r="K417" s="150"/>
      <c r="L417" s="150" t="s">
        <v>4428</v>
      </c>
      <c r="M417" s="150" t="s">
        <v>4429</v>
      </c>
      <c r="N417" s="153" t="s">
        <v>133</v>
      </c>
      <c r="O417" s="155" t="s">
        <v>134</v>
      </c>
      <c r="P417" s="154" t="s">
        <v>4430</v>
      </c>
      <c r="Q417" s="155"/>
      <c r="R417" s="154"/>
      <c r="S417" s="155">
        <v>91001</v>
      </c>
      <c r="T417" s="155" t="s">
        <v>4162</v>
      </c>
      <c r="U417" s="155" t="s">
        <v>887</v>
      </c>
      <c r="V417" s="156">
        <v>38737</v>
      </c>
      <c r="W417" s="154">
        <v>7285</v>
      </c>
      <c r="X417" s="213"/>
      <c r="Y417" s="214"/>
      <c r="Z417" s="213"/>
      <c r="AA417" s="213"/>
      <c r="AB417" s="213"/>
      <c r="AC417" s="215"/>
      <c r="AD417" s="40"/>
      <c r="AE417" s="40"/>
      <c r="AF417" s="40"/>
      <c r="AG417" s="40"/>
      <c r="AH417" s="40"/>
      <c r="AI417" s="218"/>
    </row>
    <row r="418" spans="1:35" ht="45" hidden="1" customHeight="1" x14ac:dyDescent="0.2">
      <c r="A418" s="159" t="s">
        <v>4431</v>
      </c>
      <c r="B418" s="150">
        <v>735686003</v>
      </c>
      <c r="C418" s="150" t="s">
        <v>4143</v>
      </c>
      <c r="D418" s="151" t="s">
        <v>4011</v>
      </c>
      <c r="E418" s="150" t="s">
        <v>909</v>
      </c>
      <c r="F418" s="152" t="s">
        <v>278</v>
      </c>
      <c r="G418" s="152"/>
      <c r="H418" s="152" t="s">
        <v>910</v>
      </c>
      <c r="I418" s="152" t="s">
        <v>115</v>
      </c>
      <c r="J418" s="150"/>
      <c r="K418" s="150"/>
      <c r="L418" s="150" t="s">
        <v>4432</v>
      </c>
      <c r="M418" s="150" t="s">
        <v>4433</v>
      </c>
      <c r="N418" s="153" t="s">
        <v>246</v>
      </c>
      <c r="O418" s="154" t="s">
        <v>4434</v>
      </c>
      <c r="P418" s="154" t="s">
        <v>4435</v>
      </c>
      <c r="Q418" s="155" t="s">
        <v>4436</v>
      </c>
      <c r="R418" s="154"/>
      <c r="S418" s="155">
        <v>91001</v>
      </c>
      <c r="T418" s="155" t="s">
        <v>886</v>
      </c>
      <c r="U418" s="155" t="s">
        <v>887</v>
      </c>
      <c r="V418" s="156">
        <v>42059</v>
      </c>
      <c r="W418" s="154">
        <v>7544</v>
      </c>
      <c r="X418" s="213"/>
      <c r="Y418" s="214"/>
      <c r="Z418" s="213"/>
      <c r="AA418" s="213"/>
      <c r="AB418" s="213"/>
      <c r="AC418" s="215"/>
      <c r="AD418" s="40"/>
      <c r="AE418" s="40"/>
      <c r="AF418" s="40"/>
      <c r="AG418" s="40"/>
      <c r="AH418" s="40"/>
      <c r="AI418" s="218"/>
    </row>
    <row r="419" spans="1:35" ht="45" hidden="1" customHeight="1" x14ac:dyDescent="0.2">
      <c r="A419" s="159" t="s">
        <v>4437</v>
      </c>
      <c r="B419" s="150">
        <v>691201007</v>
      </c>
      <c r="C419" s="150" t="s">
        <v>4143</v>
      </c>
      <c r="D419" s="151" t="s">
        <v>4011</v>
      </c>
      <c r="E419" s="150" t="s">
        <v>4157</v>
      </c>
      <c r="F419" s="152" t="s">
        <v>278</v>
      </c>
      <c r="G419" s="152"/>
      <c r="H419" s="152" t="s">
        <v>4158</v>
      </c>
      <c r="I419" s="152" t="s">
        <v>115</v>
      </c>
      <c r="J419" s="150"/>
      <c r="K419" s="150"/>
      <c r="L419" s="150" t="s">
        <v>4438</v>
      </c>
      <c r="M419" s="150" t="s">
        <v>4439</v>
      </c>
      <c r="N419" s="153" t="s">
        <v>928</v>
      </c>
      <c r="O419" s="154" t="s">
        <v>4440</v>
      </c>
      <c r="P419" s="154"/>
      <c r="Q419" s="155"/>
      <c r="R419" s="154"/>
      <c r="S419" s="155">
        <v>91001</v>
      </c>
      <c r="T419" s="155" t="s">
        <v>4441</v>
      </c>
      <c r="U419" s="155">
        <v>2013</v>
      </c>
      <c r="V419" s="156">
        <v>37970</v>
      </c>
      <c r="W419" s="154">
        <v>6876</v>
      </c>
      <c r="X419" s="258"/>
      <c r="Y419" s="153"/>
      <c r="Z419" s="258"/>
      <c r="AA419" s="258"/>
      <c r="AB419" s="258"/>
      <c r="AC419" s="150"/>
      <c r="AD419" s="40"/>
      <c r="AE419" s="40"/>
      <c r="AF419" s="40"/>
      <c r="AG419" s="40"/>
      <c r="AH419" s="40"/>
      <c r="AI419" s="218"/>
    </row>
    <row r="420" spans="1:35" ht="45" hidden="1" customHeight="1" x14ac:dyDescent="0.2">
      <c r="A420" s="159" t="s">
        <v>4442</v>
      </c>
      <c r="B420" s="150">
        <v>691606007</v>
      </c>
      <c r="C420" s="150" t="s">
        <v>4143</v>
      </c>
      <c r="D420" s="151" t="s">
        <v>4011</v>
      </c>
      <c r="E420" s="150" t="s">
        <v>4157</v>
      </c>
      <c r="F420" s="152" t="s">
        <v>278</v>
      </c>
      <c r="G420" s="152"/>
      <c r="H420" s="152" t="s">
        <v>4158</v>
      </c>
      <c r="I420" s="152" t="s">
        <v>115</v>
      </c>
      <c r="J420" s="150"/>
      <c r="K420" s="150"/>
      <c r="L420" s="150" t="s">
        <v>4443</v>
      </c>
      <c r="M420" s="150" t="s">
        <v>4444</v>
      </c>
      <c r="N420" s="153" t="s">
        <v>133</v>
      </c>
      <c r="O420" s="154" t="s">
        <v>4445</v>
      </c>
      <c r="P420" s="154" t="s">
        <v>4446</v>
      </c>
      <c r="Q420" s="155" t="s">
        <v>4447</v>
      </c>
      <c r="R420" s="154"/>
      <c r="S420" s="155">
        <v>91001</v>
      </c>
      <c r="T420" s="155" t="s">
        <v>4162</v>
      </c>
      <c r="U420" s="155" t="s">
        <v>887</v>
      </c>
      <c r="V420" s="156">
        <v>38751</v>
      </c>
      <c r="W420" s="154">
        <v>7295</v>
      </c>
      <c r="X420" s="213"/>
      <c r="Y420" s="214"/>
      <c r="Z420" s="213"/>
      <c r="AA420" s="213"/>
      <c r="AB420" s="213"/>
      <c r="AC420" s="215"/>
      <c r="AD420" s="40"/>
      <c r="AE420" s="40"/>
      <c r="AF420" s="40"/>
      <c r="AG420" s="40"/>
      <c r="AH420" s="40"/>
      <c r="AI420" s="218"/>
    </row>
    <row r="421" spans="1:35" ht="45" hidden="1" customHeight="1" x14ac:dyDescent="0.2">
      <c r="A421" s="159" t="s">
        <v>4448</v>
      </c>
      <c r="B421" s="150">
        <v>690302004</v>
      </c>
      <c r="C421" s="150" t="s">
        <v>4143</v>
      </c>
      <c r="D421" s="151" t="s">
        <v>4011</v>
      </c>
      <c r="E421" s="150" t="s">
        <v>4157</v>
      </c>
      <c r="F421" s="152" t="s">
        <v>278</v>
      </c>
      <c r="G421" s="152"/>
      <c r="H421" s="152" t="s">
        <v>4158</v>
      </c>
      <c r="I421" s="152" t="s">
        <v>115</v>
      </c>
      <c r="J421" s="150"/>
      <c r="K421" s="150"/>
      <c r="L421" s="150" t="s">
        <v>4449</v>
      </c>
      <c r="M421" s="150" t="s">
        <v>4450</v>
      </c>
      <c r="N421" s="153" t="s">
        <v>165</v>
      </c>
      <c r="O421" s="154" t="s">
        <v>318</v>
      </c>
      <c r="P421" s="154" t="s">
        <v>4451</v>
      </c>
      <c r="Q421" s="166" t="s">
        <v>4452</v>
      </c>
      <c r="R421" s="154"/>
      <c r="S421" s="155" t="s">
        <v>4453</v>
      </c>
      <c r="T421" s="155" t="s">
        <v>4454</v>
      </c>
      <c r="U421" s="155">
        <v>2009</v>
      </c>
      <c r="V421" s="156">
        <v>37970</v>
      </c>
      <c r="W421" s="154">
        <v>7083</v>
      </c>
      <c r="X421" s="213"/>
      <c r="Y421" s="214"/>
      <c r="Z421" s="213"/>
      <c r="AA421" s="213"/>
      <c r="AB421" s="213"/>
      <c r="AC421" s="215"/>
      <c r="AD421" s="40"/>
      <c r="AE421" s="40"/>
      <c r="AF421" s="40"/>
      <c r="AG421" s="40"/>
      <c r="AH421" s="40"/>
      <c r="AI421" s="218"/>
    </row>
    <row r="422" spans="1:35" ht="45" hidden="1" customHeight="1" x14ac:dyDescent="0.2">
      <c r="A422" s="159" t="s">
        <v>4455</v>
      </c>
      <c r="B422" s="150">
        <v>690702002</v>
      </c>
      <c r="C422" s="150" t="s">
        <v>4143</v>
      </c>
      <c r="D422" s="151" t="s">
        <v>4011</v>
      </c>
      <c r="E422" s="150" t="s">
        <v>4157</v>
      </c>
      <c r="F422" s="152" t="s">
        <v>278</v>
      </c>
      <c r="G422" s="152"/>
      <c r="H422" s="152" t="s">
        <v>4158</v>
      </c>
      <c r="I422" s="152" t="s">
        <v>115</v>
      </c>
      <c r="J422" s="150"/>
      <c r="K422" s="150"/>
      <c r="L422" s="150" t="s">
        <v>4456</v>
      </c>
      <c r="M422" s="150" t="s">
        <v>4457</v>
      </c>
      <c r="N422" s="153" t="s">
        <v>118</v>
      </c>
      <c r="O422" s="154" t="s">
        <v>4458</v>
      </c>
      <c r="P422" s="154"/>
      <c r="Q422" s="155"/>
      <c r="R422" s="154"/>
      <c r="S422" s="155">
        <v>91001</v>
      </c>
      <c r="T422" s="155" t="s">
        <v>4162</v>
      </c>
      <c r="U422" s="155" t="s">
        <v>887</v>
      </c>
      <c r="V422" s="156">
        <v>41500</v>
      </c>
      <c r="W422" s="154">
        <v>7483</v>
      </c>
      <c r="X422" s="258"/>
      <c r="Y422" s="153"/>
      <c r="Z422" s="258"/>
      <c r="AA422" s="258"/>
      <c r="AB422" s="258"/>
      <c r="AC422" s="150"/>
      <c r="AD422" s="40"/>
      <c r="AE422" s="40"/>
      <c r="AF422" s="40"/>
      <c r="AG422" s="40"/>
      <c r="AH422" s="40"/>
      <c r="AI422" s="218"/>
    </row>
    <row r="423" spans="1:35" ht="45" hidden="1" customHeight="1" x14ac:dyDescent="0.2">
      <c r="A423" s="159" t="s">
        <v>4459</v>
      </c>
      <c r="B423" s="150">
        <v>690403005</v>
      </c>
      <c r="C423" s="150" t="s">
        <v>4143</v>
      </c>
      <c r="D423" s="151" t="s">
        <v>4011</v>
      </c>
      <c r="E423" s="150" t="s">
        <v>4157</v>
      </c>
      <c r="F423" s="152" t="s">
        <v>278</v>
      </c>
      <c r="G423" s="152"/>
      <c r="H423" s="152" t="s">
        <v>4158</v>
      </c>
      <c r="I423" s="152" t="s">
        <v>115</v>
      </c>
      <c r="J423" s="150"/>
      <c r="K423" s="150"/>
      <c r="L423" s="150" t="s">
        <v>4460</v>
      </c>
      <c r="M423" s="150" t="s">
        <v>4461</v>
      </c>
      <c r="N423" s="153" t="s">
        <v>494</v>
      </c>
      <c r="O423" s="154" t="s">
        <v>495</v>
      </c>
      <c r="P423" s="154" t="s">
        <v>4462</v>
      </c>
      <c r="Q423" s="155"/>
      <c r="R423" s="154"/>
      <c r="S423" s="155">
        <v>91001</v>
      </c>
      <c r="T423" s="155" t="s">
        <v>4162</v>
      </c>
      <c r="U423" s="155" t="s">
        <v>887</v>
      </c>
      <c r="V423" s="156">
        <v>37970</v>
      </c>
      <c r="W423" s="154">
        <v>7072</v>
      </c>
      <c r="X423" s="213"/>
      <c r="Y423" s="214"/>
      <c r="Z423" s="213"/>
      <c r="AA423" s="213"/>
      <c r="AB423" s="213"/>
      <c r="AC423" s="219" t="s">
        <v>1455</v>
      </c>
      <c r="AD423" s="40"/>
      <c r="AE423" s="40"/>
      <c r="AF423" s="40"/>
      <c r="AG423" s="40"/>
      <c r="AH423" s="40"/>
      <c r="AI423" s="218" t="s">
        <v>4463</v>
      </c>
    </row>
    <row r="424" spans="1:35" ht="45" hidden="1" customHeight="1" x14ac:dyDescent="0.2">
      <c r="A424" s="159" t="s">
        <v>4464</v>
      </c>
      <c r="B424" s="150">
        <v>691512002</v>
      </c>
      <c r="C424" s="150" t="s">
        <v>4143</v>
      </c>
      <c r="D424" s="151" t="s">
        <v>4011</v>
      </c>
      <c r="E424" s="150" t="s">
        <v>4157</v>
      </c>
      <c r="F424" s="152" t="s">
        <v>278</v>
      </c>
      <c r="G424" s="152"/>
      <c r="H424" s="152" t="s">
        <v>4158</v>
      </c>
      <c r="I424" s="152" t="s">
        <v>115</v>
      </c>
      <c r="J424" s="150"/>
      <c r="K424" s="150"/>
      <c r="L424" s="150" t="s">
        <v>4465</v>
      </c>
      <c r="M424" s="150" t="s">
        <v>4466</v>
      </c>
      <c r="N424" s="153" t="s">
        <v>133</v>
      </c>
      <c r="O424" s="154" t="s">
        <v>2490</v>
      </c>
      <c r="P424" s="154"/>
      <c r="Q424" s="155"/>
      <c r="R424" s="154"/>
      <c r="S424" s="155" t="s">
        <v>4467</v>
      </c>
      <c r="T424" s="155" t="s">
        <v>897</v>
      </c>
      <c r="U424" s="155" t="s">
        <v>887</v>
      </c>
      <c r="V424" s="156">
        <v>38159</v>
      </c>
      <c r="W424" s="154">
        <v>7137</v>
      </c>
      <c r="X424" s="258"/>
      <c r="Y424" s="153"/>
      <c r="Z424" s="258"/>
      <c r="AA424" s="258"/>
      <c r="AB424" s="258"/>
      <c r="AC424" s="150"/>
      <c r="AD424" s="40"/>
      <c r="AE424" s="40"/>
      <c r="AF424" s="40"/>
      <c r="AG424" s="40"/>
      <c r="AH424" s="40"/>
      <c r="AI424" s="218"/>
    </row>
    <row r="425" spans="1:35" ht="45" hidden="1" customHeight="1" x14ac:dyDescent="0.2">
      <c r="A425" s="159" t="s">
        <v>4468</v>
      </c>
      <c r="B425" s="150">
        <v>692002008</v>
      </c>
      <c r="C425" s="150" t="s">
        <v>4143</v>
      </c>
      <c r="D425" s="151" t="s">
        <v>4011</v>
      </c>
      <c r="E425" s="150" t="s">
        <v>909</v>
      </c>
      <c r="F425" s="152" t="s">
        <v>278</v>
      </c>
      <c r="G425" s="152"/>
      <c r="H425" s="152" t="s">
        <v>910</v>
      </c>
      <c r="I425" s="152" t="s">
        <v>115</v>
      </c>
      <c r="J425" s="150"/>
      <c r="K425" s="150"/>
      <c r="L425" s="150" t="s">
        <v>4469</v>
      </c>
      <c r="M425" s="150" t="s">
        <v>4470</v>
      </c>
      <c r="N425" s="153" t="s">
        <v>1605</v>
      </c>
      <c r="O425" s="154" t="s">
        <v>4471</v>
      </c>
      <c r="P425" s="154" t="s">
        <v>4472</v>
      </c>
      <c r="Q425" s="155" t="s">
        <v>4473</v>
      </c>
      <c r="R425" s="154"/>
      <c r="S425" s="155">
        <v>91001</v>
      </c>
      <c r="T425" s="155" t="s">
        <v>886</v>
      </c>
      <c r="U425" s="155" t="s">
        <v>887</v>
      </c>
      <c r="V425" s="156">
        <v>41996</v>
      </c>
      <c r="W425" s="154">
        <v>7521</v>
      </c>
      <c r="X425" s="258"/>
      <c r="Y425" s="153"/>
      <c r="Z425" s="258"/>
      <c r="AA425" s="258"/>
      <c r="AB425" s="258"/>
      <c r="AC425" s="150"/>
      <c r="AD425" s="40"/>
      <c r="AE425" s="40"/>
      <c r="AF425" s="40"/>
      <c r="AG425" s="40"/>
      <c r="AH425" s="40"/>
      <c r="AI425" s="218"/>
    </row>
    <row r="426" spans="1:35" ht="45" hidden="1" customHeight="1" x14ac:dyDescent="0.2">
      <c r="A426" s="159" t="s">
        <v>4474</v>
      </c>
      <c r="B426" s="150">
        <v>692403002</v>
      </c>
      <c r="C426" s="150" t="s">
        <v>4143</v>
      </c>
      <c r="D426" s="151" t="s">
        <v>4011</v>
      </c>
      <c r="E426" s="150" t="s">
        <v>4157</v>
      </c>
      <c r="F426" s="152" t="s">
        <v>278</v>
      </c>
      <c r="G426" s="152"/>
      <c r="H426" s="152" t="s">
        <v>4158</v>
      </c>
      <c r="I426" s="152" t="s">
        <v>115</v>
      </c>
      <c r="J426" s="150"/>
      <c r="K426" s="150"/>
      <c r="L426" s="150" t="s">
        <v>4475</v>
      </c>
      <c r="M426" s="150" t="s">
        <v>4476</v>
      </c>
      <c r="N426" s="153" t="s">
        <v>578</v>
      </c>
      <c r="O426" s="154" t="s">
        <v>1279</v>
      </c>
      <c r="P426" s="154" t="s">
        <v>4477</v>
      </c>
      <c r="Q426" s="155" t="s">
        <v>4478</v>
      </c>
      <c r="R426" s="154"/>
      <c r="S426" s="155">
        <v>91001</v>
      </c>
      <c r="T426" s="155" t="s">
        <v>4162</v>
      </c>
      <c r="U426" s="155" t="s">
        <v>887</v>
      </c>
      <c r="V426" s="156">
        <v>37970</v>
      </c>
      <c r="W426" s="154">
        <v>5150</v>
      </c>
      <c r="X426" s="213"/>
      <c r="Y426" s="214"/>
      <c r="Z426" s="213"/>
      <c r="AA426" s="213"/>
      <c r="AB426" s="213"/>
      <c r="AC426" s="215"/>
      <c r="AD426" s="40"/>
      <c r="AE426" s="40"/>
      <c r="AF426" s="40"/>
      <c r="AG426" s="40"/>
      <c r="AH426" s="40"/>
      <c r="AI426" s="218"/>
    </row>
    <row r="427" spans="1:35" ht="45" hidden="1" customHeight="1" x14ac:dyDescent="0.2">
      <c r="A427" s="159" t="s">
        <v>4479</v>
      </c>
      <c r="B427" s="150">
        <v>691910008</v>
      </c>
      <c r="C427" s="150" t="s">
        <v>4143</v>
      </c>
      <c r="D427" s="151" t="s">
        <v>4011</v>
      </c>
      <c r="E427" s="150" t="s">
        <v>909</v>
      </c>
      <c r="F427" s="152" t="s">
        <v>278</v>
      </c>
      <c r="G427" s="152"/>
      <c r="H427" s="152" t="s">
        <v>910</v>
      </c>
      <c r="I427" s="152" t="s">
        <v>115</v>
      </c>
      <c r="J427" s="150"/>
      <c r="K427" s="150"/>
      <c r="L427" s="150" t="s">
        <v>4480</v>
      </c>
      <c r="M427" s="150" t="s">
        <v>4481</v>
      </c>
      <c r="N427" s="153" t="s">
        <v>149</v>
      </c>
      <c r="O427" s="154" t="s">
        <v>4482</v>
      </c>
      <c r="P427" s="154" t="s">
        <v>4483</v>
      </c>
      <c r="Q427" s="155" t="s">
        <v>4484</v>
      </c>
      <c r="R427" s="154"/>
      <c r="S427" s="155">
        <v>91001</v>
      </c>
      <c r="T427" s="155" t="s">
        <v>4198</v>
      </c>
      <c r="U427" s="155" t="s">
        <v>887</v>
      </c>
      <c r="V427" s="156">
        <v>42053</v>
      </c>
      <c r="W427" s="154">
        <v>7532</v>
      </c>
      <c r="X427" s="213"/>
      <c r="Y427" s="214"/>
      <c r="Z427" s="213"/>
      <c r="AA427" s="213"/>
      <c r="AB427" s="213"/>
      <c r="AC427" s="215"/>
      <c r="AD427" s="40"/>
      <c r="AE427" s="40"/>
      <c r="AF427" s="40"/>
      <c r="AG427" s="40"/>
      <c r="AH427" s="40"/>
      <c r="AI427" s="218"/>
    </row>
    <row r="428" spans="1:35" ht="45" hidden="1" customHeight="1" x14ac:dyDescent="0.2">
      <c r="A428" s="159" t="s">
        <v>4485</v>
      </c>
      <c r="B428" s="150">
        <v>691810003</v>
      </c>
      <c r="C428" s="150" t="s">
        <v>4143</v>
      </c>
      <c r="D428" s="151" t="s">
        <v>4011</v>
      </c>
      <c r="E428" s="150" t="s">
        <v>4157</v>
      </c>
      <c r="F428" s="152" t="s">
        <v>278</v>
      </c>
      <c r="G428" s="152"/>
      <c r="H428" s="152" t="s">
        <v>4158</v>
      </c>
      <c r="I428" s="152" t="s">
        <v>115</v>
      </c>
      <c r="J428" s="150"/>
      <c r="K428" s="150"/>
      <c r="L428" s="150" t="s">
        <v>4486</v>
      </c>
      <c r="M428" s="150" t="s">
        <v>4487</v>
      </c>
      <c r="N428" s="154" t="s">
        <v>149</v>
      </c>
      <c r="O428" s="150" t="s">
        <v>4488</v>
      </c>
      <c r="P428" s="154" t="s">
        <v>4489</v>
      </c>
      <c r="Q428" s="167" t="s">
        <v>4490</v>
      </c>
      <c r="R428" s="154" t="s">
        <v>4491</v>
      </c>
      <c r="S428" s="155">
        <v>91001</v>
      </c>
      <c r="T428" s="155" t="s">
        <v>4162</v>
      </c>
      <c r="U428" s="155" t="s">
        <v>887</v>
      </c>
      <c r="V428" s="156">
        <v>38755</v>
      </c>
      <c r="W428" s="154">
        <v>7297</v>
      </c>
      <c r="X428" s="213"/>
      <c r="Y428" s="214"/>
      <c r="Z428" s="213"/>
      <c r="AA428" s="213"/>
      <c r="AB428" s="213"/>
      <c r="AC428" s="215"/>
      <c r="AD428" s="40"/>
      <c r="AE428" s="40"/>
      <c r="AF428" s="40"/>
      <c r="AG428" s="40"/>
      <c r="AH428" s="40"/>
      <c r="AI428" s="218"/>
    </row>
    <row r="429" spans="1:35" ht="45" hidden="1" customHeight="1" x14ac:dyDescent="0.2">
      <c r="A429" s="159" t="s">
        <v>4492</v>
      </c>
      <c r="B429" s="150">
        <v>691602001</v>
      </c>
      <c r="C429" s="150" t="s">
        <v>4143</v>
      </c>
      <c r="D429" s="151" t="s">
        <v>4011</v>
      </c>
      <c r="E429" s="150" t="s">
        <v>4157</v>
      </c>
      <c r="F429" s="152" t="s">
        <v>278</v>
      </c>
      <c r="G429" s="152"/>
      <c r="H429" s="152" t="s">
        <v>4158</v>
      </c>
      <c r="I429" s="152" t="s">
        <v>115</v>
      </c>
      <c r="J429" s="150"/>
      <c r="K429" s="150"/>
      <c r="L429" s="150" t="s">
        <v>4493</v>
      </c>
      <c r="M429" s="150" t="s">
        <v>4494</v>
      </c>
      <c r="N429" s="153" t="s">
        <v>133</v>
      </c>
      <c r="O429" s="154" t="s">
        <v>4495</v>
      </c>
      <c r="P429" s="154" t="s">
        <v>4496</v>
      </c>
      <c r="Q429" s="155" t="s">
        <v>4497</v>
      </c>
      <c r="R429" s="154"/>
      <c r="S429" s="155">
        <v>91001</v>
      </c>
      <c r="T429" s="155" t="s">
        <v>4162</v>
      </c>
      <c r="U429" s="155" t="s">
        <v>887</v>
      </c>
      <c r="V429" s="156">
        <v>41443</v>
      </c>
      <c r="W429" s="154">
        <v>7480</v>
      </c>
      <c r="X429" s="213"/>
      <c r="Y429" s="214"/>
      <c r="Z429" s="213"/>
      <c r="AA429" s="213"/>
      <c r="AB429" s="213"/>
      <c r="AC429" s="215"/>
      <c r="AD429" s="40"/>
      <c r="AE429" s="40"/>
      <c r="AF429" s="40"/>
      <c r="AG429" s="40"/>
      <c r="AH429" s="40"/>
      <c r="AI429" s="218"/>
    </row>
    <row r="430" spans="1:35" ht="45" hidden="1" customHeight="1" x14ac:dyDescent="0.2">
      <c r="A430" s="159" t="s">
        <v>4498</v>
      </c>
      <c r="B430" s="150">
        <v>690739003</v>
      </c>
      <c r="C430" s="150" t="s">
        <v>4143</v>
      </c>
      <c r="D430" s="151" t="s">
        <v>4011</v>
      </c>
      <c r="E430" s="150" t="s">
        <v>909</v>
      </c>
      <c r="F430" s="152" t="s">
        <v>278</v>
      </c>
      <c r="G430" s="152"/>
      <c r="H430" s="152" t="s">
        <v>910</v>
      </c>
      <c r="I430" s="152" t="s">
        <v>115</v>
      </c>
      <c r="J430" s="150"/>
      <c r="K430" s="150"/>
      <c r="L430" s="150" t="s">
        <v>4499</v>
      </c>
      <c r="M430" s="150" t="s">
        <v>4500</v>
      </c>
      <c r="N430" s="153" t="s">
        <v>118</v>
      </c>
      <c r="O430" s="154" t="s">
        <v>2653</v>
      </c>
      <c r="P430" s="154" t="s">
        <v>4501</v>
      </c>
      <c r="Q430" s="155" t="s">
        <v>4502</v>
      </c>
      <c r="R430" s="154"/>
      <c r="S430" s="155">
        <v>91001</v>
      </c>
      <c r="T430" s="155" t="s">
        <v>886</v>
      </c>
      <c r="U430" s="155" t="s">
        <v>887</v>
      </c>
      <c r="V430" s="156">
        <v>42053</v>
      </c>
      <c r="W430" s="154">
        <v>7535</v>
      </c>
      <c r="X430" s="258"/>
      <c r="Y430" s="153"/>
      <c r="Z430" s="258"/>
      <c r="AA430" s="258"/>
      <c r="AB430" s="258"/>
      <c r="AC430" s="150"/>
      <c r="AD430" s="40"/>
      <c r="AE430" s="40"/>
      <c r="AF430" s="40"/>
      <c r="AG430" s="40"/>
      <c r="AH430" s="40"/>
      <c r="AI430" s="218"/>
    </row>
    <row r="431" spans="1:35" ht="45" hidden="1" customHeight="1" x14ac:dyDescent="0.2">
      <c r="A431" s="159" t="s">
        <v>4503</v>
      </c>
      <c r="B431" s="150">
        <v>691103005</v>
      </c>
      <c r="C431" s="150" t="s">
        <v>4143</v>
      </c>
      <c r="D431" s="151" t="s">
        <v>4011</v>
      </c>
      <c r="E431" s="150" t="s">
        <v>909</v>
      </c>
      <c r="F431" s="152" t="s">
        <v>278</v>
      </c>
      <c r="G431" s="152"/>
      <c r="H431" s="152" t="s">
        <v>910</v>
      </c>
      <c r="I431" s="152" t="s">
        <v>115</v>
      </c>
      <c r="J431" s="150"/>
      <c r="K431" s="150"/>
      <c r="L431" s="150" t="s">
        <v>4504</v>
      </c>
      <c r="M431" s="150" t="s">
        <v>4505</v>
      </c>
      <c r="N431" s="153" t="s">
        <v>928</v>
      </c>
      <c r="O431" s="154" t="s">
        <v>4329</v>
      </c>
      <c r="P431" s="154" t="s">
        <v>4506</v>
      </c>
      <c r="Q431" s="155"/>
      <c r="R431" s="154"/>
      <c r="S431" s="155">
        <v>91001</v>
      </c>
      <c r="T431" s="155" t="s">
        <v>886</v>
      </c>
      <c r="U431" s="155" t="s">
        <v>887</v>
      </c>
      <c r="V431" s="156">
        <v>42068</v>
      </c>
      <c r="W431" s="154">
        <v>7557</v>
      </c>
      <c r="X431" s="258"/>
      <c r="Y431" s="153"/>
      <c r="Z431" s="258"/>
      <c r="AA431" s="258"/>
      <c r="AB431" s="258"/>
      <c r="AC431" s="150"/>
      <c r="AD431" s="40"/>
      <c r="AE431" s="40"/>
      <c r="AF431" s="40"/>
      <c r="AG431" s="40"/>
      <c r="AH431" s="40"/>
      <c r="AI431" s="218"/>
    </row>
    <row r="432" spans="1:35" ht="45" hidden="1" customHeight="1" x14ac:dyDescent="0.2">
      <c r="A432" s="159" t="s">
        <v>4507</v>
      </c>
      <c r="B432" s="150">
        <v>691001008</v>
      </c>
      <c r="C432" s="150" t="s">
        <v>4143</v>
      </c>
      <c r="D432" s="151" t="s">
        <v>4011</v>
      </c>
      <c r="E432" s="150" t="s">
        <v>4157</v>
      </c>
      <c r="F432" s="152" t="s">
        <v>278</v>
      </c>
      <c r="G432" s="152"/>
      <c r="H432" s="152" t="s">
        <v>4158</v>
      </c>
      <c r="I432" s="152" t="s">
        <v>115</v>
      </c>
      <c r="J432" s="150"/>
      <c r="K432" s="150"/>
      <c r="L432" s="150" t="s">
        <v>4508</v>
      </c>
      <c r="M432" s="150" t="s">
        <v>4509</v>
      </c>
      <c r="N432" s="153" t="s">
        <v>928</v>
      </c>
      <c r="O432" s="154" t="s">
        <v>1897</v>
      </c>
      <c r="P432" s="154" t="s">
        <v>4510</v>
      </c>
      <c r="Q432" s="155" t="s">
        <v>4511</v>
      </c>
      <c r="R432" s="154"/>
      <c r="S432" s="155">
        <v>91001</v>
      </c>
      <c r="T432" s="155" t="s">
        <v>4198</v>
      </c>
      <c r="U432" s="155" t="s">
        <v>887</v>
      </c>
      <c r="V432" s="156">
        <v>38723</v>
      </c>
      <c r="W432" s="154">
        <v>7253</v>
      </c>
      <c r="X432" s="213"/>
      <c r="Y432" s="214"/>
      <c r="Z432" s="213"/>
      <c r="AA432" s="213"/>
      <c r="AB432" s="213"/>
      <c r="AC432" s="215"/>
      <c r="AD432" s="40"/>
      <c r="AE432" s="40"/>
      <c r="AF432" s="40"/>
      <c r="AG432" s="40"/>
      <c r="AH432" s="40"/>
      <c r="AI432" s="218"/>
    </row>
    <row r="433" spans="1:35" ht="45" hidden="1" customHeight="1" x14ac:dyDescent="0.2">
      <c r="A433" s="159" t="s">
        <v>4512</v>
      </c>
      <c r="B433" s="150" t="s">
        <v>4513</v>
      </c>
      <c r="C433" s="150" t="s">
        <v>4143</v>
      </c>
      <c r="D433" s="151" t="s">
        <v>4011</v>
      </c>
      <c r="E433" s="150" t="s">
        <v>4157</v>
      </c>
      <c r="F433" s="152" t="s">
        <v>278</v>
      </c>
      <c r="G433" s="152"/>
      <c r="H433" s="152" t="s">
        <v>4158</v>
      </c>
      <c r="I433" s="152" t="s">
        <v>115</v>
      </c>
      <c r="J433" s="150"/>
      <c r="K433" s="150"/>
      <c r="L433" s="150" t="s">
        <v>4514</v>
      </c>
      <c r="M433" s="150" t="s">
        <v>4515</v>
      </c>
      <c r="N433" s="153" t="s">
        <v>165</v>
      </c>
      <c r="O433" s="154" t="s">
        <v>4516</v>
      </c>
      <c r="P433" s="154" t="s">
        <v>4517</v>
      </c>
      <c r="Q433" s="155"/>
      <c r="R433" s="154"/>
      <c r="S433" s="155">
        <v>91001</v>
      </c>
      <c r="T433" s="155" t="s">
        <v>886</v>
      </c>
      <c r="U433" s="155" t="s">
        <v>887</v>
      </c>
      <c r="V433" s="156">
        <v>38687</v>
      </c>
      <c r="W433" s="154">
        <v>7222</v>
      </c>
      <c r="X433" s="258"/>
      <c r="Y433" s="153"/>
      <c r="Z433" s="258"/>
      <c r="AA433" s="258"/>
      <c r="AB433" s="258"/>
      <c r="AC433" s="150"/>
      <c r="AD433" s="40"/>
      <c r="AE433" s="40"/>
      <c r="AF433" s="40"/>
      <c r="AG433" s="40"/>
      <c r="AH433" s="40"/>
      <c r="AI433" s="218"/>
    </row>
    <row r="434" spans="1:35" ht="45" hidden="1" customHeight="1" x14ac:dyDescent="0.2">
      <c r="A434" s="159" t="s">
        <v>4518</v>
      </c>
      <c r="B434" s="150">
        <v>690806002</v>
      </c>
      <c r="C434" s="150" t="s">
        <v>4143</v>
      </c>
      <c r="D434" s="151" t="s">
        <v>4011</v>
      </c>
      <c r="E434" s="150" t="s">
        <v>909</v>
      </c>
      <c r="F434" s="152" t="s">
        <v>278</v>
      </c>
      <c r="G434" s="152"/>
      <c r="H434" s="152" t="s">
        <v>910</v>
      </c>
      <c r="I434" s="152" t="s">
        <v>115</v>
      </c>
      <c r="J434" s="150"/>
      <c r="K434" s="150"/>
      <c r="L434" s="150" t="s">
        <v>4519</v>
      </c>
      <c r="M434" s="150" t="s">
        <v>4520</v>
      </c>
      <c r="N434" s="153" t="s">
        <v>1758</v>
      </c>
      <c r="O434" s="154" t="s">
        <v>4521</v>
      </c>
      <c r="P434" s="154">
        <v>722462921</v>
      </c>
      <c r="Q434" s="155"/>
      <c r="R434" s="154"/>
      <c r="S434" s="155">
        <v>91001</v>
      </c>
      <c r="T434" s="155" t="s">
        <v>886</v>
      </c>
      <c r="U434" s="155" t="s">
        <v>887</v>
      </c>
      <c r="V434" s="156" t="s">
        <v>4522</v>
      </c>
      <c r="W434" s="154">
        <v>7507</v>
      </c>
      <c r="X434" s="258"/>
      <c r="Y434" s="153"/>
      <c r="Z434" s="258"/>
      <c r="AA434" s="258"/>
      <c r="AB434" s="258"/>
      <c r="AC434" s="150"/>
      <c r="AD434" s="40"/>
      <c r="AE434" s="40"/>
      <c r="AF434" s="40"/>
      <c r="AG434" s="40"/>
      <c r="AH434" s="40"/>
      <c r="AI434" s="218"/>
    </row>
    <row r="435" spans="1:35" ht="45" hidden="1" customHeight="1" x14ac:dyDescent="0.2">
      <c r="A435" s="159" t="s">
        <v>4523</v>
      </c>
      <c r="B435" s="150">
        <v>692553004</v>
      </c>
      <c r="C435" s="150" t="s">
        <v>4143</v>
      </c>
      <c r="D435" s="151" t="s">
        <v>4011</v>
      </c>
      <c r="E435" s="150" t="s">
        <v>4157</v>
      </c>
      <c r="F435" s="152" t="s">
        <v>278</v>
      </c>
      <c r="G435" s="152"/>
      <c r="H435" s="152" t="s">
        <v>4158</v>
      </c>
      <c r="I435" s="152" t="s">
        <v>115</v>
      </c>
      <c r="J435" s="150"/>
      <c r="K435" s="150"/>
      <c r="L435" s="150" t="s">
        <v>4524</v>
      </c>
      <c r="M435" s="150" t="s">
        <v>4525</v>
      </c>
      <c r="N435" s="153" t="s">
        <v>118</v>
      </c>
      <c r="O435" s="154" t="s">
        <v>4526</v>
      </c>
      <c r="P435" s="154" t="s">
        <v>4527</v>
      </c>
      <c r="Q435" s="155" t="s">
        <v>4528</v>
      </c>
      <c r="R435" s="154"/>
      <c r="S435" s="155">
        <v>91001</v>
      </c>
      <c r="T435" s="155" t="s">
        <v>4162</v>
      </c>
      <c r="U435" s="155" t="s">
        <v>887</v>
      </c>
      <c r="V435" s="156">
        <v>38624</v>
      </c>
      <c r="W435" s="154">
        <v>7200</v>
      </c>
      <c r="X435" s="213"/>
      <c r="Y435" s="214"/>
      <c r="Z435" s="213"/>
      <c r="AA435" s="213"/>
      <c r="AB435" s="213"/>
      <c r="AC435" s="215"/>
      <c r="AD435" s="40"/>
      <c r="AE435" s="40"/>
      <c r="AF435" s="40"/>
      <c r="AG435" s="40"/>
      <c r="AH435" s="40"/>
      <c r="AI435" s="218"/>
    </row>
    <row r="436" spans="1:35" ht="45" hidden="1" customHeight="1" x14ac:dyDescent="0.2">
      <c r="A436" s="159" t="s">
        <v>4529</v>
      </c>
      <c r="B436" s="150" t="s">
        <v>4530</v>
      </c>
      <c r="C436" s="150" t="s">
        <v>4531</v>
      </c>
      <c r="D436" s="151" t="s">
        <v>4011</v>
      </c>
      <c r="E436" s="150" t="s">
        <v>909</v>
      </c>
      <c r="F436" s="152" t="s">
        <v>278</v>
      </c>
      <c r="G436" s="152"/>
      <c r="H436" s="152" t="s">
        <v>910</v>
      </c>
      <c r="I436" s="152" t="s">
        <v>115</v>
      </c>
      <c r="J436" s="150"/>
      <c r="K436" s="150"/>
      <c r="L436" s="150" t="s">
        <v>4532</v>
      </c>
      <c r="M436" s="150" t="s">
        <v>4533</v>
      </c>
      <c r="N436" s="153" t="s">
        <v>471</v>
      </c>
      <c r="O436" s="154" t="s">
        <v>3331</v>
      </c>
      <c r="P436" s="154" t="s">
        <v>4534</v>
      </c>
      <c r="Q436" s="155" t="s">
        <v>4535</v>
      </c>
      <c r="R436" s="154"/>
      <c r="S436" s="155" t="s">
        <v>4536</v>
      </c>
      <c r="T436" s="155" t="s">
        <v>4537</v>
      </c>
      <c r="U436" s="155">
        <v>2009</v>
      </c>
      <c r="V436" s="156">
        <v>40346</v>
      </c>
      <c r="W436" s="154">
        <v>7427</v>
      </c>
      <c r="X436" s="258"/>
      <c r="Y436" s="153"/>
      <c r="Z436" s="258"/>
      <c r="AA436" s="258"/>
      <c r="AB436" s="258"/>
      <c r="AC436" s="150"/>
      <c r="AD436" s="40"/>
      <c r="AE436" s="40"/>
      <c r="AF436" s="40"/>
      <c r="AG436" s="40"/>
      <c r="AH436" s="40"/>
      <c r="AI436" s="218"/>
    </row>
    <row r="437" spans="1:35" ht="45" hidden="1" customHeight="1" x14ac:dyDescent="0.2">
      <c r="A437" s="159" t="s">
        <v>4538</v>
      </c>
      <c r="B437" s="150">
        <v>690730006</v>
      </c>
      <c r="C437" s="150" t="s">
        <v>4143</v>
      </c>
      <c r="D437" s="151" t="s">
        <v>4011</v>
      </c>
      <c r="E437" s="150" t="s">
        <v>4157</v>
      </c>
      <c r="F437" s="152" t="s">
        <v>278</v>
      </c>
      <c r="G437" s="152"/>
      <c r="H437" s="152" t="s">
        <v>4158</v>
      </c>
      <c r="I437" s="152" t="s">
        <v>115</v>
      </c>
      <c r="J437" s="150"/>
      <c r="K437" s="150"/>
      <c r="L437" s="150" t="s">
        <v>4539</v>
      </c>
      <c r="M437" s="150" t="s">
        <v>4540</v>
      </c>
      <c r="N437" s="153" t="s">
        <v>118</v>
      </c>
      <c r="O437" s="154" t="s">
        <v>4541</v>
      </c>
      <c r="P437" s="154" t="s">
        <v>4542</v>
      </c>
      <c r="Q437" s="155" t="s">
        <v>4543</v>
      </c>
      <c r="R437" s="154"/>
      <c r="S437" s="155">
        <v>91001</v>
      </c>
      <c r="T437" s="155" t="s">
        <v>4175</v>
      </c>
      <c r="U437" s="155" t="s">
        <v>887</v>
      </c>
      <c r="V437" s="156">
        <v>38737</v>
      </c>
      <c r="W437" s="154">
        <v>7279</v>
      </c>
      <c r="X437" s="213"/>
      <c r="Y437" s="214"/>
      <c r="Z437" s="213"/>
      <c r="AA437" s="213"/>
      <c r="AB437" s="213"/>
      <c r="AC437" s="215"/>
      <c r="AD437" s="40"/>
      <c r="AE437" s="40"/>
      <c r="AF437" s="40"/>
      <c r="AG437" s="40"/>
      <c r="AH437" s="40"/>
      <c r="AI437" s="218"/>
    </row>
    <row r="438" spans="1:35" ht="45" hidden="1" customHeight="1" x14ac:dyDescent="0.2">
      <c r="A438" s="159" t="s">
        <v>4544</v>
      </c>
      <c r="B438" s="150">
        <v>690617005</v>
      </c>
      <c r="C438" s="150" t="s">
        <v>4143</v>
      </c>
      <c r="D438" s="151" t="s">
        <v>4011</v>
      </c>
      <c r="E438" s="150" t="s">
        <v>4545</v>
      </c>
      <c r="F438" s="152" t="s">
        <v>278</v>
      </c>
      <c r="G438" s="152"/>
      <c r="H438" s="152" t="s">
        <v>910</v>
      </c>
      <c r="I438" s="152" t="s">
        <v>115</v>
      </c>
      <c r="J438" s="150"/>
      <c r="K438" s="150"/>
      <c r="L438" s="150" t="s">
        <v>4546</v>
      </c>
      <c r="M438" s="150" t="s">
        <v>4547</v>
      </c>
      <c r="N438" s="153" t="s">
        <v>246</v>
      </c>
      <c r="O438" s="154" t="s">
        <v>2712</v>
      </c>
      <c r="P438" s="154" t="s">
        <v>4548</v>
      </c>
      <c r="Q438" s="155" t="s">
        <v>4549</v>
      </c>
      <c r="R438" s="154"/>
      <c r="S438" s="155">
        <v>91001</v>
      </c>
      <c r="T438" s="155" t="s">
        <v>886</v>
      </c>
      <c r="U438" s="155" t="s">
        <v>887</v>
      </c>
      <c r="V438" s="156">
        <v>42215</v>
      </c>
      <c r="W438" s="154">
        <v>7577</v>
      </c>
      <c r="X438" s="258"/>
      <c r="Y438" s="153"/>
      <c r="Z438" s="258"/>
      <c r="AA438" s="258"/>
      <c r="AB438" s="258"/>
      <c r="AC438" s="150"/>
      <c r="AD438" s="40"/>
      <c r="AE438" s="40"/>
      <c r="AF438" s="40"/>
      <c r="AG438" s="40"/>
      <c r="AH438" s="40"/>
      <c r="AI438" s="218"/>
    </row>
    <row r="439" spans="1:35" ht="45" hidden="1" customHeight="1" x14ac:dyDescent="0.2">
      <c r="A439" s="159" t="s">
        <v>4550</v>
      </c>
      <c r="B439" s="150">
        <v>690737000</v>
      </c>
      <c r="C439" s="150" t="s">
        <v>4143</v>
      </c>
      <c r="D439" s="151" t="s">
        <v>4011</v>
      </c>
      <c r="E439" s="150" t="s">
        <v>909</v>
      </c>
      <c r="F439" s="152" t="s">
        <v>278</v>
      </c>
      <c r="G439" s="152"/>
      <c r="H439" s="152" t="s">
        <v>910</v>
      </c>
      <c r="I439" s="152" t="s">
        <v>115</v>
      </c>
      <c r="J439" s="150"/>
      <c r="K439" s="150"/>
      <c r="L439" s="150" t="s">
        <v>4551</v>
      </c>
      <c r="M439" s="150" t="s">
        <v>4552</v>
      </c>
      <c r="N439" s="153" t="s">
        <v>246</v>
      </c>
      <c r="O439" s="154" t="s">
        <v>4553</v>
      </c>
      <c r="P439" s="154" t="s">
        <v>4554</v>
      </c>
      <c r="Q439" s="155"/>
      <c r="R439" s="154"/>
      <c r="S439" s="155">
        <v>91001</v>
      </c>
      <c r="T439" s="155" t="s">
        <v>886</v>
      </c>
      <c r="U439" s="155" t="s">
        <v>887</v>
      </c>
      <c r="V439" s="156">
        <v>42410</v>
      </c>
      <c r="W439" s="154">
        <v>7596</v>
      </c>
      <c r="X439" s="258"/>
      <c r="Y439" s="153"/>
      <c r="Z439" s="258"/>
      <c r="AA439" s="258"/>
      <c r="AB439" s="258"/>
      <c r="AC439" s="150"/>
      <c r="AD439" s="40"/>
      <c r="AE439" s="40"/>
      <c r="AF439" s="40"/>
      <c r="AG439" s="40"/>
      <c r="AH439" s="40"/>
      <c r="AI439" s="218"/>
    </row>
    <row r="440" spans="1:35" ht="45" hidden="1" customHeight="1" x14ac:dyDescent="0.2">
      <c r="A440" s="159" t="s">
        <v>4555</v>
      </c>
      <c r="B440" s="150">
        <v>692543009</v>
      </c>
      <c r="C440" s="150" t="s">
        <v>4143</v>
      </c>
      <c r="D440" s="151" t="s">
        <v>4011</v>
      </c>
      <c r="E440" s="150" t="s">
        <v>4157</v>
      </c>
      <c r="F440" s="152" t="s">
        <v>278</v>
      </c>
      <c r="G440" s="152"/>
      <c r="H440" s="152" t="s">
        <v>4158</v>
      </c>
      <c r="I440" s="152" t="s">
        <v>115</v>
      </c>
      <c r="J440" s="150"/>
      <c r="K440" s="150"/>
      <c r="L440" s="150" t="s">
        <v>4556</v>
      </c>
      <c r="M440" s="150" t="s">
        <v>4557</v>
      </c>
      <c r="N440" s="153" t="s">
        <v>118</v>
      </c>
      <c r="O440" s="154" t="s">
        <v>439</v>
      </c>
      <c r="P440" s="154">
        <v>226773400</v>
      </c>
      <c r="Q440" s="166" t="s">
        <v>4558</v>
      </c>
      <c r="R440" s="154"/>
      <c r="S440" s="155">
        <v>91001</v>
      </c>
      <c r="T440" s="155" t="s">
        <v>4559</v>
      </c>
      <c r="U440" s="155">
        <v>2021</v>
      </c>
      <c r="V440" s="156">
        <v>37970</v>
      </c>
      <c r="W440" s="154">
        <v>6998</v>
      </c>
      <c r="X440" s="213"/>
      <c r="Y440" s="214"/>
      <c r="Z440" s="213"/>
      <c r="AA440" s="213"/>
      <c r="AB440" s="213"/>
      <c r="AC440" s="215"/>
      <c r="AD440" s="228"/>
      <c r="AE440" s="228"/>
      <c r="AF440" s="228"/>
      <c r="AG440" s="228"/>
      <c r="AH440" s="228"/>
      <c r="AI440" s="218"/>
    </row>
    <row r="441" spans="1:35" ht="45" hidden="1" customHeight="1" x14ac:dyDescent="0.2">
      <c r="A441" s="159" t="s">
        <v>4560</v>
      </c>
      <c r="B441" s="150">
        <v>691507009</v>
      </c>
      <c r="C441" s="150" t="s">
        <v>4143</v>
      </c>
      <c r="D441" s="151" t="s">
        <v>4011</v>
      </c>
      <c r="E441" s="150" t="s">
        <v>4157</v>
      </c>
      <c r="F441" s="152" t="s">
        <v>278</v>
      </c>
      <c r="G441" s="152"/>
      <c r="H441" s="152" t="s">
        <v>4158</v>
      </c>
      <c r="I441" s="152" t="s">
        <v>115</v>
      </c>
      <c r="J441" s="150"/>
      <c r="K441" s="150"/>
      <c r="L441" s="150" t="s">
        <v>4561</v>
      </c>
      <c r="M441" s="150" t="s">
        <v>4562</v>
      </c>
      <c r="N441" s="153" t="s">
        <v>133</v>
      </c>
      <c r="O441" s="154" t="s">
        <v>4563</v>
      </c>
      <c r="P441" s="154" t="s">
        <v>4564</v>
      </c>
      <c r="Q441" s="155" t="s">
        <v>4565</v>
      </c>
      <c r="R441" s="154"/>
      <c r="S441" s="155">
        <v>91001</v>
      </c>
      <c r="T441" s="155" t="s">
        <v>4175</v>
      </c>
      <c r="U441" s="155" t="s">
        <v>887</v>
      </c>
      <c r="V441" s="156">
        <v>38744</v>
      </c>
      <c r="W441" s="154">
        <v>7290</v>
      </c>
      <c r="X441" s="258"/>
      <c r="Y441" s="153"/>
      <c r="Z441" s="258"/>
      <c r="AA441" s="258"/>
      <c r="AB441" s="258"/>
      <c r="AC441" s="150"/>
      <c r="AD441" s="40"/>
      <c r="AE441" s="40"/>
      <c r="AF441" s="40"/>
      <c r="AG441" s="40"/>
      <c r="AH441" s="40"/>
      <c r="AI441" s="218"/>
    </row>
    <row r="442" spans="1:35" ht="45" hidden="1" customHeight="1" x14ac:dyDescent="0.2">
      <c r="A442" s="159" t="s">
        <v>4566</v>
      </c>
      <c r="B442" s="150" t="s">
        <v>4567</v>
      </c>
      <c r="C442" s="150" t="s">
        <v>4143</v>
      </c>
      <c r="D442" s="151" t="s">
        <v>4011</v>
      </c>
      <c r="E442" s="150" t="s">
        <v>4157</v>
      </c>
      <c r="F442" s="152" t="s">
        <v>278</v>
      </c>
      <c r="G442" s="152"/>
      <c r="H442" s="152" t="s">
        <v>4158</v>
      </c>
      <c r="I442" s="152" t="s">
        <v>115</v>
      </c>
      <c r="J442" s="150"/>
      <c r="K442" s="150"/>
      <c r="L442" s="150" t="s">
        <v>4568</v>
      </c>
      <c r="M442" s="150" t="s">
        <v>4569</v>
      </c>
      <c r="N442" s="153" t="s">
        <v>149</v>
      </c>
      <c r="O442" s="154" t="s">
        <v>4570</v>
      </c>
      <c r="P442" s="154" t="s">
        <v>4571</v>
      </c>
      <c r="Q442" s="155"/>
      <c r="R442" s="154"/>
      <c r="S442" s="155">
        <v>91001</v>
      </c>
      <c r="T442" s="155" t="s">
        <v>4251</v>
      </c>
      <c r="U442" s="155" t="s">
        <v>887</v>
      </c>
      <c r="V442" s="156">
        <v>38315</v>
      </c>
      <c r="W442" s="154">
        <v>7150</v>
      </c>
      <c r="X442" s="258"/>
      <c r="Y442" s="153"/>
      <c r="Z442" s="258"/>
      <c r="AA442" s="258"/>
      <c r="AB442" s="258"/>
      <c r="AC442" s="150"/>
      <c r="AD442" s="40"/>
      <c r="AE442" s="40"/>
      <c r="AF442" s="40"/>
      <c r="AG442" s="40"/>
      <c r="AH442" s="40"/>
      <c r="AI442" s="218"/>
    </row>
    <row r="443" spans="1:35" ht="45" hidden="1" customHeight="1" x14ac:dyDescent="0.2">
      <c r="A443" s="159" t="s">
        <v>4572</v>
      </c>
      <c r="B443" s="150" t="s">
        <v>4573</v>
      </c>
      <c r="C443" s="150" t="s">
        <v>4143</v>
      </c>
      <c r="D443" s="151" t="s">
        <v>4011</v>
      </c>
      <c r="E443" s="150" t="s">
        <v>909</v>
      </c>
      <c r="F443" s="152" t="s">
        <v>278</v>
      </c>
      <c r="G443" s="152"/>
      <c r="H443" s="152" t="s">
        <v>910</v>
      </c>
      <c r="I443" s="152" t="s">
        <v>115</v>
      </c>
      <c r="J443" s="150"/>
      <c r="K443" s="150"/>
      <c r="L443" s="150" t="s">
        <v>4574</v>
      </c>
      <c r="M443" s="186" t="s">
        <v>4575</v>
      </c>
      <c r="N443" s="153" t="s">
        <v>165</v>
      </c>
      <c r="O443" s="154" t="s">
        <v>4576</v>
      </c>
      <c r="P443" s="154" t="s">
        <v>4577</v>
      </c>
      <c r="Q443" s="155" t="s">
        <v>4578</v>
      </c>
      <c r="R443" s="154"/>
      <c r="S443" s="155">
        <v>91001</v>
      </c>
      <c r="T443" s="155" t="s">
        <v>886</v>
      </c>
      <c r="U443" s="155" t="s">
        <v>887</v>
      </c>
      <c r="V443" s="156">
        <v>42059</v>
      </c>
      <c r="W443" s="154">
        <v>7546</v>
      </c>
      <c r="X443" s="213"/>
      <c r="Y443" s="214"/>
      <c r="Z443" s="213"/>
      <c r="AA443" s="213"/>
      <c r="AB443" s="213"/>
      <c r="AC443" s="215"/>
      <c r="AD443" s="40"/>
      <c r="AE443" s="40"/>
      <c r="AF443" s="40"/>
      <c r="AG443" s="40"/>
      <c r="AH443" s="40"/>
      <c r="AI443" s="218"/>
    </row>
    <row r="444" spans="1:35" ht="45" hidden="1" customHeight="1" x14ac:dyDescent="0.2">
      <c r="A444" s="159" t="s">
        <v>4579</v>
      </c>
      <c r="B444" s="150" t="s">
        <v>4580</v>
      </c>
      <c r="C444" s="150" t="s">
        <v>4143</v>
      </c>
      <c r="D444" s="151" t="s">
        <v>4011</v>
      </c>
      <c r="E444" s="150" t="s">
        <v>909</v>
      </c>
      <c r="F444" s="152" t="s">
        <v>278</v>
      </c>
      <c r="G444" s="152"/>
      <c r="H444" s="152" t="s">
        <v>910</v>
      </c>
      <c r="I444" s="152" t="s">
        <v>115</v>
      </c>
      <c r="J444" s="150"/>
      <c r="K444" s="150"/>
      <c r="L444" s="150" t="s">
        <v>4581</v>
      </c>
      <c r="M444" s="150" t="s">
        <v>4582</v>
      </c>
      <c r="N444" s="153" t="s">
        <v>232</v>
      </c>
      <c r="O444" s="154" t="s">
        <v>4583</v>
      </c>
      <c r="P444" s="154" t="s">
        <v>4584</v>
      </c>
      <c r="Q444" s="155" t="s">
        <v>4585</v>
      </c>
      <c r="R444" s="154"/>
      <c r="S444" s="155">
        <v>91001</v>
      </c>
      <c r="T444" s="155" t="s">
        <v>886</v>
      </c>
      <c r="U444" s="155" t="s">
        <v>887</v>
      </c>
      <c r="V444" s="156">
        <v>41547</v>
      </c>
      <c r="W444" s="154">
        <v>7487</v>
      </c>
      <c r="X444" s="213"/>
      <c r="Y444" s="214"/>
      <c r="Z444" s="213"/>
      <c r="AA444" s="213"/>
      <c r="AB444" s="213"/>
      <c r="AC444" s="215"/>
      <c r="AD444" s="40"/>
      <c r="AE444" s="40"/>
      <c r="AF444" s="40"/>
      <c r="AG444" s="40"/>
      <c r="AH444" s="40"/>
      <c r="AI444" s="218"/>
    </row>
    <row r="445" spans="1:35" ht="45" hidden="1" customHeight="1" x14ac:dyDescent="0.2">
      <c r="A445" s="159" t="s">
        <v>4586</v>
      </c>
      <c r="B445" s="150">
        <v>692207009</v>
      </c>
      <c r="C445" s="150" t="s">
        <v>4143</v>
      </c>
      <c r="D445" s="151" t="s">
        <v>4011</v>
      </c>
      <c r="E445" s="150" t="s">
        <v>909</v>
      </c>
      <c r="F445" s="152" t="s">
        <v>278</v>
      </c>
      <c r="G445" s="152"/>
      <c r="H445" s="152" t="s">
        <v>4280</v>
      </c>
      <c r="I445" s="152" t="s">
        <v>115</v>
      </c>
      <c r="J445" s="150"/>
      <c r="K445" s="150"/>
      <c r="L445" s="150" t="s">
        <v>4587</v>
      </c>
      <c r="M445" s="150" t="s">
        <v>4588</v>
      </c>
      <c r="N445" s="153" t="s">
        <v>232</v>
      </c>
      <c r="O445" s="154" t="s">
        <v>1153</v>
      </c>
      <c r="P445" s="154"/>
      <c r="Q445" s="155"/>
      <c r="R445" s="154"/>
      <c r="S445" s="155">
        <v>91001</v>
      </c>
      <c r="T445" s="150" t="s">
        <v>4162</v>
      </c>
      <c r="U445" s="155" t="s">
        <v>887</v>
      </c>
      <c r="V445" s="156">
        <v>38663</v>
      </c>
      <c r="W445" s="154">
        <v>7215</v>
      </c>
      <c r="X445" s="258"/>
      <c r="Y445" s="153"/>
      <c r="Z445" s="258"/>
      <c r="AA445" s="258"/>
      <c r="AB445" s="258"/>
      <c r="AC445" s="150"/>
      <c r="AD445" s="40"/>
      <c r="AE445" s="40"/>
      <c r="AF445" s="40"/>
      <c r="AG445" s="40"/>
      <c r="AH445" s="40"/>
      <c r="AI445" s="218"/>
    </row>
    <row r="446" spans="1:35" ht="45" hidden="1" customHeight="1" x14ac:dyDescent="0.2">
      <c r="A446" s="159" t="s">
        <v>4589</v>
      </c>
      <c r="B446" s="150" t="s">
        <v>4590</v>
      </c>
      <c r="C446" s="150" t="s">
        <v>4143</v>
      </c>
      <c r="D446" s="151" t="s">
        <v>4011</v>
      </c>
      <c r="E446" s="150" t="s">
        <v>909</v>
      </c>
      <c r="F446" s="152" t="s">
        <v>278</v>
      </c>
      <c r="G446" s="152"/>
      <c r="H446" s="152" t="s">
        <v>910</v>
      </c>
      <c r="I446" s="152" t="s">
        <v>115</v>
      </c>
      <c r="J446" s="150"/>
      <c r="K446" s="150"/>
      <c r="L446" s="150" t="s">
        <v>4591</v>
      </c>
      <c r="M446" s="150" t="s">
        <v>4592</v>
      </c>
      <c r="N446" s="153" t="s">
        <v>1605</v>
      </c>
      <c r="O446" s="154" t="s">
        <v>4593</v>
      </c>
      <c r="P446" s="154" t="s">
        <v>4594</v>
      </c>
      <c r="Q446" s="155" t="s">
        <v>4595</v>
      </c>
      <c r="R446" s="154"/>
      <c r="S446" s="155">
        <v>91001</v>
      </c>
      <c r="T446" s="155" t="s">
        <v>4198</v>
      </c>
      <c r="U446" s="155" t="s">
        <v>887</v>
      </c>
      <c r="V446" s="156">
        <v>42032</v>
      </c>
      <c r="W446" s="154">
        <v>7523</v>
      </c>
      <c r="X446" s="213"/>
      <c r="Y446" s="214"/>
      <c r="Z446" s="213"/>
      <c r="AA446" s="213"/>
      <c r="AB446" s="213"/>
      <c r="AC446" s="215"/>
      <c r="AD446" s="40"/>
      <c r="AE446" s="40"/>
      <c r="AF446" s="40"/>
      <c r="AG446" s="40"/>
      <c r="AH446" s="40"/>
      <c r="AI446" s="218"/>
    </row>
    <row r="447" spans="1:35" ht="45" hidden="1" customHeight="1" x14ac:dyDescent="0.2">
      <c r="A447" s="159" t="s">
        <v>4596</v>
      </c>
      <c r="B447" s="150">
        <v>691902005</v>
      </c>
      <c r="C447" s="150" t="s">
        <v>4143</v>
      </c>
      <c r="D447" s="151" t="s">
        <v>4011</v>
      </c>
      <c r="E447" s="150" t="s">
        <v>4157</v>
      </c>
      <c r="F447" s="152" t="s">
        <v>278</v>
      </c>
      <c r="G447" s="152"/>
      <c r="H447" s="152" t="s">
        <v>4158</v>
      </c>
      <c r="I447" s="152" t="s">
        <v>115</v>
      </c>
      <c r="J447" s="150"/>
      <c r="K447" s="150"/>
      <c r="L447" s="150" t="s">
        <v>4597</v>
      </c>
      <c r="M447" s="150" t="s">
        <v>4598</v>
      </c>
      <c r="N447" s="153" t="s">
        <v>149</v>
      </c>
      <c r="O447" s="154" t="s">
        <v>4599</v>
      </c>
      <c r="P447" s="154"/>
      <c r="Q447" s="155"/>
      <c r="R447" s="154"/>
      <c r="S447" s="155">
        <v>91001</v>
      </c>
      <c r="T447" s="155" t="s">
        <v>4600</v>
      </c>
      <c r="U447" s="155">
        <v>2008</v>
      </c>
      <c r="V447" s="156">
        <v>37970</v>
      </c>
      <c r="W447" s="154">
        <v>7095</v>
      </c>
      <c r="X447" s="258"/>
      <c r="Y447" s="153"/>
      <c r="Z447" s="258"/>
      <c r="AA447" s="258"/>
      <c r="AB447" s="258"/>
      <c r="AC447" s="150"/>
      <c r="AD447" s="40"/>
      <c r="AE447" s="40"/>
      <c r="AF447" s="40"/>
      <c r="AG447" s="40"/>
      <c r="AH447" s="40"/>
      <c r="AI447" s="218"/>
    </row>
    <row r="448" spans="1:35" ht="45" hidden="1" customHeight="1" x14ac:dyDescent="0.2">
      <c r="A448" s="159" t="s">
        <v>4601</v>
      </c>
      <c r="B448" s="150">
        <v>691912000</v>
      </c>
      <c r="C448" s="150" t="s">
        <v>4143</v>
      </c>
      <c r="D448" s="151" t="s">
        <v>4011</v>
      </c>
      <c r="E448" s="150" t="s">
        <v>4157</v>
      </c>
      <c r="F448" s="152" t="s">
        <v>278</v>
      </c>
      <c r="G448" s="152"/>
      <c r="H448" s="152" t="s">
        <v>4158</v>
      </c>
      <c r="I448" s="152" t="s">
        <v>115</v>
      </c>
      <c r="J448" s="150"/>
      <c r="K448" s="150"/>
      <c r="L448" s="150" t="s">
        <v>4602</v>
      </c>
      <c r="M448" s="150" t="s">
        <v>4603</v>
      </c>
      <c r="N448" s="153" t="s">
        <v>149</v>
      </c>
      <c r="O448" s="154" t="s">
        <v>4604</v>
      </c>
      <c r="P448" s="154" t="s">
        <v>4605</v>
      </c>
      <c r="Q448" s="155"/>
      <c r="R448" s="154"/>
      <c r="S448" s="155">
        <v>91001</v>
      </c>
      <c r="T448" s="155" t="s">
        <v>4231</v>
      </c>
      <c r="U448" s="155" t="s">
        <v>887</v>
      </c>
      <c r="V448" s="156">
        <v>38518</v>
      </c>
      <c r="W448" s="154">
        <v>7174</v>
      </c>
      <c r="X448" s="213"/>
      <c r="Y448" s="214"/>
      <c r="Z448" s="213"/>
      <c r="AA448" s="213"/>
      <c r="AB448" s="213"/>
      <c r="AC448" s="215"/>
      <c r="AD448" s="40"/>
      <c r="AE448" s="40"/>
      <c r="AF448" s="40"/>
      <c r="AG448" s="40"/>
      <c r="AH448" s="40"/>
      <c r="AI448" s="218"/>
    </row>
    <row r="449" spans="1:35" ht="45" hidden="1" customHeight="1" x14ac:dyDescent="0.2">
      <c r="A449" s="159" t="s">
        <v>4606</v>
      </c>
      <c r="B449" s="150">
        <v>690803003</v>
      </c>
      <c r="C449" s="150" t="s">
        <v>4143</v>
      </c>
      <c r="D449" s="151" t="s">
        <v>4011</v>
      </c>
      <c r="E449" s="150" t="s">
        <v>4157</v>
      </c>
      <c r="F449" s="152" t="s">
        <v>278</v>
      </c>
      <c r="G449" s="152"/>
      <c r="H449" s="152" t="s">
        <v>4158</v>
      </c>
      <c r="I449" s="152" t="s">
        <v>115</v>
      </c>
      <c r="J449" s="150"/>
      <c r="K449" s="150"/>
      <c r="L449" s="150" t="s">
        <v>4607</v>
      </c>
      <c r="M449" s="150" t="s">
        <v>4608</v>
      </c>
      <c r="N449" s="153" t="s">
        <v>1758</v>
      </c>
      <c r="O449" s="154" t="s">
        <v>4609</v>
      </c>
      <c r="P449" s="154"/>
      <c r="Q449" s="155"/>
      <c r="R449" s="154"/>
      <c r="S449" s="155">
        <v>91001</v>
      </c>
      <c r="T449" s="155" t="s">
        <v>4175</v>
      </c>
      <c r="U449" s="155" t="s">
        <v>887</v>
      </c>
      <c r="V449" s="156">
        <v>37970</v>
      </c>
      <c r="W449" s="154">
        <v>7091</v>
      </c>
      <c r="X449" s="213"/>
      <c r="Y449" s="214"/>
      <c r="Z449" s="213"/>
      <c r="AA449" s="213"/>
      <c r="AB449" s="213"/>
      <c r="AC449" s="215"/>
      <c r="AD449" s="40"/>
      <c r="AE449" s="40"/>
      <c r="AF449" s="40"/>
      <c r="AG449" s="40"/>
      <c r="AH449" s="40"/>
      <c r="AI449" s="218"/>
    </row>
    <row r="450" spans="1:35" ht="45" hidden="1" customHeight="1" x14ac:dyDescent="0.2">
      <c r="A450" s="159" t="s">
        <v>4610</v>
      </c>
      <c r="B450" s="150">
        <v>622522001</v>
      </c>
      <c r="C450" s="150"/>
      <c r="D450" s="151" t="s">
        <v>4011</v>
      </c>
      <c r="E450" s="150" t="s">
        <v>4157</v>
      </c>
      <c r="F450" s="152" t="s">
        <v>278</v>
      </c>
      <c r="G450" s="152"/>
      <c r="H450" s="152" t="s">
        <v>4158</v>
      </c>
      <c r="I450" s="152" t="s">
        <v>115</v>
      </c>
      <c r="J450" s="150"/>
      <c r="K450" s="150"/>
      <c r="L450" s="150" t="s">
        <v>4611</v>
      </c>
      <c r="M450" s="150" t="s">
        <v>4612</v>
      </c>
      <c r="N450" s="153" t="s">
        <v>232</v>
      </c>
      <c r="O450" s="154" t="s">
        <v>4613</v>
      </c>
      <c r="P450" s="154" t="s">
        <v>4614</v>
      </c>
      <c r="Q450" s="166" t="s">
        <v>4615</v>
      </c>
      <c r="R450" s="154"/>
      <c r="S450" s="155">
        <v>91001</v>
      </c>
      <c r="T450" s="155" t="s">
        <v>4231</v>
      </c>
      <c r="U450" s="155" t="s">
        <v>887</v>
      </c>
      <c r="V450" s="156">
        <v>44404</v>
      </c>
      <c r="W450" s="154">
        <v>7735</v>
      </c>
      <c r="X450" s="222"/>
      <c r="Y450" s="223"/>
      <c r="Z450" s="222"/>
      <c r="AA450" s="222"/>
      <c r="AB450" s="222"/>
      <c r="AC450" s="224"/>
      <c r="AD450" s="40"/>
      <c r="AE450" s="40"/>
      <c r="AF450" s="40"/>
      <c r="AG450" s="40"/>
      <c r="AH450" s="40"/>
      <c r="AI450" s="218"/>
    </row>
    <row r="451" spans="1:35" ht="45" hidden="1" customHeight="1" x14ac:dyDescent="0.2">
      <c r="A451" s="159" t="s">
        <v>4616</v>
      </c>
      <c r="B451" s="150" t="s">
        <v>4617</v>
      </c>
      <c r="C451" s="150" t="s">
        <v>4143</v>
      </c>
      <c r="D451" s="151" t="s">
        <v>4011</v>
      </c>
      <c r="E451" s="150" t="s">
        <v>4157</v>
      </c>
      <c r="F451" s="152" t="s">
        <v>278</v>
      </c>
      <c r="G451" s="152"/>
      <c r="H451" s="152" t="s">
        <v>4158</v>
      </c>
      <c r="I451" s="152" t="s">
        <v>115</v>
      </c>
      <c r="J451" s="150"/>
      <c r="K451" s="150"/>
      <c r="L451" s="150" t="s">
        <v>4618</v>
      </c>
      <c r="M451" s="150" t="s">
        <v>4619</v>
      </c>
      <c r="N451" s="153" t="s">
        <v>928</v>
      </c>
      <c r="O451" s="154" t="s">
        <v>4620</v>
      </c>
      <c r="P451" s="154" t="s">
        <v>4621</v>
      </c>
      <c r="Q451" s="155"/>
      <c r="R451" s="154"/>
      <c r="S451" s="155">
        <v>91001</v>
      </c>
      <c r="T451" s="155" t="s">
        <v>4622</v>
      </c>
      <c r="U451" s="155" t="s">
        <v>887</v>
      </c>
      <c r="V451" s="156">
        <v>38722</v>
      </c>
      <c r="W451" s="154">
        <v>7249</v>
      </c>
      <c r="X451" s="258"/>
      <c r="Y451" s="153"/>
      <c r="Z451" s="258"/>
      <c r="AA451" s="258"/>
      <c r="AB451" s="258"/>
      <c r="AC451" s="150"/>
      <c r="AD451" s="40"/>
      <c r="AE451" s="40"/>
      <c r="AF451" s="40"/>
      <c r="AG451" s="40"/>
      <c r="AH451" s="40"/>
      <c r="AI451" s="218"/>
    </row>
    <row r="452" spans="1:35" ht="45" hidden="1" customHeight="1" x14ac:dyDescent="0.2">
      <c r="A452" s="159" t="s">
        <v>4623</v>
      </c>
      <c r="B452" s="150" t="s">
        <v>4624</v>
      </c>
      <c r="C452" s="150" t="s">
        <v>4143</v>
      </c>
      <c r="D452" s="151" t="s">
        <v>4011</v>
      </c>
      <c r="E452" s="150" t="s">
        <v>909</v>
      </c>
      <c r="F452" s="152" t="s">
        <v>278</v>
      </c>
      <c r="G452" s="152"/>
      <c r="H452" s="152" t="s">
        <v>910</v>
      </c>
      <c r="I452" s="152" t="s">
        <v>115</v>
      </c>
      <c r="J452" s="150"/>
      <c r="K452" s="150"/>
      <c r="L452" s="150" t="s">
        <v>4625</v>
      </c>
      <c r="M452" s="150" t="s">
        <v>4626</v>
      </c>
      <c r="N452" s="153" t="s">
        <v>133</v>
      </c>
      <c r="O452" s="154" t="s">
        <v>2558</v>
      </c>
      <c r="P452" s="154" t="s">
        <v>4627</v>
      </c>
      <c r="Q452" s="155"/>
      <c r="R452" s="154"/>
      <c r="S452" s="155">
        <v>91001</v>
      </c>
      <c r="T452" s="155" t="s">
        <v>4628</v>
      </c>
      <c r="U452" s="155">
        <v>2007</v>
      </c>
      <c r="V452" s="156">
        <v>38737</v>
      </c>
      <c r="W452" s="154">
        <v>7283</v>
      </c>
      <c r="X452" s="213"/>
      <c r="Y452" s="214"/>
      <c r="Z452" s="213"/>
      <c r="AA452" s="213"/>
      <c r="AB452" s="213"/>
      <c r="AC452" s="215"/>
      <c r="AD452" s="40"/>
      <c r="AE452" s="40"/>
      <c r="AF452" s="40"/>
      <c r="AG452" s="40"/>
      <c r="AH452" s="40"/>
      <c r="AI452" s="218"/>
    </row>
    <row r="453" spans="1:35" ht="45" hidden="1" customHeight="1" x14ac:dyDescent="0.2">
      <c r="A453" s="159" t="s">
        <v>4629</v>
      </c>
      <c r="B453" s="150">
        <v>691506002</v>
      </c>
      <c r="C453" s="150" t="s">
        <v>4143</v>
      </c>
      <c r="D453" s="151" t="s">
        <v>4011</v>
      </c>
      <c r="E453" s="150" t="s">
        <v>909</v>
      </c>
      <c r="F453" s="152" t="s">
        <v>278</v>
      </c>
      <c r="G453" s="152"/>
      <c r="H453" s="152" t="s">
        <v>910</v>
      </c>
      <c r="I453" s="152" t="s">
        <v>115</v>
      </c>
      <c r="J453" s="150"/>
      <c r="K453" s="150"/>
      <c r="L453" s="150" t="s">
        <v>4630</v>
      </c>
      <c r="M453" s="150" t="s">
        <v>4631</v>
      </c>
      <c r="N453" s="153" t="s">
        <v>133</v>
      </c>
      <c r="O453" s="153" t="s">
        <v>4632</v>
      </c>
      <c r="P453" s="154" t="s">
        <v>4633</v>
      </c>
      <c r="Q453" s="155" t="s">
        <v>4634</v>
      </c>
      <c r="R453" s="154"/>
      <c r="S453" s="155">
        <v>91001</v>
      </c>
      <c r="T453" s="155" t="s">
        <v>4162</v>
      </c>
      <c r="U453" s="155" t="s">
        <v>887</v>
      </c>
      <c r="V453" s="156">
        <v>38768</v>
      </c>
      <c r="W453" s="154">
        <v>7309</v>
      </c>
      <c r="X453" s="213"/>
      <c r="Y453" s="214"/>
      <c r="Z453" s="213"/>
      <c r="AA453" s="213"/>
      <c r="AB453" s="213"/>
      <c r="AC453" s="215"/>
      <c r="AD453" s="40"/>
      <c r="AE453" s="40"/>
      <c r="AF453" s="40"/>
      <c r="AG453" s="40"/>
      <c r="AH453" s="40"/>
      <c r="AI453" s="218"/>
    </row>
    <row r="454" spans="1:35" ht="45" hidden="1" customHeight="1" x14ac:dyDescent="0.2">
      <c r="A454" s="159" t="s">
        <v>4635</v>
      </c>
      <c r="B454" s="150">
        <v>690102005</v>
      </c>
      <c r="C454" s="150" t="s">
        <v>4143</v>
      </c>
      <c r="D454" s="151" t="s">
        <v>4011</v>
      </c>
      <c r="E454" s="150" t="s">
        <v>909</v>
      </c>
      <c r="F454" s="152" t="s">
        <v>278</v>
      </c>
      <c r="G454" s="152"/>
      <c r="H454" s="152" t="s">
        <v>910</v>
      </c>
      <c r="I454" s="152" t="s">
        <v>115</v>
      </c>
      <c r="J454" s="150"/>
      <c r="K454" s="150"/>
      <c r="L454" s="150" t="s">
        <v>4636</v>
      </c>
      <c r="M454" s="150" t="s">
        <v>4637</v>
      </c>
      <c r="N454" s="154" t="s">
        <v>331</v>
      </c>
      <c r="O454" s="154" t="s">
        <v>4638</v>
      </c>
      <c r="P454" s="154" t="s">
        <v>4639</v>
      </c>
      <c r="Q454" s="155"/>
      <c r="R454" s="154"/>
      <c r="S454" s="155">
        <v>91001</v>
      </c>
      <c r="T454" s="155" t="s">
        <v>4640</v>
      </c>
      <c r="U454" s="155" t="s">
        <v>887</v>
      </c>
      <c r="V454" s="156">
        <v>41927</v>
      </c>
      <c r="W454" s="154">
        <v>7513</v>
      </c>
      <c r="X454" s="258"/>
      <c r="Y454" s="153"/>
      <c r="Z454" s="258"/>
      <c r="AA454" s="258"/>
      <c r="AB454" s="258"/>
      <c r="AC454" s="150"/>
      <c r="AD454" s="40"/>
      <c r="AE454" s="40"/>
      <c r="AF454" s="40"/>
      <c r="AG454" s="40"/>
      <c r="AH454" s="40"/>
      <c r="AI454" s="218"/>
    </row>
    <row r="455" spans="1:35" ht="45" hidden="1" customHeight="1" x14ac:dyDescent="0.2">
      <c r="A455" s="159" t="s">
        <v>4641</v>
      </c>
      <c r="B455" s="150">
        <v>690307006</v>
      </c>
      <c r="C455" s="150" t="s">
        <v>4143</v>
      </c>
      <c r="D455" s="151" t="s">
        <v>4011</v>
      </c>
      <c r="E455" s="150" t="s">
        <v>4545</v>
      </c>
      <c r="F455" s="152" t="s">
        <v>278</v>
      </c>
      <c r="G455" s="152"/>
      <c r="H455" s="152" t="s">
        <v>910</v>
      </c>
      <c r="I455" s="152" t="s">
        <v>115</v>
      </c>
      <c r="J455" s="150"/>
      <c r="K455" s="150"/>
      <c r="L455" s="150" t="s">
        <v>4642</v>
      </c>
      <c r="M455" s="150" t="s">
        <v>4643</v>
      </c>
      <c r="N455" s="153" t="s">
        <v>165</v>
      </c>
      <c r="O455" s="154" t="s">
        <v>824</v>
      </c>
      <c r="P455" s="154" t="s">
        <v>4644</v>
      </c>
      <c r="Q455" s="155" t="s">
        <v>4645</v>
      </c>
      <c r="R455" s="154"/>
      <c r="S455" s="155">
        <v>91001</v>
      </c>
      <c r="T455" s="155" t="s">
        <v>886</v>
      </c>
      <c r="U455" s="155" t="s">
        <v>887</v>
      </c>
      <c r="V455" s="156">
        <v>42347</v>
      </c>
      <c r="W455" s="154">
        <v>7586</v>
      </c>
      <c r="X455" s="213"/>
      <c r="Y455" s="214"/>
      <c r="Z455" s="213"/>
      <c r="AA455" s="213"/>
      <c r="AB455" s="213"/>
      <c r="AC455" s="215"/>
      <c r="AD455" s="40"/>
      <c r="AE455" s="40"/>
      <c r="AF455" s="40"/>
      <c r="AG455" s="40"/>
      <c r="AH455" s="40"/>
      <c r="AI455" s="218"/>
    </row>
    <row r="456" spans="1:35" ht="45" hidden="1" customHeight="1" x14ac:dyDescent="0.2">
      <c r="A456" s="159" t="s">
        <v>4646</v>
      </c>
      <c r="B456" s="150">
        <v>692554000</v>
      </c>
      <c r="C456" s="150" t="s">
        <v>4143</v>
      </c>
      <c r="D456" s="151" t="s">
        <v>4011</v>
      </c>
      <c r="E456" s="150" t="s">
        <v>4157</v>
      </c>
      <c r="F456" s="152" t="s">
        <v>278</v>
      </c>
      <c r="G456" s="152"/>
      <c r="H456" s="152" t="s">
        <v>4280</v>
      </c>
      <c r="I456" s="152" t="s">
        <v>115</v>
      </c>
      <c r="J456" s="150"/>
      <c r="K456" s="150"/>
      <c r="L456" s="150" t="s">
        <v>4647</v>
      </c>
      <c r="M456" s="150" t="s">
        <v>4648</v>
      </c>
      <c r="N456" s="153" t="s">
        <v>118</v>
      </c>
      <c r="O456" s="154" t="s">
        <v>2724</v>
      </c>
      <c r="P456" s="154" t="s">
        <v>4649</v>
      </c>
      <c r="Q456" s="187" t="s">
        <v>4650</v>
      </c>
      <c r="R456" s="154"/>
      <c r="S456" s="155">
        <v>91001</v>
      </c>
      <c r="T456" s="155" t="s">
        <v>4651</v>
      </c>
      <c r="U456" s="155" t="s">
        <v>887</v>
      </c>
      <c r="V456" s="156">
        <v>38649</v>
      </c>
      <c r="W456" s="154">
        <v>7208</v>
      </c>
      <c r="X456" s="213"/>
      <c r="Y456" s="214"/>
      <c r="Z456" s="213"/>
      <c r="AA456" s="213"/>
      <c r="AB456" s="213"/>
      <c r="AC456" s="215"/>
      <c r="AD456" s="40"/>
      <c r="AE456" s="40"/>
      <c r="AF456" s="40"/>
      <c r="AG456" s="40"/>
      <c r="AH456" s="40"/>
      <c r="AI456" s="218"/>
    </row>
    <row r="457" spans="1:35" ht="45" hidden="1" customHeight="1" x14ac:dyDescent="0.2">
      <c r="A457" s="159" t="s">
        <v>4652</v>
      </c>
      <c r="B457" s="150">
        <v>690412004</v>
      </c>
      <c r="C457" s="150" t="s">
        <v>4143</v>
      </c>
      <c r="D457" s="151" t="s">
        <v>4011</v>
      </c>
      <c r="E457" s="150" t="s">
        <v>4157</v>
      </c>
      <c r="F457" s="152" t="s">
        <v>278</v>
      </c>
      <c r="G457" s="152"/>
      <c r="H457" s="152" t="s">
        <v>4158</v>
      </c>
      <c r="I457" s="152" t="s">
        <v>115</v>
      </c>
      <c r="J457" s="150"/>
      <c r="K457" s="150"/>
      <c r="L457" s="150" t="s">
        <v>4653</v>
      </c>
      <c r="M457" s="150" t="s">
        <v>4654</v>
      </c>
      <c r="N457" s="153" t="s">
        <v>494</v>
      </c>
      <c r="O457" s="154" t="s">
        <v>4052</v>
      </c>
      <c r="P457" s="154">
        <v>532662300</v>
      </c>
      <c r="Q457" s="167" t="s">
        <v>4655</v>
      </c>
      <c r="R457" s="154"/>
      <c r="S457" s="155">
        <v>91001</v>
      </c>
      <c r="T457" s="155" t="s">
        <v>4162</v>
      </c>
      <c r="U457" s="155" t="s">
        <v>887</v>
      </c>
      <c r="V457" s="156">
        <v>37970</v>
      </c>
      <c r="W457" s="154">
        <v>7117</v>
      </c>
      <c r="X457" s="258"/>
      <c r="Y457" s="153"/>
      <c r="Z457" s="258"/>
      <c r="AA457" s="258"/>
      <c r="AB457" s="258"/>
      <c r="AC457" s="150"/>
      <c r="AD457" s="40"/>
      <c r="AE457" s="40"/>
      <c r="AF457" s="40"/>
      <c r="AG457" s="40"/>
      <c r="AH457" s="40"/>
      <c r="AI457" s="218"/>
    </row>
    <row r="458" spans="1:35" ht="45" hidden="1" customHeight="1" x14ac:dyDescent="0.2">
      <c r="A458" s="159" t="s">
        <v>4656</v>
      </c>
      <c r="B458" s="150">
        <v>692555007</v>
      </c>
      <c r="C458" s="150" t="s">
        <v>4143</v>
      </c>
      <c r="D458" s="151" t="s">
        <v>4011</v>
      </c>
      <c r="E458" s="150" t="s">
        <v>909</v>
      </c>
      <c r="F458" s="152" t="s">
        <v>278</v>
      </c>
      <c r="G458" s="152"/>
      <c r="H458" s="152" t="s">
        <v>910</v>
      </c>
      <c r="I458" s="152" t="s">
        <v>115</v>
      </c>
      <c r="J458" s="150"/>
      <c r="K458" s="150"/>
      <c r="L458" s="150" t="s">
        <v>4657</v>
      </c>
      <c r="M458" s="150" t="s">
        <v>4658</v>
      </c>
      <c r="N458" s="153" t="s">
        <v>118</v>
      </c>
      <c r="O458" s="154" t="s">
        <v>400</v>
      </c>
      <c r="P458" s="154" t="s">
        <v>4659</v>
      </c>
      <c r="Q458" s="155" t="s">
        <v>4660</v>
      </c>
      <c r="R458" s="154"/>
      <c r="S458" s="155">
        <v>91001</v>
      </c>
      <c r="T458" s="155" t="s">
        <v>4162</v>
      </c>
      <c r="U458" s="155" t="s">
        <v>887</v>
      </c>
      <c r="V458" s="156">
        <v>38700</v>
      </c>
      <c r="W458" s="154">
        <v>7231</v>
      </c>
      <c r="X458" s="258"/>
      <c r="Y458" s="153"/>
      <c r="Z458" s="258"/>
      <c r="AA458" s="258"/>
      <c r="AB458" s="258"/>
      <c r="AC458" s="150"/>
      <c r="AD458" s="40"/>
      <c r="AE458" s="40"/>
      <c r="AF458" s="40"/>
      <c r="AG458" s="40"/>
      <c r="AH458" s="40"/>
      <c r="AI458" s="218"/>
    </row>
    <row r="459" spans="1:35" ht="45" hidden="1" customHeight="1" x14ac:dyDescent="0.2">
      <c r="A459" s="159" t="s">
        <v>4661</v>
      </c>
      <c r="B459" s="150">
        <v>690103001</v>
      </c>
      <c r="C459" s="150" t="s">
        <v>4143</v>
      </c>
      <c r="D459" s="151" t="s">
        <v>4011</v>
      </c>
      <c r="E459" s="150" t="s">
        <v>4157</v>
      </c>
      <c r="F459" s="152" t="s">
        <v>278</v>
      </c>
      <c r="G459" s="152"/>
      <c r="H459" s="152" t="s">
        <v>4158</v>
      </c>
      <c r="I459" s="152" t="s">
        <v>115</v>
      </c>
      <c r="J459" s="150"/>
      <c r="K459" s="150"/>
      <c r="L459" s="150" t="s">
        <v>4662</v>
      </c>
      <c r="M459" s="150" t="s">
        <v>4663</v>
      </c>
      <c r="N459" s="154" t="s">
        <v>331</v>
      </c>
      <c r="O459" s="154" t="s">
        <v>332</v>
      </c>
      <c r="P459" s="154"/>
      <c r="Q459" s="155"/>
      <c r="R459" s="154"/>
      <c r="S459" s="155">
        <v>91001</v>
      </c>
      <c r="T459" s="155" t="s">
        <v>4162</v>
      </c>
      <c r="U459" s="155" t="s">
        <v>887</v>
      </c>
      <c r="V459" s="156">
        <v>38159</v>
      </c>
      <c r="W459" s="154">
        <v>7138</v>
      </c>
      <c r="X459" s="258"/>
      <c r="Y459" s="153"/>
      <c r="Z459" s="258"/>
      <c r="AA459" s="258"/>
      <c r="AB459" s="258"/>
      <c r="AC459" s="150"/>
      <c r="AD459" s="40"/>
      <c r="AE459" s="40"/>
      <c r="AF459" s="40"/>
      <c r="AG459" s="40"/>
      <c r="AH459" s="40"/>
      <c r="AI459" s="218"/>
    </row>
    <row r="460" spans="1:35" ht="45" hidden="1" customHeight="1" x14ac:dyDescent="0.2">
      <c r="A460" s="159" t="s">
        <v>4664</v>
      </c>
      <c r="B460" s="150">
        <v>690719002</v>
      </c>
      <c r="C460" s="150" t="s">
        <v>4143</v>
      </c>
      <c r="D460" s="151" t="s">
        <v>4011</v>
      </c>
      <c r="E460" s="150" t="s">
        <v>4157</v>
      </c>
      <c r="F460" s="152" t="s">
        <v>278</v>
      </c>
      <c r="G460" s="152"/>
      <c r="H460" s="152" t="s">
        <v>4158</v>
      </c>
      <c r="I460" s="152" t="s">
        <v>115</v>
      </c>
      <c r="J460" s="150"/>
      <c r="K460" s="150"/>
      <c r="L460" s="150" t="s">
        <v>4665</v>
      </c>
      <c r="M460" s="150" t="s">
        <v>4666</v>
      </c>
      <c r="N460" s="153" t="s">
        <v>118</v>
      </c>
      <c r="O460" s="154" t="s">
        <v>4667</v>
      </c>
      <c r="P460" s="154" t="s">
        <v>4668</v>
      </c>
      <c r="Q460" s="155" t="s">
        <v>4669</v>
      </c>
      <c r="R460" s="154"/>
      <c r="S460" s="155">
        <v>91001</v>
      </c>
      <c r="T460" s="155" t="s">
        <v>4162</v>
      </c>
      <c r="U460" s="155" t="s">
        <v>887</v>
      </c>
      <c r="V460" s="156">
        <v>38712</v>
      </c>
      <c r="W460" s="154">
        <v>7236</v>
      </c>
      <c r="X460" s="213"/>
      <c r="Y460" s="214"/>
      <c r="Z460" s="213"/>
      <c r="AA460" s="213"/>
      <c r="AB460" s="213"/>
      <c r="AC460" s="215"/>
      <c r="AD460" s="40"/>
      <c r="AE460" s="40"/>
      <c r="AF460" s="40"/>
      <c r="AG460" s="40"/>
      <c r="AH460" s="40"/>
      <c r="AI460" s="218"/>
    </row>
    <row r="461" spans="1:35" ht="45" hidden="1" customHeight="1" x14ac:dyDescent="0.2">
      <c r="A461" s="159" t="s">
        <v>4670</v>
      </c>
      <c r="B461" s="150">
        <v>690618001</v>
      </c>
      <c r="C461" s="150" t="s">
        <v>4143</v>
      </c>
      <c r="D461" s="151" t="s">
        <v>4011</v>
      </c>
      <c r="E461" s="150" t="s">
        <v>909</v>
      </c>
      <c r="F461" s="152" t="s">
        <v>278</v>
      </c>
      <c r="G461" s="152"/>
      <c r="H461" s="152" t="s">
        <v>910</v>
      </c>
      <c r="I461" s="152" t="s">
        <v>115</v>
      </c>
      <c r="J461" s="150"/>
      <c r="K461" s="150"/>
      <c r="L461" s="150" t="s">
        <v>4671</v>
      </c>
      <c r="M461" s="150" t="s">
        <v>4672</v>
      </c>
      <c r="N461" s="153" t="s">
        <v>246</v>
      </c>
      <c r="O461" s="154" t="s">
        <v>3308</v>
      </c>
      <c r="P461" s="154" t="s">
        <v>4673</v>
      </c>
      <c r="Q461" s="155"/>
      <c r="R461" s="154"/>
      <c r="S461" s="155">
        <v>91001</v>
      </c>
      <c r="T461" s="155" t="s">
        <v>4674</v>
      </c>
      <c r="U461" s="155">
        <v>2009</v>
      </c>
      <c r="V461" s="156">
        <v>40190</v>
      </c>
      <c r="W461" s="154">
        <v>7421</v>
      </c>
      <c r="X461" s="258"/>
      <c r="Y461" s="153"/>
      <c r="Z461" s="258"/>
      <c r="AA461" s="258"/>
      <c r="AB461" s="258"/>
      <c r="AC461" s="150"/>
      <c r="AD461" s="40"/>
      <c r="AE461" s="40"/>
      <c r="AF461" s="40"/>
      <c r="AG461" s="40"/>
      <c r="AH461" s="40"/>
      <c r="AI461" s="218"/>
    </row>
    <row r="462" spans="1:35" ht="45" hidden="1" customHeight="1" x14ac:dyDescent="0.2">
      <c r="A462" s="159" t="s">
        <v>4675</v>
      </c>
      <c r="B462" s="150">
        <v>690603004</v>
      </c>
      <c r="C462" s="150" t="s">
        <v>4143</v>
      </c>
      <c r="D462" s="151" t="s">
        <v>4011</v>
      </c>
      <c r="E462" s="150" t="s">
        <v>4157</v>
      </c>
      <c r="F462" s="152" t="s">
        <v>278</v>
      </c>
      <c r="G462" s="152"/>
      <c r="H462" s="152" t="s">
        <v>4158</v>
      </c>
      <c r="I462" s="152" t="s">
        <v>115</v>
      </c>
      <c r="J462" s="150"/>
      <c r="K462" s="150"/>
      <c r="L462" s="150" t="s">
        <v>4676</v>
      </c>
      <c r="M462" s="150" t="s">
        <v>4677</v>
      </c>
      <c r="N462" s="153" t="s">
        <v>246</v>
      </c>
      <c r="O462" s="154" t="s">
        <v>4678</v>
      </c>
      <c r="P462" s="154" t="s">
        <v>4679</v>
      </c>
      <c r="Q462" s="166" t="s">
        <v>4680</v>
      </c>
      <c r="R462" s="154"/>
      <c r="S462" s="155">
        <v>91001</v>
      </c>
      <c r="T462" s="155" t="s">
        <v>4162</v>
      </c>
      <c r="U462" s="155" t="s">
        <v>887</v>
      </c>
      <c r="V462" s="156">
        <v>38786</v>
      </c>
      <c r="W462" s="154">
        <v>7311</v>
      </c>
      <c r="X462" s="213"/>
      <c r="Y462" s="214"/>
      <c r="Z462" s="213"/>
      <c r="AA462" s="213"/>
      <c r="AB462" s="213"/>
      <c r="AC462" s="215"/>
      <c r="AD462" s="40"/>
      <c r="AE462" s="40"/>
      <c r="AF462" s="40"/>
      <c r="AG462" s="40"/>
      <c r="AH462" s="40"/>
      <c r="AI462" s="218"/>
    </row>
    <row r="463" spans="1:35" ht="45" hidden="1" customHeight="1" x14ac:dyDescent="0.2">
      <c r="A463" s="159" t="s">
        <v>4681</v>
      </c>
      <c r="B463" s="150">
        <v>690720000</v>
      </c>
      <c r="C463" s="150" t="s">
        <v>4143</v>
      </c>
      <c r="D463" s="151" t="s">
        <v>4011</v>
      </c>
      <c r="E463" s="150" t="s">
        <v>4157</v>
      </c>
      <c r="F463" s="152" t="s">
        <v>278</v>
      </c>
      <c r="G463" s="152"/>
      <c r="H463" s="152" t="s">
        <v>4158</v>
      </c>
      <c r="I463" s="152" t="s">
        <v>115</v>
      </c>
      <c r="J463" s="150"/>
      <c r="K463" s="150"/>
      <c r="L463" s="150" t="s">
        <v>4682</v>
      </c>
      <c r="M463" s="150" t="s">
        <v>4683</v>
      </c>
      <c r="N463" s="153" t="s">
        <v>118</v>
      </c>
      <c r="O463" s="154" t="s">
        <v>502</v>
      </c>
      <c r="P463" s="154" t="s">
        <v>4684</v>
      </c>
      <c r="Q463" s="167" t="s">
        <v>4685</v>
      </c>
      <c r="R463" s="154"/>
      <c r="S463" s="155">
        <v>91001</v>
      </c>
      <c r="T463" s="155" t="s">
        <v>4162</v>
      </c>
      <c r="U463" s="155" t="s">
        <v>887</v>
      </c>
      <c r="V463" s="156">
        <v>38624</v>
      </c>
      <c r="W463" s="154">
        <v>7196</v>
      </c>
      <c r="X463" s="258"/>
      <c r="Y463" s="153"/>
      <c r="Z463" s="258"/>
      <c r="AA463" s="258"/>
      <c r="AB463" s="258"/>
      <c r="AC463" s="150"/>
      <c r="AD463" s="40"/>
      <c r="AE463" s="40"/>
      <c r="AF463" s="40"/>
      <c r="AG463" s="40"/>
      <c r="AH463" s="40"/>
      <c r="AI463" s="218"/>
    </row>
    <row r="464" spans="1:35" ht="45" hidden="1" customHeight="1" x14ac:dyDescent="0.2">
      <c r="A464" s="159" t="s">
        <v>4686</v>
      </c>
      <c r="B464" s="150">
        <v>692011007</v>
      </c>
      <c r="C464" s="150" t="s">
        <v>4143</v>
      </c>
      <c r="D464" s="151" t="s">
        <v>4011</v>
      </c>
      <c r="E464" s="150" t="s">
        <v>909</v>
      </c>
      <c r="F464" s="152" t="s">
        <v>278</v>
      </c>
      <c r="G464" s="152"/>
      <c r="H464" s="152" t="s">
        <v>910</v>
      </c>
      <c r="I464" s="152" t="s">
        <v>115</v>
      </c>
      <c r="J464" s="150"/>
      <c r="K464" s="150"/>
      <c r="L464" s="150" t="s">
        <v>4687</v>
      </c>
      <c r="M464" s="150" t="s">
        <v>4688</v>
      </c>
      <c r="N464" s="153" t="s">
        <v>232</v>
      </c>
      <c r="O464" s="154" t="s">
        <v>4689</v>
      </c>
      <c r="P464" s="154"/>
      <c r="Q464" s="155"/>
      <c r="R464" s="154"/>
      <c r="S464" s="155">
        <v>91001</v>
      </c>
      <c r="T464" s="155" t="s">
        <v>886</v>
      </c>
      <c r="U464" s="155" t="s">
        <v>887</v>
      </c>
      <c r="V464" s="156">
        <v>41939</v>
      </c>
      <c r="W464" s="154">
        <v>7514</v>
      </c>
      <c r="X464" s="258"/>
      <c r="Y464" s="153"/>
      <c r="Z464" s="258"/>
      <c r="AA464" s="258"/>
      <c r="AB464" s="258"/>
      <c r="AC464" s="150"/>
      <c r="AD464" s="40"/>
      <c r="AE464" s="40"/>
      <c r="AF464" s="40"/>
      <c r="AG464" s="40"/>
      <c r="AH464" s="40"/>
      <c r="AI464" s="218"/>
    </row>
    <row r="465" spans="1:35" ht="45" hidden="1" customHeight="1" x14ac:dyDescent="0.2">
      <c r="A465" s="159" t="s">
        <v>4690</v>
      </c>
      <c r="B465" s="150">
        <v>690714000</v>
      </c>
      <c r="C465" s="150" t="s">
        <v>4143</v>
      </c>
      <c r="D465" s="151" t="s">
        <v>4011</v>
      </c>
      <c r="E465" s="150" t="s">
        <v>909</v>
      </c>
      <c r="F465" s="152" t="s">
        <v>278</v>
      </c>
      <c r="G465" s="152"/>
      <c r="H465" s="152" t="s">
        <v>910</v>
      </c>
      <c r="I465" s="152" t="s">
        <v>115</v>
      </c>
      <c r="J465" s="150"/>
      <c r="K465" s="150"/>
      <c r="L465" s="150" t="s">
        <v>4691</v>
      </c>
      <c r="M465" s="150" t="s">
        <v>4692</v>
      </c>
      <c r="N465" s="153" t="s">
        <v>118</v>
      </c>
      <c r="O465" s="154" t="s">
        <v>1910</v>
      </c>
      <c r="P465" s="154" t="s">
        <v>4693</v>
      </c>
      <c r="Q465" s="155" t="s">
        <v>4694</v>
      </c>
      <c r="R465" s="154"/>
      <c r="S465" s="155">
        <v>91001</v>
      </c>
      <c r="T465" s="155" t="s">
        <v>886</v>
      </c>
      <c r="U465" s="155" t="s">
        <v>887</v>
      </c>
      <c r="V465" s="156">
        <v>38686</v>
      </c>
      <c r="W465" s="154">
        <v>7220</v>
      </c>
      <c r="X465" s="258"/>
      <c r="Y465" s="153"/>
      <c r="Z465" s="258"/>
      <c r="AA465" s="258"/>
      <c r="AB465" s="258"/>
      <c r="AC465" s="150"/>
      <c r="AD465" s="40"/>
      <c r="AE465" s="40"/>
      <c r="AF465" s="40"/>
      <c r="AG465" s="40"/>
      <c r="AH465" s="40"/>
      <c r="AI465" s="218"/>
    </row>
    <row r="466" spans="1:35" ht="45" hidden="1" customHeight="1" x14ac:dyDescent="0.2">
      <c r="A466" s="159" t="s">
        <v>4695</v>
      </c>
      <c r="B466" s="150">
        <v>692003004</v>
      </c>
      <c r="C466" s="150" t="s">
        <v>4143</v>
      </c>
      <c r="D466" s="151" t="s">
        <v>4011</v>
      </c>
      <c r="E466" s="150" t="s">
        <v>909</v>
      </c>
      <c r="F466" s="152" t="s">
        <v>278</v>
      </c>
      <c r="G466" s="152"/>
      <c r="H466" s="152" t="s">
        <v>910</v>
      </c>
      <c r="I466" s="152" t="s">
        <v>115</v>
      </c>
      <c r="J466" s="150"/>
      <c r="K466" s="150"/>
      <c r="L466" s="150" t="s">
        <v>4696</v>
      </c>
      <c r="M466" s="150" t="s">
        <v>4697</v>
      </c>
      <c r="N466" s="153" t="s">
        <v>1605</v>
      </c>
      <c r="O466" s="154" t="s">
        <v>4698</v>
      </c>
      <c r="P466" s="154" t="s">
        <v>4699</v>
      </c>
      <c r="Q466" s="155" t="s">
        <v>4700</v>
      </c>
      <c r="R466" s="154"/>
      <c r="S466" s="155">
        <v>91001</v>
      </c>
      <c r="T466" s="155" t="s">
        <v>886</v>
      </c>
      <c r="U466" s="155" t="s">
        <v>887</v>
      </c>
      <c r="V466" s="156">
        <v>41872</v>
      </c>
      <c r="W466" s="154">
        <v>7503</v>
      </c>
      <c r="X466" s="258"/>
      <c r="Y466" s="153"/>
      <c r="Z466" s="258"/>
      <c r="AA466" s="258"/>
      <c r="AB466" s="258"/>
      <c r="AC466" s="150"/>
      <c r="AD466" s="40"/>
      <c r="AE466" s="40"/>
      <c r="AF466" s="40"/>
      <c r="AG466" s="40"/>
      <c r="AH466" s="40"/>
      <c r="AI466" s="218"/>
    </row>
    <row r="467" spans="1:35" ht="45" hidden="1" customHeight="1" x14ac:dyDescent="0.2">
      <c r="A467" s="159" t="s">
        <v>4701</v>
      </c>
      <c r="B467" s="150">
        <v>690704005</v>
      </c>
      <c r="C467" s="150" t="s">
        <v>4143</v>
      </c>
      <c r="D467" s="151" t="s">
        <v>4011</v>
      </c>
      <c r="E467" s="150" t="s">
        <v>909</v>
      </c>
      <c r="F467" s="152" t="s">
        <v>278</v>
      </c>
      <c r="G467" s="152"/>
      <c r="H467" s="152" t="s">
        <v>910</v>
      </c>
      <c r="I467" s="152" t="s">
        <v>115</v>
      </c>
      <c r="J467" s="150"/>
      <c r="K467" s="150"/>
      <c r="L467" s="150" t="s">
        <v>4702</v>
      </c>
      <c r="M467" s="150" t="s">
        <v>4703</v>
      </c>
      <c r="N467" s="153" t="s">
        <v>118</v>
      </c>
      <c r="O467" s="154" t="s">
        <v>178</v>
      </c>
      <c r="P467" s="154" t="s">
        <v>4704</v>
      </c>
      <c r="Q467" s="155" t="s">
        <v>4705</v>
      </c>
      <c r="R467" s="154"/>
      <c r="S467" s="150">
        <v>91001</v>
      </c>
      <c r="T467" s="155" t="s">
        <v>886</v>
      </c>
      <c r="U467" s="155" t="s">
        <v>887</v>
      </c>
      <c r="V467" s="156">
        <v>38686</v>
      </c>
      <c r="W467" s="154">
        <v>7221</v>
      </c>
      <c r="X467" s="213"/>
      <c r="Y467" s="214"/>
      <c r="Z467" s="213"/>
      <c r="AA467" s="213"/>
      <c r="AB467" s="213"/>
      <c r="AC467" s="215"/>
      <c r="AD467" s="40"/>
      <c r="AE467" s="40"/>
      <c r="AF467" s="40"/>
      <c r="AG467" s="40"/>
      <c r="AH467" s="40"/>
      <c r="AI467" s="218"/>
    </row>
    <row r="468" spans="1:35" ht="45" hidden="1" customHeight="1" x14ac:dyDescent="0.2">
      <c r="A468" s="159" t="s">
        <v>4706</v>
      </c>
      <c r="B468" s="150">
        <v>690707004</v>
      </c>
      <c r="C468" s="150" t="s">
        <v>4706</v>
      </c>
      <c r="D468" s="151" t="s">
        <v>4011</v>
      </c>
      <c r="E468" s="150" t="s">
        <v>4157</v>
      </c>
      <c r="F468" s="152" t="s">
        <v>278</v>
      </c>
      <c r="G468" s="152"/>
      <c r="H468" s="152" t="s">
        <v>4158</v>
      </c>
      <c r="I468" s="152" t="s">
        <v>115</v>
      </c>
      <c r="J468" s="150"/>
      <c r="K468" s="150"/>
      <c r="L468" s="150" t="s">
        <v>4707</v>
      </c>
      <c r="M468" s="150" t="s">
        <v>4708</v>
      </c>
      <c r="N468" s="153" t="s">
        <v>118</v>
      </c>
      <c r="O468" s="154" t="s">
        <v>594</v>
      </c>
      <c r="P468" s="154" t="s">
        <v>4709</v>
      </c>
      <c r="Q468" s="155"/>
      <c r="R468" s="154"/>
      <c r="S468" s="155">
        <v>91001</v>
      </c>
      <c r="T468" s="155" t="s">
        <v>4162</v>
      </c>
      <c r="U468" s="155" t="s">
        <v>887</v>
      </c>
      <c r="V468" s="156">
        <v>37970</v>
      </c>
      <c r="W468" s="154">
        <v>5200</v>
      </c>
      <c r="X468" s="258"/>
      <c r="Y468" s="153"/>
      <c r="Z468" s="258"/>
      <c r="AA468" s="258"/>
      <c r="AB468" s="258"/>
      <c r="AC468" s="150"/>
      <c r="AD468" s="40"/>
      <c r="AE468" s="40"/>
      <c r="AF468" s="40"/>
      <c r="AG468" s="40"/>
      <c r="AH468" s="40"/>
      <c r="AI468" s="218"/>
    </row>
    <row r="469" spans="1:35" ht="45" hidden="1" customHeight="1" x14ac:dyDescent="0.2">
      <c r="A469" s="159" t="s">
        <v>4710</v>
      </c>
      <c r="B469" s="150">
        <v>690724006</v>
      </c>
      <c r="C469" s="150" t="s">
        <v>4143</v>
      </c>
      <c r="D469" s="151" t="s">
        <v>4011</v>
      </c>
      <c r="E469" s="150" t="s">
        <v>4157</v>
      </c>
      <c r="F469" s="152" t="s">
        <v>278</v>
      </c>
      <c r="G469" s="152"/>
      <c r="H469" s="152" t="s">
        <v>4158</v>
      </c>
      <c r="I469" s="152" t="s">
        <v>115</v>
      </c>
      <c r="J469" s="150"/>
      <c r="K469" s="150"/>
      <c r="L469" s="150" t="s">
        <v>4711</v>
      </c>
      <c r="M469" s="150" t="s">
        <v>4712</v>
      </c>
      <c r="N469" s="153" t="s">
        <v>118</v>
      </c>
      <c r="O469" s="154" t="s">
        <v>4713</v>
      </c>
      <c r="P469" s="154" t="s">
        <v>4714</v>
      </c>
      <c r="Q469" s="155"/>
      <c r="R469" s="154"/>
      <c r="S469" s="155">
        <v>91001</v>
      </c>
      <c r="T469" s="155" t="s">
        <v>4162</v>
      </c>
      <c r="U469" s="155" t="s">
        <v>887</v>
      </c>
      <c r="V469" s="156">
        <v>37970</v>
      </c>
      <c r="W469" s="154">
        <v>6997</v>
      </c>
      <c r="X469" s="213"/>
      <c r="Y469" s="214"/>
      <c r="Z469" s="213"/>
      <c r="AA469" s="213"/>
      <c r="AB469" s="213"/>
      <c r="AC469" s="215"/>
      <c r="AD469" s="40"/>
      <c r="AE469" s="40"/>
      <c r="AF469" s="40"/>
      <c r="AG469" s="40"/>
      <c r="AH469" s="40"/>
      <c r="AI469" s="218"/>
    </row>
    <row r="470" spans="1:35" ht="45" hidden="1" customHeight="1" x14ac:dyDescent="0.2">
      <c r="A470" s="159" t="s">
        <v>4715</v>
      </c>
      <c r="B470" s="150">
        <v>690402009</v>
      </c>
      <c r="C470" s="150" t="s">
        <v>4143</v>
      </c>
      <c r="D470" s="151" t="s">
        <v>4011</v>
      </c>
      <c r="E470" s="150" t="s">
        <v>4716</v>
      </c>
      <c r="F470" s="152" t="s">
        <v>278</v>
      </c>
      <c r="G470" s="152"/>
      <c r="H470" s="152" t="s">
        <v>910</v>
      </c>
      <c r="I470" s="152" t="s">
        <v>115</v>
      </c>
      <c r="J470" s="150"/>
      <c r="K470" s="150"/>
      <c r="L470" s="150" t="s">
        <v>4717</v>
      </c>
      <c r="M470" s="150" t="s">
        <v>4718</v>
      </c>
      <c r="N470" s="153" t="s">
        <v>494</v>
      </c>
      <c r="O470" s="154" t="s">
        <v>4719</v>
      </c>
      <c r="P470" s="154" t="s">
        <v>4720</v>
      </c>
      <c r="Q470" s="155"/>
      <c r="R470" s="154"/>
      <c r="S470" s="155">
        <v>91001</v>
      </c>
      <c r="T470" s="155" t="s">
        <v>886</v>
      </c>
      <c r="U470" s="155" t="s">
        <v>887</v>
      </c>
      <c r="V470" s="156">
        <v>42422</v>
      </c>
      <c r="W470" s="154">
        <v>7601</v>
      </c>
      <c r="X470" s="258"/>
      <c r="Y470" s="153"/>
      <c r="Z470" s="258"/>
      <c r="AA470" s="258"/>
      <c r="AB470" s="258"/>
      <c r="AC470" s="150"/>
      <c r="AD470" s="40"/>
      <c r="AE470" s="40"/>
      <c r="AF470" s="40"/>
      <c r="AG470" s="40"/>
      <c r="AH470" s="40"/>
      <c r="AI470" s="218"/>
    </row>
    <row r="471" spans="1:35" ht="45" hidden="1" customHeight="1" x14ac:dyDescent="0.2">
      <c r="A471" s="159" t="s">
        <v>4721</v>
      </c>
      <c r="B471" s="150">
        <v>690501007</v>
      </c>
      <c r="C471" s="150" t="s">
        <v>4143</v>
      </c>
      <c r="D471" s="151" t="s">
        <v>4011</v>
      </c>
      <c r="E471" s="150" t="s">
        <v>4157</v>
      </c>
      <c r="F471" s="152" t="s">
        <v>278</v>
      </c>
      <c r="G471" s="152"/>
      <c r="H471" s="152" t="s">
        <v>4158</v>
      </c>
      <c r="I471" s="152" t="s">
        <v>115</v>
      </c>
      <c r="J471" s="150"/>
      <c r="K471" s="150"/>
      <c r="L471" s="150" t="s">
        <v>4722</v>
      </c>
      <c r="M471" s="150" t="s">
        <v>4723</v>
      </c>
      <c r="N471" s="153" t="s">
        <v>246</v>
      </c>
      <c r="O471" s="154" t="s">
        <v>4724</v>
      </c>
      <c r="P471" s="154"/>
      <c r="Q471" s="155"/>
      <c r="R471" s="154"/>
      <c r="S471" s="155">
        <v>91001</v>
      </c>
      <c r="T471" s="155" t="s">
        <v>4162</v>
      </c>
      <c r="U471" s="155" t="s">
        <v>887</v>
      </c>
      <c r="V471" s="156">
        <v>37970</v>
      </c>
      <c r="W471" s="154">
        <v>7110</v>
      </c>
      <c r="X471" s="213"/>
      <c r="Y471" s="214"/>
      <c r="Z471" s="213"/>
      <c r="AA471" s="213"/>
      <c r="AB471" s="213"/>
      <c r="AC471" s="215"/>
      <c r="AD471" s="40"/>
      <c r="AE471" s="40"/>
      <c r="AF471" s="40"/>
      <c r="AG471" s="40"/>
      <c r="AH471" s="40"/>
      <c r="AI471" s="218"/>
    </row>
    <row r="472" spans="1:35" ht="45" hidden="1" customHeight="1" x14ac:dyDescent="0.2">
      <c r="A472" s="159" t="s">
        <v>4725</v>
      </c>
      <c r="B472" s="150">
        <v>692538005</v>
      </c>
      <c r="C472" s="150" t="s">
        <v>4143</v>
      </c>
      <c r="D472" s="151" t="s">
        <v>4011</v>
      </c>
      <c r="E472" s="150" t="s">
        <v>4157</v>
      </c>
      <c r="F472" s="152" t="s">
        <v>278</v>
      </c>
      <c r="G472" s="152"/>
      <c r="H472" s="152" t="s">
        <v>4158</v>
      </c>
      <c r="I472" s="152" t="s">
        <v>115</v>
      </c>
      <c r="J472" s="150"/>
      <c r="K472" s="150"/>
      <c r="L472" s="150" t="s">
        <v>4726</v>
      </c>
      <c r="M472" s="150" t="s">
        <v>4727</v>
      </c>
      <c r="N472" s="153" t="s">
        <v>118</v>
      </c>
      <c r="O472" s="154" t="s">
        <v>1300</v>
      </c>
      <c r="P472" s="154"/>
      <c r="Q472" s="155"/>
      <c r="R472" s="154"/>
      <c r="S472" s="155">
        <v>91001</v>
      </c>
      <c r="T472" s="155" t="s">
        <v>4728</v>
      </c>
      <c r="U472" s="155" t="s">
        <v>887</v>
      </c>
      <c r="V472" s="156">
        <v>37970</v>
      </c>
      <c r="W472" s="154">
        <v>7051</v>
      </c>
      <c r="X472" s="213"/>
      <c r="Y472" s="214"/>
      <c r="Z472" s="213"/>
      <c r="AA472" s="213"/>
      <c r="AB472" s="213"/>
      <c r="AC472" s="215"/>
      <c r="AD472" s="40"/>
      <c r="AE472" s="40"/>
      <c r="AF472" s="40"/>
      <c r="AG472" s="40"/>
      <c r="AH472" s="40"/>
      <c r="AI472" s="218"/>
    </row>
    <row r="473" spans="1:35" ht="45" hidden="1" customHeight="1" x14ac:dyDescent="0.2">
      <c r="A473" s="159" t="s">
        <v>4729</v>
      </c>
      <c r="B473" s="150">
        <v>690706008</v>
      </c>
      <c r="C473" s="150" t="s">
        <v>4143</v>
      </c>
      <c r="D473" s="151" t="s">
        <v>4011</v>
      </c>
      <c r="E473" s="150" t="s">
        <v>909</v>
      </c>
      <c r="F473" s="152" t="s">
        <v>278</v>
      </c>
      <c r="G473" s="152"/>
      <c r="H473" s="152" t="s">
        <v>910</v>
      </c>
      <c r="I473" s="152" t="s">
        <v>115</v>
      </c>
      <c r="J473" s="150"/>
      <c r="K473" s="150"/>
      <c r="L473" s="150" t="s">
        <v>4730</v>
      </c>
      <c r="M473" s="150" t="s">
        <v>4731</v>
      </c>
      <c r="N473" s="153" t="s">
        <v>118</v>
      </c>
      <c r="O473" s="154" t="s">
        <v>3057</v>
      </c>
      <c r="P473" s="154" t="s">
        <v>4732</v>
      </c>
      <c r="Q473" s="155" t="s">
        <v>4733</v>
      </c>
      <c r="R473" s="154"/>
      <c r="S473" s="155">
        <v>91001</v>
      </c>
      <c r="T473" s="155" t="s">
        <v>4728</v>
      </c>
      <c r="U473" s="155" t="s">
        <v>887</v>
      </c>
      <c r="V473" s="156">
        <v>41848</v>
      </c>
      <c r="W473" s="154">
        <v>7502</v>
      </c>
      <c r="X473" s="258"/>
      <c r="Y473" s="153"/>
      <c r="Z473" s="258"/>
      <c r="AA473" s="258"/>
      <c r="AB473" s="258"/>
      <c r="AC473" s="150"/>
      <c r="AD473" s="40"/>
      <c r="AE473" s="40"/>
      <c r="AF473" s="40"/>
      <c r="AG473" s="40"/>
      <c r="AH473" s="40"/>
      <c r="AI473" s="218"/>
    </row>
    <row r="474" spans="1:35" ht="45" hidden="1" customHeight="1" x14ac:dyDescent="0.2">
      <c r="A474" s="159" t="s">
        <v>4734</v>
      </c>
      <c r="B474" s="150">
        <v>690401002</v>
      </c>
      <c r="C474" s="150" t="s">
        <v>4143</v>
      </c>
      <c r="D474" s="151" t="s">
        <v>4011</v>
      </c>
      <c r="E474" s="150" t="s">
        <v>4157</v>
      </c>
      <c r="F474" s="152" t="s">
        <v>278</v>
      </c>
      <c r="G474" s="152"/>
      <c r="H474" s="152" t="s">
        <v>4158</v>
      </c>
      <c r="I474" s="152" t="s">
        <v>115</v>
      </c>
      <c r="J474" s="150"/>
      <c r="K474" s="150"/>
      <c r="L474" s="150" t="s">
        <v>4735</v>
      </c>
      <c r="M474" s="150" t="s">
        <v>4736</v>
      </c>
      <c r="N474" s="153" t="s">
        <v>494</v>
      </c>
      <c r="O474" s="154" t="s">
        <v>2080</v>
      </c>
      <c r="P474" s="154" t="s">
        <v>4737</v>
      </c>
      <c r="Q474" s="155" t="s">
        <v>4738</v>
      </c>
      <c r="R474" s="154"/>
      <c r="S474" s="155">
        <v>91001</v>
      </c>
      <c r="T474" s="155" t="s">
        <v>4162</v>
      </c>
      <c r="U474" s="155" t="s">
        <v>887</v>
      </c>
      <c r="V474" s="156">
        <v>37970</v>
      </c>
      <c r="W474" s="154">
        <v>7118</v>
      </c>
      <c r="X474" s="258"/>
      <c r="Y474" s="153"/>
      <c r="Z474" s="258"/>
      <c r="AA474" s="258"/>
      <c r="AB474" s="258"/>
      <c r="AC474" s="150"/>
      <c r="AD474" s="40"/>
      <c r="AE474" s="40"/>
      <c r="AF474" s="40"/>
      <c r="AG474" s="40"/>
      <c r="AH474" s="40"/>
      <c r="AI474" s="218"/>
    </row>
    <row r="475" spans="1:35" ht="45" hidden="1" customHeight="1" x14ac:dyDescent="0.2">
      <c r="A475" s="159" t="s">
        <v>4739</v>
      </c>
      <c r="B475" s="150">
        <v>692008006</v>
      </c>
      <c r="C475" s="150" t="s">
        <v>4143</v>
      </c>
      <c r="D475" s="151" t="s">
        <v>4011</v>
      </c>
      <c r="E475" s="150" t="s">
        <v>4157</v>
      </c>
      <c r="F475" s="152" t="s">
        <v>278</v>
      </c>
      <c r="G475" s="152"/>
      <c r="H475" s="152" t="s">
        <v>4158</v>
      </c>
      <c r="I475" s="152" t="s">
        <v>115</v>
      </c>
      <c r="J475" s="150"/>
      <c r="K475" s="150"/>
      <c r="L475" s="150" t="s">
        <v>4740</v>
      </c>
      <c r="M475" s="150" t="s">
        <v>4741</v>
      </c>
      <c r="N475" s="153" t="s">
        <v>232</v>
      </c>
      <c r="O475" s="154" t="s">
        <v>4742</v>
      </c>
      <c r="P475" s="154" t="s">
        <v>4743</v>
      </c>
      <c r="Q475" s="155"/>
      <c r="R475" s="154"/>
      <c r="S475" s="155">
        <v>91001</v>
      </c>
      <c r="T475" s="155" t="s">
        <v>4162</v>
      </c>
      <c r="U475" s="155" t="s">
        <v>887</v>
      </c>
      <c r="V475" s="156">
        <v>39212</v>
      </c>
      <c r="W475" s="154">
        <v>7355</v>
      </c>
      <c r="X475" s="258"/>
      <c r="Y475" s="153"/>
      <c r="Z475" s="258"/>
      <c r="AA475" s="258"/>
      <c r="AB475" s="258"/>
      <c r="AC475" s="150"/>
      <c r="AD475" s="40"/>
      <c r="AE475" s="40"/>
      <c r="AF475" s="40"/>
      <c r="AG475" s="40"/>
      <c r="AH475" s="40"/>
      <c r="AI475" s="218"/>
    </row>
    <row r="476" spans="1:35" ht="45" hidden="1" customHeight="1" x14ac:dyDescent="0.2">
      <c r="A476" s="159" t="s">
        <v>4744</v>
      </c>
      <c r="B476" s="150">
        <v>692530004</v>
      </c>
      <c r="C476" s="150" t="s">
        <v>4143</v>
      </c>
      <c r="D476" s="151" t="s">
        <v>4011</v>
      </c>
      <c r="E476" s="150" t="s">
        <v>4545</v>
      </c>
      <c r="F476" s="152" t="s">
        <v>278</v>
      </c>
      <c r="G476" s="152"/>
      <c r="H476" s="152" t="s">
        <v>910</v>
      </c>
      <c r="I476" s="152" t="s">
        <v>115</v>
      </c>
      <c r="J476" s="150"/>
      <c r="K476" s="150"/>
      <c r="L476" s="150" t="s">
        <v>4745</v>
      </c>
      <c r="M476" s="150" t="s">
        <v>4746</v>
      </c>
      <c r="N476" s="153" t="s">
        <v>578</v>
      </c>
      <c r="O476" s="154" t="s">
        <v>4747</v>
      </c>
      <c r="P476" s="154" t="s">
        <v>4748</v>
      </c>
      <c r="Q476" s="155" t="s">
        <v>4749</v>
      </c>
      <c r="R476" s="154"/>
      <c r="S476" s="155">
        <v>91001</v>
      </c>
      <c r="T476" s="155" t="s">
        <v>886</v>
      </c>
      <c r="U476" s="155" t="s">
        <v>887</v>
      </c>
      <c r="V476" s="156">
        <v>42356</v>
      </c>
      <c r="W476" s="154">
        <v>7590</v>
      </c>
      <c r="X476" s="258"/>
      <c r="Y476" s="153"/>
      <c r="Z476" s="258"/>
      <c r="AA476" s="258"/>
      <c r="AB476" s="258"/>
      <c r="AC476" s="150"/>
      <c r="AD476" s="40"/>
      <c r="AE476" s="40"/>
      <c r="AF476" s="40"/>
      <c r="AG476" s="40"/>
      <c r="AH476" s="40"/>
      <c r="AI476" s="218"/>
    </row>
    <row r="477" spans="1:35" ht="45" hidden="1" customHeight="1" x14ac:dyDescent="0.2">
      <c r="A477" s="159" t="s">
        <v>4750</v>
      </c>
      <c r="B477" s="150">
        <v>691901009</v>
      </c>
      <c r="C477" s="150" t="s">
        <v>4143</v>
      </c>
      <c r="D477" s="151" t="s">
        <v>4011</v>
      </c>
      <c r="E477" s="150" t="s">
        <v>4157</v>
      </c>
      <c r="F477" s="152" t="s">
        <v>278</v>
      </c>
      <c r="G477" s="152"/>
      <c r="H477" s="152" t="s">
        <v>4158</v>
      </c>
      <c r="I477" s="152" t="s">
        <v>115</v>
      </c>
      <c r="J477" s="150"/>
      <c r="K477" s="150"/>
      <c r="L477" s="150" t="s">
        <v>4751</v>
      </c>
      <c r="M477" s="150" t="s">
        <v>4752</v>
      </c>
      <c r="N477" s="153" t="s">
        <v>149</v>
      </c>
      <c r="O477" s="154" t="s">
        <v>661</v>
      </c>
      <c r="P477" s="154" t="s">
        <v>4753</v>
      </c>
      <c r="Q477" s="155" t="s">
        <v>4754</v>
      </c>
      <c r="R477" s="154"/>
      <c r="S477" s="155">
        <v>91001</v>
      </c>
      <c r="T477" s="155" t="s">
        <v>4162</v>
      </c>
      <c r="U477" s="155" t="s">
        <v>887</v>
      </c>
      <c r="V477" s="156">
        <v>38729</v>
      </c>
      <c r="W477" s="154">
        <v>7255</v>
      </c>
      <c r="X477" s="258"/>
      <c r="Y477" s="153"/>
      <c r="Z477" s="258"/>
      <c r="AA477" s="258"/>
      <c r="AB477" s="258"/>
      <c r="AC477" s="150"/>
      <c r="AD477" s="40"/>
      <c r="AE477" s="40"/>
      <c r="AF477" s="40"/>
      <c r="AG477" s="40"/>
      <c r="AH477" s="40"/>
      <c r="AI477" s="218"/>
    </row>
    <row r="478" spans="1:35" ht="45" hidden="1" customHeight="1" x14ac:dyDescent="0.2">
      <c r="A478" s="159" t="s">
        <v>4755</v>
      </c>
      <c r="B478" s="150">
        <v>691603008</v>
      </c>
      <c r="C478" s="150" t="s">
        <v>4143</v>
      </c>
      <c r="D478" s="151" t="s">
        <v>4011</v>
      </c>
      <c r="E478" s="150" t="s">
        <v>4157</v>
      </c>
      <c r="F478" s="152" t="s">
        <v>278</v>
      </c>
      <c r="G478" s="152"/>
      <c r="H478" s="152" t="s">
        <v>4158</v>
      </c>
      <c r="I478" s="152" t="s">
        <v>115</v>
      </c>
      <c r="J478" s="150"/>
      <c r="K478" s="150"/>
      <c r="L478" s="150" t="s">
        <v>4756</v>
      </c>
      <c r="M478" s="150" t="s">
        <v>4757</v>
      </c>
      <c r="N478" s="153" t="s">
        <v>133</v>
      </c>
      <c r="O478" s="154" t="s">
        <v>4758</v>
      </c>
      <c r="P478" s="154" t="s">
        <v>4759</v>
      </c>
      <c r="Q478" s="166" t="s">
        <v>4760</v>
      </c>
      <c r="R478" s="154"/>
      <c r="S478" s="155">
        <v>91001</v>
      </c>
      <c r="T478" s="155" t="s">
        <v>4162</v>
      </c>
      <c r="U478" s="155" t="s">
        <v>887</v>
      </c>
      <c r="V478" s="156">
        <v>38737</v>
      </c>
      <c r="W478" s="154">
        <v>7282</v>
      </c>
      <c r="X478" s="213"/>
      <c r="Y478" s="214"/>
      <c r="Z478" s="213"/>
      <c r="AA478" s="213"/>
      <c r="AB478" s="213"/>
      <c r="AC478" s="215"/>
      <c r="AD478" s="40"/>
      <c r="AE478" s="40"/>
      <c r="AF478" s="40"/>
      <c r="AG478" s="40"/>
      <c r="AH478" s="40"/>
      <c r="AI478" s="218"/>
    </row>
    <row r="479" spans="1:35" ht="45" hidden="1" customHeight="1" x14ac:dyDescent="0.2">
      <c r="A479" s="159" t="s">
        <v>4761</v>
      </c>
      <c r="B479" s="150">
        <v>691005003</v>
      </c>
      <c r="C479" s="150" t="s">
        <v>4143</v>
      </c>
      <c r="D479" s="151" t="s">
        <v>4011</v>
      </c>
      <c r="E479" s="150" t="s">
        <v>4170</v>
      </c>
      <c r="F479" s="152" t="s">
        <v>2427</v>
      </c>
      <c r="G479" s="152"/>
      <c r="H479" s="152" t="s">
        <v>4171</v>
      </c>
      <c r="I479" s="152" t="s">
        <v>115</v>
      </c>
      <c r="J479" s="150"/>
      <c r="K479" s="150"/>
      <c r="L479" s="150" t="s">
        <v>4762</v>
      </c>
      <c r="M479" s="150" t="s">
        <v>4763</v>
      </c>
      <c r="N479" s="153" t="s">
        <v>928</v>
      </c>
      <c r="O479" s="154" t="s">
        <v>4764</v>
      </c>
      <c r="P479" s="154"/>
      <c r="Q479" s="155"/>
      <c r="R479" s="154"/>
      <c r="S479" s="155">
        <v>91001</v>
      </c>
      <c r="T479" s="155" t="s">
        <v>4162</v>
      </c>
      <c r="U479" s="155" t="s">
        <v>887</v>
      </c>
      <c r="V479" s="156">
        <v>38729</v>
      </c>
      <c r="W479" s="154">
        <v>7257</v>
      </c>
      <c r="X479" s="258"/>
      <c r="Y479" s="153"/>
      <c r="Z479" s="258"/>
      <c r="AA479" s="258"/>
      <c r="AB479" s="258"/>
      <c r="AC479" s="150"/>
      <c r="AD479" s="40"/>
      <c r="AE479" s="40"/>
      <c r="AF479" s="40"/>
      <c r="AG479" s="40"/>
      <c r="AH479" s="40"/>
      <c r="AI479" s="218"/>
    </row>
    <row r="480" spans="1:35" ht="45" hidden="1" customHeight="1" x14ac:dyDescent="0.2">
      <c r="A480" s="159" t="s">
        <v>4765</v>
      </c>
      <c r="B480" s="150">
        <v>690611007</v>
      </c>
      <c r="C480" s="150" t="s">
        <v>4143</v>
      </c>
      <c r="D480" s="151" t="s">
        <v>4011</v>
      </c>
      <c r="E480" s="150" t="s">
        <v>909</v>
      </c>
      <c r="F480" s="152" t="s">
        <v>278</v>
      </c>
      <c r="G480" s="152"/>
      <c r="H480" s="152" t="s">
        <v>910</v>
      </c>
      <c r="I480" s="152" t="s">
        <v>115</v>
      </c>
      <c r="J480" s="150"/>
      <c r="K480" s="150"/>
      <c r="L480" s="150" t="s">
        <v>4766</v>
      </c>
      <c r="M480" s="150" t="s">
        <v>4767</v>
      </c>
      <c r="N480" s="153" t="s">
        <v>246</v>
      </c>
      <c r="O480" s="154" t="s">
        <v>4768</v>
      </c>
      <c r="P480" s="154" t="s">
        <v>4769</v>
      </c>
      <c r="Q480" s="155"/>
      <c r="R480" s="154"/>
      <c r="S480" s="155">
        <v>91001</v>
      </c>
      <c r="T480" s="155" t="s">
        <v>4162</v>
      </c>
      <c r="U480" s="155" t="s">
        <v>887</v>
      </c>
      <c r="V480" s="156">
        <v>41563</v>
      </c>
      <c r="W480" s="154">
        <v>7488</v>
      </c>
      <c r="X480" s="213"/>
      <c r="Y480" s="214"/>
      <c r="Z480" s="213"/>
      <c r="AA480" s="213"/>
      <c r="AB480" s="213"/>
      <c r="AC480" s="215"/>
      <c r="AD480" s="40"/>
      <c r="AE480" s="40"/>
      <c r="AF480" s="40"/>
      <c r="AG480" s="40"/>
      <c r="AH480" s="40"/>
      <c r="AI480" s="218"/>
    </row>
    <row r="481" spans="1:35" ht="45" hidden="1" customHeight="1" x14ac:dyDescent="0.2">
      <c r="A481" s="159" t="s">
        <v>4770</v>
      </c>
      <c r="B481" s="150">
        <v>691303004</v>
      </c>
      <c r="C481" s="150" t="s">
        <v>4143</v>
      </c>
      <c r="D481" s="151" t="s">
        <v>4011</v>
      </c>
      <c r="E481" s="150" t="s">
        <v>4170</v>
      </c>
      <c r="F481" s="152" t="s">
        <v>2427</v>
      </c>
      <c r="G481" s="152"/>
      <c r="H481" s="152" t="s">
        <v>4171</v>
      </c>
      <c r="I481" s="152" t="s">
        <v>115</v>
      </c>
      <c r="J481" s="150"/>
      <c r="K481" s="150"/>
      <c r="L481" s="150" t="s">
        <v>4771</v>
      </c>
      <c r="M481" s="150" t="s">
        <v>4772</v>
      </c>
      <c r="N481" s="153" t="s">
        <v>928</v>
      </c>
      <c r="O481" s="154" t="s">
        <v>1391</v>
      </c>
      <c r="P481" s="154" t="s">
        <v>4773</v>
      </c>
      <c r="Q481" s="150"/>
      <c r="R481" s="154"/>
      <c r="S481" s="155">
        <v>91001</v>
      </c>
      <c r="T481" s="155" t="s">
        <v>4162</v>
      </c>
      <c r="U481" s="155" t="s">
        <v>887</v>
      </c>
      <c r="V481" s="156">
        <v>39581</v>
      </c>
      <c r="W481" s="154">
        <v>7390</v>
      </c>
      <c r="X481" s="213"/>
      <c r="Y481" s="214"/>
      <c r="Z481" s="213"/>
      <c r="AA481" s="213"/>
      <c r="AB481" s="213"/>
      <c r="AC481" s="215"/>
      <c r="AD481" s="40"/>
      <c r="AE481" s="40"/>
      <c r="AF481" s="40"/>
      <c r="AG481" s="40"/>
      <c r="AH481" s="40"/>
      <c r="AI481" s="218"/>
    </row>
    <row r="482" spans="1:35" ht="45" hidden="1" customHeight="1" x14ac:dyDescent="0.2">
      <c r="A482" s="159" t="s">
        <v>4774</v>
      </c>
      <c r="B482" s="150">
        <v>690911000</v>
      </c>
      <c r="C482" s="150" t="s">
        <v>4143</v>
      </c>
      <c r="D482" s="151" t="s">
        <v>4011</v>
      </c>
      <c r="E482" s="150" t="s">
        <v>4157</v>
      </c>
      <c r="F482" s="150" t="s">
        <v>278</v>
      </c>
      <c r="G482" s="150"/>
      <c r="H482" s="152" t="s">
        <v>4158</v>
      </c>
      <c r="I482" s="152" t="s">
        <v>115</v>
      </c>
      <c r="J482" s="150"/>
      <c r="K482" s="150"/>
      <c r="L482" s="150" t="s">
        <v>4775</v>
      </c>
      <c r="M482" s="150" t="s">
        <v>4776</v>
      </c>
      <c r="N482" s="153" t="s">
        <v>1758</v>
      </c>
      <c r="O482" s="154" t="s">
        <v>4777</v>
      </c>
      <c r="P482" s="154"/>
      <c r="Q482" s="155"/>
      <c r="R482" s="154"/>
      <c r="S482" s="155">
        <v>91001</v>
      </c>
      <c r="T482" s="155" t="s">
        <v>4778</v>
      </c>
      <c r="U482" s="155">
        <v>2007</v>
      </c>
      <c r="V482" s="156">
        <v>38712</v>
      </c>
      <c r="W482" s="154">
        <v>7237</v>
      </c>
      <c r="X482" s="258"/>
      <c r="Y482" s="153"/>
      <c r="Z482" s="258"/>
      <c r="AA482" s="258"/>
      <c r="AB482" s="258"/>
      <c r="AC482" s="150"/>
      <c r="AD482" s="40"/>
      <c r="AE482" s="40"/>
      <c r="AF482" s="40"/>
      <c r="AG482" s="40"/>
      <c r="AH482" s="40"/>
      <c r="AI482" s="218"/>
    </row>
    <row r="483" spans="1:35" ht="45" hidden="1" customHeight="1" x14ac:dyDescent="0.2">
      <c r="A483" s="159" t="s">
        <v>4779</v>
      </c>
      <c r="B483" s="150">
        <v>692203003</v>
      </c>
      <c r="C483" s="150" t="s">
        <v>4143</v>
      </c>
      <c r="D483" s="151" t="s">
        <v>4011</v>
      </c>
      <c r="E483" s="150" t="s">
        <v>909</v>
      </c>
      <c r="F483" s="152" t="s">
        <v>278</v>
      </c>
      <c r="G483" s="152"/>
      <c r="H483" s="152" t="s">
        <v>910</v>
      </c>
      <c r="I483" s="152" t="s">
        <v>115</v>
      </c>
      <c r="J483" s="150"/>
      <c r="K483" s="150"/>
      <c r="L483" s="150" t="s">
        <v>4780</v>
      </c>
      <c r="M483" s="150" t="s">
        <v>4781</v>
      </c>
      <c r="N483" s="153" t="s">
        <v>232</v>
      </c>
      <c r="O483" s="154" t="s">
        <v>4782</v>
      </c>
      <c r="P483" s="154" t="s">
        <v>4783</v>
      </c>
      <c r="Q483" s="166" t="s">
        <v>4784</v>
      </c>
      <c r="R483" s="154"/>
      <c r="S483" s="155">
        <v>91001</v>
      </c>
      <c r="T483" s="155" t="s">
        <v>4640</v>
      </c>
      <c r="U483" s="155" t="s">
        <v>887</v>
      </c>
      <c r="V483" s="156">
        <v>42061</v>
      </c>
      <c r="W483" s="154">
        <v>7555</v>
      </c>
      <c r="X483" s="258"/>
      <c r="Y483" s="153"/>
      <c r="Z483" s="258"/>
      <c r="AA483" s="258"/>
      <c r="AB483" s="258"/>
      <c r="AC483" s="150"/>
      <c r="AD483" s="40"/>
      <c r="AE483" s="40"/>
      <c r="AF483" s="40"/>
      <c r="AG483" s="40"/>
      <c r="AH483" s="40"/>
      <c r="AI483" s="218"/>
    </row>
    <row r="484" spans="1:35" ht="45" hidden="1" customHeight="1" x14ac:dyDescent="0.2">
      <c r="A484" s="159" t="s">
        <v>4785</v>
      </c>
      <c r="B484" s="150">
        <v>692552008</v>
      </c>
      <c r="C484" s="150" t="s">
        <v>4143</v>
      </c>
      <c r="D484" s="151" t="s">
        <v>4011</v>
      </c>
      <c r="E484" s="150" t="s">
        <v>4157</v>
      </c>
      <c r="F484" s="152" t="s">
        <v>278</v>
      </c>
      <c r="G484" s="152"/>
      <c r="H484" s="152" t="s">
        <v>4158</v>
      </c>
      <c r="I484" s="152" t="s">
        <v>115</v>
      </c>
      <c r="J484" s="150"/>
      <c r="K484" s="150"/>
      <c r="L484" s="150" t="s">
        <v>4786</v>
      </c>
      <c r="M484" s="150" t="s">
        <v>4787</v>
      </c>
      <c r="N484" s="153" t="s">
        <v>118</v>
      </c>
      <c r="O484" s="154" t="s">
        <v>1042</v>
      </c>
      <c r="P484" s="154" t="s">
        <v>4788</v>
      </c>
      <c r="Q484" s="167" t="s">
        <v>4789</v>
      </c>
      <c r="R484" s="154"/>
      <c r="S484" s="155">
        <v>91001</v>
      </c>
      <c r="T484" s="155" t="s">
        <v>4790</v>
      </c>
      <c r="U484" s="155">
        <v>2013</v>
      </c>
      <c r="V484" s="156">
        <v>38624</v>
      </c>
      <c r="W484" s="154">
        <v>7199</v>
      </c>
      <c r="X484" s="258"/>
      <c r="Y484" s="153"/>
      <c r="Z484" s="258"/>
      <c r="AA484" s="258"/>
      <c r="AB484" s="258"/>
      <c r="AC484" s="150"/>
      <c r="AD484" s="40"/>
      <c r="AE484" s="40"/>
      <c r="AF484" s="40"/>
      <c r="AG484" s="40"/>
      <c r="AH484" s="40"/>
      <c r="AI484" s="218"/>
    </row>
    <row r="485" spans="1:35" ht="45" hidden="1" customHeight="1" x14ac:dyDescent="0.2">
      <c r="A485" s="159" t="s">
        <v>4791</v>
      </c>
      <c r="B485" s="150">
        <v>692551001</v>
      </c>
      <c r="C485" s="150" t="s">
        <v>4143</v>
      </c>
      <c r="D485" s="151" t="s">
        <v>4011</v>
      </c>
      <c r="E485" s="150" t="s">
        <v>4157</v>
      </c>
      <c r="F485" s="152" t="s">
        <v>278</v>
      </c>
      <c r="G485" s="152"/>
      <c r="H485" s="152" t="s">
        <v>4158</v>
      </c>
      <c r="I485" s="152" t="s">
        <v>115</v>
      </c>
      <c r="J485" s="150"/>
      <c r="K485" s="150"/>
      <c r="L485" s="150" t="s">
        <v>4792</v>
      </c>
      <c r="M485" s="150" t="s">
        <v>4793</v>
      </c>
      <c r="N485" s="153" t="s">
        <v>118</v>
      </c>
      <c r="O485" s="154" t="s">
        <v>4794</v>
      </c>
      <c r="P485" s="154" t="s">
        <v>4795</v>
      </c>
      <c r="Q485" s="155" t="s">
        <v>4796</v>
      </c>
      <c r="R485" s="154"/>
      <c r="S485" s="155">
        <v>91001</v>
      </c>
      <c r="T485" s="155" t="s">
        <v>4622</v>
      </c>
      <c r="U485" s="155" t="s">
        <v>887</v>
      </c>
      <c r="V485" s="156">
        <v>39612</v>
      </c>
      <c r="W485" s="154">
        <v>7395</v>
      </c>
      <c r="X485" s="213"/>
      <c r="Y485" s="214"/>
      <c r="Z485" s="213"/>
      <c r="AA485" s="213"/>
      <c r="AB485" s="213"/>
      <c r="AC485" s="215"/>
      <c r="AD485" s="40"/>
      <c r="AE485" s="40"/>
      <c r="AF485" s="40"/>
      <c r="AG485" s="40"/>
      <c r="AH485" s="40"/>
      <c r="AI485" s="218"/>
    </row>
    <row r="486" spans="1:35" ht="45" hidden="1" customHeight="1" x14ac:dyDescent="0.2">
      <c r="A486" s="159" t="s">
        <v>4797</v>
      </c>
      <c r="B486" s="150">
        <v>691306003</v>
      </c>
      <c r="C486" s="150" t="s">
        <v>4143</v>
      </c>
      <c r="D486" s="151" t="s">
        <v>4011</v>
      </c>
      <c r="E486" s="150" t="s">
        <v>4170</v>
      </c>
      <c r="F486" s="152" t="s">
        <v>2427</v>
      </c>
      <c r="G486" s="152"/>
      <c r="H486" s="152" t="s">
        <v>4171</v>
      </c>
      <c r="I486" s="152" t="s">
        <v>115</v>
      </c>
      <c r="J486" s="150"/>
      <c r="K486" s="150"/>
      <c r="L486" s="150" t="s">
        <v>4798</v>
      </c>
      <c r="M486" s="150" t="s">
        <v>4799</v>
      </c>
      <c r="N486" s="153" t="s">
        <v>928</v>
      </c>
      <c r="O486" s="154" t="s">
        <v>4800</v>
      </c>
      <c r="P486" s="154"/>
      <c r="Q486" s="155"/>
      <c r="R486" s="154"/>
      <c r="S486" s="155">
        <v>91001</v>
      </c>
      <c r="T486" s="155" t="s">
        <v>4162</v>
      </c>
      <c r="U486" s="155" t="s">
        <v>887</v>
      </c>
      <c r="V486" s="156">
        <v>38744</v>
      </c>
      <c r="W486" s="154">
        <v>7289</v>
      </c>
      <c r="X486" s="213"/>
      <c r="Y486" s="214"/>
      <c r="Z486" s="213"/>
      <c r="AA486" s="213"/>
      <c r="AB486" s="213"/>
      <c r="AC486" s="215"/>
      <c r="AD486" s="40"/>
      <c r="AE486" s="40"/>
      <c r="AF486" s="40"/>
      <c r="AG486" s="40"/>
      <c r="AH486" s="40"/>
      <c r="AI486" s="218"/>
    </row>
    <row r="487" spans="1:35" ht="45" hidden="1" customHeight="1" x14ac:dyDescent="0.2">
      <c r="A487" s="159" t="s">
        <v>4801</v>
      </c>
      <c r="B487" s="150" t="s">
        <v>4802</v>
      </c>
      <c r="C487" s="150"/>
      <c r="D487" s="151" t="s">
        <v>4011</v>
      </c>
      <c r="E487" s="150" t="s">
        <v>4170</v>
      </c>
      <c r="F487" s="152" t="s">
        <v>2427</v>
      </c>
      <c r="G487" s="152"/>
      <c r="H487" s="152" t="s">
        <v>4171</v>
      </c>
      <c r="I487" s="152" t="s">
        <v>115</v>
      </c>
      <c r="J487" s="150"/>
      <c r="K487" s="150"/>
      <c r="L487" s="150" t="s">
        <v>4803</v>
      </c>
      <c r="M487" s="150" t="s">
        <v>4804</v>
      </c>
      <c r="N487" s="153" t="s">
        <v>149</v>
      </c>
      <c r="O487" s="154" t="s">
        <v>4805</v>
      </c>
      <c r="P487" s="154" t="s">
        <v>4806</v>
      </c>
      <c r="Q487" s="166" t="s">
        <v>4807</v>
      </c>
      <c r="R487" s="154"/>
      <c r="S487" s="155">
        <v>91001</v>
      </c>
      <c r="T487" s="155" t="s">
        <v>4162</v>
      </c>
      <c r="U487" s="155" t="s">
        <v>887</v>
      </c>
      <c r="V487" s="156">
        <v>44300</v>
      </c>
      <c r="W487" s="154">
        <v>7731</v>
      </c>
      <c r="X487" s="258"/>
      <c r="Y487" s="153"/>
      <c r="Z487" s="258"/>
      <c r="AA487" s="258"/>
      <c r="AB487" s="258"/>
      <c r="AC487" s="150"/>
      <c r="AD487" s="40"/>
      <c r="AE487" s="40"/>
      <c r="AF487" s="40"/>
      <c r="AG487" s="40"/>
      <c r="AH487" s="40"/>
      <c r="AI487" s="218"/>
    </row>
    <row r="488" spans="1:35" ht="45" hidden="1" customHeight="1" x14ac:dyDescent="0.2">
      <c r="A488" s="159" t="s">
        <v>4808</v>
      </c>
      <c r="B488" s="150">
        <v>692541006</v>
      </c>
      <c r="C488" s="150" t="s">
        <v>4143</v>
      </c>
      <c r="D488" s="151" t="s">
        <v>4011</v>
      </c>
      <c r="E488" s="150" t="s">
        <v>4157</v>
      </c>
      <c r="F488" s="152" t="s">
        <v>278</v>
      </c>
      <c r="G488" s="152"/>
      <c r="H488" s="152" t="s">
        <v>4158</v>
      </c>
      <c r="I488" s="152" t="s">
        <v>115</v>
      </c>
      <c r="J488" s="150"/>
      <c r="K488" s="150"/>
      <c r="L488" s="150" t="s">
        <v>4809</v>
      </c>
      <c r="M488" s="150" t="s">
        <v>4810</v>
      </c>
      <c r="N488" s="153" t="s">
        <v>118</v>
      </c>
      <c r="O488" s="154" t="s">
        <v>4811</v>
      </c>
      <c r="P488" s="154" t="s">
        <v>4812</v>
      </c>
      <c r="Q488" s="166" t="s">
        <v>4813</v>
      </c>
      <c r="R488" s="154"/>
      <c r="S488" s="155">
        <v>91001</v>
      </c>
      <c r="T488" s="155" t="s">
        <v>4162</v>
      </c>
      <c r="U488" s="155" t="s">
        <v>887</v>
      </c>
      <c r="V488" s="156">
        <v>37970</v>
      </c>
      <c r="W488" s="154">
        <v>7071</v>
      </c>
      <c r="X488" s="213"/>
      <c r="Y488" s="214"/>
      <c r="Z488" s="213"/>
      <c r="AA488" s="213"/>
      <c r="AB488" s="213"/>
      <c r="AC488" s="215"/>
      <c r="AD488" s="40"/>
      <c r="AE488" s="40"/>
      <c r="AF488" s="40"/>
      <c r="AG488" s="40"/>
      <c r="AH488" s="40"/>
      <c r="AI488" s="218"/>
    </row>
    <row r="489" spans="1:35" ht="45" hidden="1" customHeight="1" x14ac:dyDescent="0.2">
      <c r="A489" s="159" t="s">
        <v>4814</v>
      </c>
      <c r="B489" s="150">
        <v>691604004</v>
      </c>
      <c r="C489" s="150" t="s">
        <v>4143</v>
      </c>
      <c r="D489" s="151" t="s">
        <v>4011</v>
      </c>
      <c r="E489" s="150" t="s">
        <v>909</v>
      </c>
      <c r="F489" s="152" t="s">
        <v>278</v>
      </c>
      <c r="G489" s="152"/>
      <c r="H489" s="152" t="s">
        <v>4280</v>
      </c>
      <c r="I489" s="152" t="s">
        <v>115</v>
      </c>
      <c r="J489" s="150"/>
      <c r="K489" s="150"/>
      <c r="L489" s="150" t="s">
        <v>4815</v>
      </c>
      <c r="M489" s="150" t="s">
        <v>4816</v>
      </c>
      <c r="N489" s="153" t="s">
        <v>133</v>
      </c>
      <c r="O489" s="154" t="s">
        <v>4817</v>
      </c>
      <c r="P489" s="154" t="s">
        <v>4818</v>
      </c>
      <c r="Q489" s="155"/>
      <c r="R489" s="154"/>
      <c r="S489" s="155">
        <v>91001</v>
      </c>
      <c r="T489" s="155" t="s">
        <v>4819</v>
      </c>
      <c r="U489" s="155">
        <v>2006</v>
      </c>
      <c r="V489" s="156">
        <v>38768</v>
      </c>
      <c r="W489" s="154">
        <v>7305</v>
      </c>
      <c r="X489" s="258"/>
      <c r="Y489" s="153"/>
      <c r="Z489" s="258"/>
      <c r="AA489" s="258"/>
      <c r="AB489" s="258"/>
      <c r="AC489" s="150"/>
      <c r="AD489" s="40"/>
      <c r="AE489" s="40"/>
      <c r="AF489" s="40"/>
      <c r="AG489" s="40"/>
      <c r="AH489" s="40"/>
      <c r="AI489" s="218"/>
    </row>
    <row r="490" spans="1:35" ht="45" hidden="1" customHeight="1" x14ac:dyDescent="0.2">
      <c r="A490" s="159" t="s">
        <v>4820</v>
      </c>
      <c r="B490" s="150">
        <v>690511002</v>
      </c>
      <c r="C490" s="150" t="s">
        <v>4143</v>
      </c>
      <c r="D490" s="151" t="s">
        <v>4011</v>
      </c>
      <c r="E490" s="150" t="s">
        <v>4157</v>
      </c>
      <c r="F490" s="152" t="s">
        <v>278</v>
      </c>
      <c r="G490" s="152"/>
      <c r="H490" s="152" t="s">
        <v>4158</v>
      </c>
      <c r="I490" s="152" t="s">
        <v>115</v>
      </c>
      <c r="J490" s="150"/>
      <c r="K490" s="150"/>
      <c r="L490" s="150" t="s">
        <v>4821</v>
      </c>
      <c r="M490" s="150" t="s">
        <v>4822</v>
      </c>
      <c r="N490" s="153" t="s">
        <v>246</v>
      </c>
      <c r="O490" s="154" t="s">
        <v>1127</v>
      </c>
      <c r="P490" s="154" t="s">
        <v>4823</v>
      </c>
      <c r="Q490" s="167" t="s">
        <v>4824</v>
      </c>
      <c r="R490" s="154"/>
      <c r="S490" s="155" t="s">
        <v>4467</v>
      </c>
      <c r="T490" s="155" t="s">
        <v>4162</v>
      </c>
      <c r="U490" s="155" t="s">
        <v>887</v>
      </c>
      <c r="V490" s="156">
        <v>38159</v>
      </c>
      <c r="W490" s="154">
        <v>7128</v>
      </c>
      <c r="X490" s="258"/>
      <c r="Y490" s="153"/>
      <c r="Z490" s="258"/>
      <c r="AA490" s="258"/>
      <c r="AB490" s="258"/>
      <c r="AC490" s="150"/>
      <c r="AD490" s="40"/>
      <c r="AE490" s="40"/>
      <c r="AF490" s="40"/>
      <c r="AG490" s="40"/>
      <c r="AH490" s="40"/>
      <c r="AI490" s="218"/>
    </row>
    <row r="491" spans="1:35" ht="45" hidden="1" customHeight="1" x14ac:dyDescent="0.2">
      <c r="A491" s="159" t="s">
        <v>4825</v>
      </c>
      <c r="B491" s="150" t="s">
        <v>4826</v>
      </c>
      <c r="C491" s="150" t="s">
        <v>4143</v>
      </c>
      <c r="D491" s="151" t="s">
        <v>4011</v>
      </c>
      <c r="E491" s="150" t="s">
        <v>4157</v>
      </c>
      <c r="F491" s="152" t="s">
        <v>278</v>
      </c>
      <c r="G491" s="152"/>
      <c r="H491" s="152" t="s">
        <v>4158</v>
      </c>
      <c r="I491" s="152" t="s">
        <v>115</v>
      </c>
      <c r="J491" s="150"/>
      <c r="K491" s="150"/>
      <c r="L491" s="150" t="s">
        <v>4827</v>
      </c>
      <c r="M491" s="150" t="s">
        <v>4828</v>
      </c>
      <c r="N491" s="153" t="s">
        <v>133</v>
      </c>
      <c r="O491" s="154" t="s">
        <v>1017</v>
      </c>
      <c r="P491" s="154" t="s">
        <v>4829</v>
      </c>
      <c r="Q491" s="155"/>
      <c r="R491" s="154"/>
      <c r="S491" s="155">
        <v>91001</v>
      </c>
      <c r="T491" s="155" t="s">
        <v>4830</v>
      </c>
      <c r="U491" s="155" t="s">
        <v>887</v>
      </c>
      <c r="V491" s="156">
        <v>38736</v>
      </c>
      <c r="W491" s="154">
        <v>7267</v>
      </c>
      <c r="X491" s="213"/>
      <c r="Y491" s="214"/>
      <c r="Z491" s="213"/>
      <c r="AA491" s="213"/>
      <c r="AB491" s="213"/>
      <c r="AC491" s="215"/>
      <c r="AD491" s="40"/>
      <c r="AE491" s="40"/>
      <c r="AF491" s="40"/>
      <c r="AG491" s="40"/>
      <c r="AH491" s="40"/>
      <c r="AI491" s="218"/>
    </row>
    <row r="492" spans="1:35" ht="45" hidden="1" customHeight="1" x14ac:dyDescent="0.2">
      <c r="A492" s="159" t="s">
        <v>4831</v>
      </c>
      <c r="B492" s="150">
        <v>692006003</v>
      </c>
      <c r="C492" s="150" t="s">
        <v>4143</v>
      </c>
      <c r="D492" s="151" t="s">
        <v>4011</v>
      </c>
      <c r="E492" s="150" t="s">
        <v>4157</v>
      </c>
      <c r="F492" s="152" t="s">
        <v>278</v>
      </c>
      <c r="G492" s="152"/>
      <c r="H492" s="152" t="s">
        <v>4158</v>
      </c>
      <c r="I492" s="152" t="s">
        <v>115</v>
      </c>
      <c r="J492" s="150"/>
      <c r="K492" s="150"/>
      <c r="L492" s="150" t="s">
        <v>4832</v>
      </c>
      <c r="M492" s="150" t="s">
        <v>4833</v>
      </c>
      <c r="N492" s="153" t="s">
        <v>1605</v>
      </c>
      <c r="O492" s="154" t="s">
        <v>4834</v>
      </c>
      <c r="P492" s="154" t="s">
        <v>4835</v>
      </c>
      <c r="Q492" s="155" t="s">
        <v>4836</v>
      </c>
      <c r="R492" s="154"/>
      <c r="S492" s="155">
        <v>91001</v>
      </c>
      <c r="T492" s="155" t="s">
        <v>4162</v>
      </c>
      <c r="U492" s="155" t="s">
        <v>887</v>
      </c>
      <c r="V492" s="156">
        <v>42991</v>
      </c>
      <c r="W492" s="154">
        <v>7636</v>
      </c>
      <c r="X492" s="258"/>
      <c r="Y492" s="153"/>
      <c r="Z492" s="258"/>
      <c r="AA492" s="258"/>
      <c r="AB492" s="258"/>
      <c r="AC492" s="150"/>
      <c r="AD492" s="40"/>
      <c r="AE492" s="40"/>
      <c r="AF492" s="40"/>
      <c r="AG492" s="40"/>
      <c r="AH492" s="40"/>
      <c r="AI492" s="218"/>
    </row>
    <row r="493" spans="1:35" ht="45" hidden="1" customHeight="1" x14ac:dyDescent="0.2">
      <c r="A493" s="159" t="s">
        <v>4837</v>
      </c>
      <c r="B493" s="150">
        <v>690415003</v>
      </c>
      <c r="C493" s="150" t="s">
        <v>4143</v>
      </c>
      <c r="D493" s="151" t="s">
        <v>4011</v>
      </c>
      <c r="E493" s="150" t="s">
        <v>909</v>
      </c>
      <c r="F493" s="152" t="s">
        <v>278</v>
      </c>
      <c r="G493" s="152"/>
      <c r="H493" s="152" t="s">
        <v>910</v>
      </c>
      <c r="I493" s="152" t="s">
        <v>115</v>
      </c>
      <c r="J493" s="150"/>
      <c r="K493" s="150"/>
      <c r="L493" s="150" t="s">
        <v>4838</v>
      </c>
      <c r="M493" s="150" t="s">
        <v>4839</v>
      </c>
      <c r="N493" s="153" t="s">
        <v>494</v>
      </c>
      <c r="O493" s="154" t="s">
        <v>3282</v>
      </c>
      <c r="P493" s="154" t="s">
        <v>4840</v>
      </c>
      <c r="Q493" s="155" t="s">
        <v>4841</v>
      </c>
      <c r="R493" s="154"/>
      <c r="S493" s="155">
        <v>91001</v>
      </c>
      <c r="T493" s="155" t="s">
        <v>4251</v>
      </c>
      <c r="U493" s="155" t="s">
        <v>887</v>
      </c>
      <c r="V493" s="156">
        <v>42053</v>
      </c>
      <c r="W493" s="154">
        <v>7534</v>
      </c>
      <c r="X493" s="213"/>
      <c r="Y493" s="214"/>
      <c r="Z493" s="213"/>
      <c r="AA493" s="213"/>
      <c r="AB493" s="213"/>
      <c r="AC493" s="215"/>
      <c r="AD493" s="40"/>
      <c r="AE493" s="40"/>
      <c r="AF493" s="40"/>
      <c r="AG493" s="40"/>
      <c r="AH493" s="40"/>
      <c r="AI493" s="218"/>
    </row>
    <row r="494" spans="1:35" ht="45" hidden="1" customHeight="1" x14ac:dyDescent="0.2">
      <c r="A494" s="159" t="s">
        <v>4842</v>
      </c>
      <c r="B494" s="150">
        <v>691513009</v>
      </c>
      <c r="C494" s="150" t="s">
        <v>4143</v>
      </c>
      <c r="D494" s="151" t="s">
        <v>4011</v>
      </c>
      <c r="E494" s="150" t="s">
        <v>4157</v>
      </c>
      <c r="F494" s="152" t="s">
        <v>278</v>
      </c>
      <c r="G494" s="152"/>
      <c r="H494" s="152" t="s">
        <v>4158</v>
      </c>
      <c r="I494" s="152" t="s">
        <v>115</v>
      </c>
      <c r="J494" s="150"/>
      <c r="K494" s="150"/>
      <c r="L494" s="152" t="s">
        <v>4843</v>
      </c>
      <c r="M494" s="150" t="s">
        <v>4844</v>
      </c>
      <c r="N494" s="153" t="s">
        <v>133</v>
      </c>
      <c r="O494" s="154" t="s">
        <v>4845</v>
      </c>
      <c r="P494" s="154" t="s">
        <v>4846</v>
      </c>
      <c r="Q494" s="150" t="s">
        <v>4847</v>
      </c>
      <c r="R494" s="154"/>
      <c r="S494" s="155">
        <v>91001</v>
      </c>
      <c r="T494" s="155" t="s">
        <v>4162</v>
      </c>
      <c r="U494" s="155" t="s">
        <v>887</v>
      </c>
      <c r="V494" s="156">
        <v>37970</v>
      </c>
      <c r="W494" s="154">
        <v>7090</v>
      </c>
      <c r="X494" s="258"/>
      <c r="Y494" s="153"/>
      <c r="Z494" s="258"/>
      <c r="AA494" s="258"/>
      <c r="AB494" s="258"/>
      <c r="AC494" s="150"/>
      <c r="AD494" s="40"/>
      <c r="AE494" s="40"/>
      <c r="AF494" s="40"/>
      <c r="AG494" s="40"/>
      <c r="AH494" s="40"/>
      <c r="AI494" s="218"/>
    </row>
    <row r="495" spans="1:35" ht="45" hidden="1" customHeight="1" x14ac:dyDescent="0.2">
      <c r="A495" s="159" t="s">
        <v>4848</v>
      </c>
      <c r="B495" s="150">
        <v>690604000</v>
      </c>
      <c r="C495" s="150" t="s">
        <v>4143</v>
      </c>
      <c r="D495" s="151" t="s">
        <v>4011</v>
      </c>
      <c r="E495" s="150" t="s">
        <v>4157</v>
      </c>
      <c r="F495" s="152" t="s">
        <v>278</v>
      </c>
      <c r="G495" s="152"/>
      <c r="H495" s="152" t="s">
        <v>4158</v>
      </c>
      <c r="I495" s="152" t="s">
        <v>115</v>
      </c>
      <c r="J495" s="150"/>
      <c r="K495" s="150"/>
      <c r="L495" s="150" t="s">
        <v>4849</v>
      </c>
      <c r="M495" s="150" t="s">
        <v>4850</v>
      </c>
      <c r="N495" s="153" t="s">
        <v>246</v>
      </c>
      <c r="O495" s="154" t="s">
        <v>4851</v>
      </c>
      <c r="P495" s="154" t="s">
        <v>4852</v>
      </c>
      <c r="Q495" s="155"/>
      <c r="R495" s="154"/>
      <c r="S495" s="155">
        <v>91001</v>
      </c>
      <c r="T495" s="155" t="s">
        <v>4162</v>
      </c>
      <c r="U495" s="155" t="s">
        <v>887</v>
      </c>
      <c r="V495" s="156">
        <v>38737</v>
      </c>
      <c r="W495" s="154">
        <v>7300</v>
      </c>
      <c r="X495" s="258"/>
      <c r="Y495" s="153"/>
      <c r="Z495" s="258"/>
      <c r="AA495" s="258"/>
      <c r="AB495" s="258"/>
      <c r="AC495" s="150"/>
      <c r="AD495" s="40"/>
      <c r="AE495" s="40"/>
      <c r="AF495" s="40"/>
      <c r="AG495" s="40"/>
      <c r="AH495" s="40"/>
      <c r="AI495" s="218"/>
    </row>
    <row r="496" spans="1:35" ht="45" hidden="1" customHeight="1" x14ac:dyDescent="0.2">
      <c r="A496" s="159" t="s">
        <v>4853</v>
      </c>
      <c r="B496" s="150">
        <v>690802007</v>
      </c>
      <c r="C496" s="150" t="s">
        <v>4143</v>
      </c>
      <c r="D496" s="151" t="s">
        <v>4011</v>
      </c>
      <c r="E496" s="150" t="s">
        <v>4157</v>
      </c>
      <c r="F496" s="152" t="s">
        <v>278</v>
      </c>
      <c r="G496" s="152"/>
      <c r="H496" s="152" t="s">
        <v>4158</v>
      </c>
      <c r="I496" s="152" t="s">
        <v>115</v>
      </c>
      <c r="J496" s="150"/>
      <c r="K496" s="150"/>
      <c r="L496" s="150" t="s">
        <v>4854</v>
      </c>
      <c r="M496" s="150" t="s">
        <v>4855</v>
      </c>
      <c r="N496" s="153" t="s">
        <v>1758</v>
      </c>
      <c r="O496" s="154" t="s">
        <v>4856</v>
      </c>
      <c r="P496" s="154" t="s">
        <v>4857</v>
      </c>
      <c r="Q496" s="155"/>
      <c r="R496" s="154"/>
      <c r="S496" s="155">
        <v>91001</v>
      </c>
      <c r="T496" s="155" t="s">
        <v>4162</v>
      </c>
      <c r="U496" s="155" t="s">
        <v>887</v>
      </c>
      <c r="V496" s="156">
        <v>38712</v>
      </c>
      <c r="W496" s="154">
        <v>7235</v>
      </c>
      <c r="X496" s="213"/>
      <c r="Y496" s="214"/>
      <c r="Z496" s="213"/>
      <c r="AA496" s="213"/>
      <c r="AB496" s="213"/>
      <c r="AC496" s="215"/>
      <c r="AD496" s="40"/>
      <c r="AE496" s="40"/>
      <c r="AF496" s="40"/>
      <c r="AG496" s="40"/>
      <c r="AH496" s="40"/>
      <c r="AI496" s="218"/>
    </row>
    <row r="497" spans="1:35" ht="45" hidden="1" customHeight="1" x14ac:dyDescent="0.2">
      <c r="A497" s="159" t="s">
        <v>4858</v>
      </c>
      <c r="B497" s="150" t="s">
        <v>4859</v>
      </c>
      <c r="C497" s="150" t="s">
        <v>4860</v>
      </c>
      <c r="D497" s="151" t="s">
        <v>4011</v>
      </c>
      <c r="E497" s="150" t="s">
        <v>4157</v>
      </c>
      <c r="F497" s="152" t="s">
        <v>4861</v>
      </c>
      <c r="G497" s="152"/>
      <c r="H497" s="152" t="s">
        <v>4158</v>
      </c>
      <c r="I497" s="150" t="s">
        <v>115</v>
      </c>
      <c r="J497" s="150"/>
      <c r="K497" s="150"/>
      <c r="L497" s="150" t="s">
        <v>4862</v>
      </c>
      <c r="M497" s="150" t="s">
        <v>4863</v>
      </c>
      <c r="N497" s="154" t="s">
        <v>118</v>
      </c>
      <c r="O497" s="150" t="s">
        <v>2736</v>
      </c>
      <c r="P497" s="153" t="s">
        <v>4864</v>
      </c>
      <c r="Q497" s="155" t="s">
        <v>4865</v>
      </c>
      <c r="R497" s="150"/>
      <c r="S497" s="150">
        <v>91001</v>
      </c>
      <c r="T497" s="155" t="s">
        <v>4162</v>
      </c>
      <c r="U497" s="155" t="s">
        <v>887</v>
      </c>
      <c r="V497" s="156">
        <v>37970</v>
      </c>
      <c r="W497" s="154">
        <v>7081</v>
      </c>
      <c r="X497" s="213"/>
      <c r="Y497" s="214"/>
      <c r="Z497" s="213"/>
      <c r="AA497" s="213"/>
      <c r="AB497" s="213"/>
      <c r="AC497" s="215"/>
      <c r="AD497" s="40"/>
      <c r="AE497" s="40"/>
      <c r="AF497" s="40"/>
      <c r="AG497" s="40"/>
      <c r="AH497" s="40"/>
      <c r="AI497" s="218"/>
    </row>
    <row r="498" spans="1:35" ht="45" hidden="1" customHeight="1" x14ac:dyDescent="0.2">
      <c r="A498" s="149" t="s">
        <v>4866</v>
      </c>
      <c r="B498" s="150">
        <v>692005007</v>
      </c>
      <c r="C498" s="150" t="s">
        <v>4143</v>
      </c>
      <c r="D498" s="151" t="s">
        <v>4011</v>
      </c>
      <c r="E498" s="150" t="s">
        <v>909</v>
      </c>
      <c r="F498" s="152" t="s">
        <v>278</v>
      </c>
      <c r="G498" s="152"/>
      <c r="H498" s="152" t="s">
        <v>910</v>
      </c>
      <c r="I498" s="152" t="s">
        <v>115</v>
      </c>
      <c r="J498" s="150"/>
      <c r="K498" s="150"/>
      <c r="L498" s="150" t="s">
        <v>4867</v>
      </c>
      <c r="M498" s="150" t="s">
        <v>4868</v>
      </c>
      <c r="N498" s="153" t="s">
        <v>1605</v>
      </c>
      <c r="O498" s="154" t="s">
        <v>1606</v>
      </c>
      <c r="P498" s="154"/>
      <c r="Q498" s="155"/>
      <c r="R498" s="154"/>
      <c r="S498" s="155">
        <v>91001</v>
      </c>
      <c r="T498" s="155" t="s">
        <v>4640</v>
      </c>
      <c r="U498" s="155" t="s">
        <v>887</v>
      </c>
      <c r="V498" s="156">
        <v>41939</v>
      </c>
      <c r="W498" s="154">
        <v>7515</v>
      </c>
      <c r="X498" s="258"/>
      <c r="Y498" s="153"/>
      <c r="Z498" s="258"/>
      <c r="AA498" s="258"/>
      <c r="AB498" s="258"/>
      <c r="AC498" s="150"/>
      <c r="AD498" s="40"/>
      <c r="AE498" s="40"/>
      <c r="AF498" s="40"/>
      <c r="AG498" s="40"/>
      <c r="AH498" s="40"/>
      <c r="AI498" s="218"/>
    </row>
    <row r="499" spans="1:35" ht="45" hidden="1" customHeight="1" x14ac:dyDescent="0.2">
      <c r="A499" s="159" t="s">
        <v>4869</v>
      </c>
      <c r="B499" s="150">
        <v>690709007</v>
      </c>
      <c r="C499" s="150" t="s">
        <v>4143</v>
      </c>
      <c r="D499" s="151" t="s">
        <v>4011</v>
      </c>
      <c r="E499" s="150" t="s">
        <v>4157</v>
      </c>
      <c r="F499" s="152" t="s">
        <v>278</v>
      </c>
      <c r="G499" s="152"/>
      <c r="H499" s="152" t="s">
        <v>4158</v>
      </c>
      <c r="I499" s="152" t="s">
        <v>115</v>
      </c>
      <c r="J499" s="150"/>
      <c r="K499" s="150"/>
      <c r="L499" s="150" t="s">
        <v>4870</v>
      </c>
      <c r="M499" s="150" t="s">
        <v>4871</v>
      </c>
      <c r="N499" s="153" t="s">
        <v>118</v>
      </c>
      <c r="O499" s="154" t="s">
        <v>525</v>
      </c>
      <c r="P499" s="154" t="s">
        <v>4872</v>
      </c>
      <c r="Q499" s="164" t="s">
        <v>4873</v>
      </c>
      <c r="R499" s="154"/>
      <c r="S499" s="155">
        <v>91001</v>
      </c>
      <c r="T499" s="155" t="s">
        <v>4198</v>
      </c>
      <c r="U499" s="155" t="s">
        <v>887</v>
      </c>
      <c r="V499" s="156">
        <v>38531</v>
      </c>
      <c r="W499" s="154">
        <v>7176</v>
      </c>
      <c r="X499" s="213"/>
      <c r="Y499" s="214"/>
      <c r="Z499" s="213"/>
      <c r="AA499" s="213"/>
      <c r="AB499" s="213"/>
      <c r="AC499" s="215"/>
      <c r="AD499" s="40"/>
      <c r="AE499" s="40"/>
      <c r="AF499" s="40"/>
      <c r="AG499" s="40"/>
      <c r="AH499" s="40"/>
      <c r="AI499" s="218"/>
    </row>
    <row r="500" spans="1:35" ht="45" hidden="1" customHeight="1" x14ac:dyDescent="0.2">
      <c r="A500" s="159" t="s">
        <v>4874</v>
      </c>
      <c r="B500" s="150">
        <v>690815001</v>
      </c>
      <c r="C500" s="150" t="s">
        <v>4143</v>
      </c>
      <c r="D500" s="151" t="s">
        <v>4011</v>
      </c>
      <c r="E500" s="150" t="s">
        <v>909</v>
      </c>
      <c r="F500" s="152" t="s">
        <v>278</v>
      </c>
      <c r="G500" s="152"/>
      <c r="H500" s="152" t="s">
        <v>910</v>
      </c>
      <c r="I500" s="152" t="s">
        <v>115</v>
      </c>
      <c r="J500" s="150"/>
      <c r="K500" s="150"/>
      <c r="L500" s="150" t="s">
        <v>4875</v>
      </c>
      <c r="M500" s="150" t="s">
        <v>4876</v>
      </c>
      <c r="N500" s="153" t="s">
        <v>1758</v>
      </c>
      <c r="O500" s="154" t="s">
        <v>4877</v>
      </c>
      <c r="P500" s="154" t="s">
        <v>4878</v>
      </c>
      <c r="Q500" s="155" t="s">
        <v>4879</v>
      </c>
      <c r="R500" s="154"/>
      <c r="S500" s="155">
        <v>91001</v>
      </c>
      <c r="T500" s="155" t="s">
        <v>4640</v>
      </c>
      <c r="U500" s="155" t="s">
        <v>887</v>
      </c>
      <c r="V500" s="156">
        <v>41906</v>
      </c>
      <c r="W500" s="154">
        <v>7508</v>
      </c>
      <c r="X500" s="213"/>
      <c r="Y500" s="214"/>
      <c r="Z500" s="213"/>
      <c r="AA500" s="213"/>
      <c r="AB500" s="213"/>
      <c r="AC500" s="215"/>
      <c r="AD500" s="40"/>
      <c r="AE500" s="40"/>
      <c r="AF500" s="40"/>
      <c r="AG500" s="40"/>
      <c r="AH500" s="40"/>
      <c r="AI500" s="218"/>
    </row>
    <row r="501" spans="1:35" ht="45" hidden="1" customHeight="1" x14ac:dyDescent="0.2">
      <c r="A501" s="159" t="s">
        <v>4880</v>
      </c>
      <c r="B501" s="150">
        <v>690733005</v>
      </c>
      <c r="C501" s="150" t="s">
        <v>4143</v>
      </c>
      <c r="D501" s="151" t="s">
        <v>4011</v>
      </c>
      <c r="E501" s="150" t="s">
        <v>4157</v>
      </c>
      <c r="F501" s="152" t="s">
        <v>278</v>
      </c>
      <c r="G501" s="152"/>
      <c r="H501" s="152" t="s">
        <v>4158</v>
      </c>
      <c r="I501" s="152" t="s">
        <v>115</v>
      </c>
      <c r="J501" s="150"/>
      <c r="K501" s="150"/>
      <c r="L501" s="150" t="s">
        <v>4881</v>
      </c>
      <c r="M501" s="150" t="s">
        <v>4882</v>
      </c>
      <c r="N501" s="153" t="s">
        <v>118</v>
      </c>
      <c r="O501" s="154" t="s">
        <v>4883</v>
      </c>
      <c r="P501" s="154" t="s">
        <v>4884</v>
      </c>
      <c r="Q501" s="155" t="s">
        <v>4885</v>
      </c>
      <c r="R501" s="154"/>
      <c r="S501" s="155">
        <v>91001</v>
      </c>
      <c r="T501" s="155" t="s">
        <v>4162</v>
      </c>
      <c r="U501" s="155" t="s">
        <v>887</v>
      </c>
      <c r="V501" s="156">
        <v>38509</v>
      </c>
      <c r="W501" s="154">
        <v>7171</v>
      </c>
      <c r="X501" s="258"/>
      <c r="Y501" s="153"/>
      <c r="Z501" s="258"/>
      <c r="AA501" s="258"/>
      <c r="AB501" s="258"/>
      <c r="AC501" s="150"/>
      <c r="AD501" s="40"/>
      <c r="AE501" s="40"/>
      <c r="AF501" s="40"/>
      <c r="AG501" s="40"/>
      <c r="AH501" s="40"/>
      <c r="AI501" s="218"/>
    </row>
    <row r="502" spans="1:35" ht="45" hidden="1" customHeight="1" x14ac:dyDescent="0.2">
      <c r="A502" s="159" t="s">
        <v>4886</v>
      </c>
      <c r="B502" s="150">
        <v>692004000</v>
      </c>
      <c r="C502" s="150" t="s">
        <v>4143</v>
      </c>
      <c r="D502" s="151" t="s">
        <v>4011</v>
      </c>
      <c r="E502" s="150" t="s">
        <v>909</v>
      </c>
      <c r="F502" s="152" t="s">
        <v>278</v>
      </c>
      <c r="G502" s="152"/>
      <c r="H502" s="152" t="s">
        <v>910</v>
      </c>
      <c r="I502" s="152" t="s">
        <v>509</v>
      </c>
      <c r="J502" s="150"/>
      <c r="K502" s="150"/>
      <c r="L502" s="150" t="s">
        <v>4887</v>
      </c>
      <c r="M502" s="150" t="s">
        <v>4888</v>
      </c>
      <c r="N502" s="153" t="s">
        <v>1605</v>
      </c>
      <c r="O502" s="154" t="s">
        <v>4889</v>
      </c>
      <c r="P502" s="154" t="s">
        <v>4890</v>
      </c>
      <c r="Q502" s="155" t="s">
        <v>4891</v>
      </c>
      <c r="R502" s="154"/>
      <c r="S502" s="155">
        <v>91001</v>
      </c>
      <c r="T502" s="155" t="s">
        <v>4640</v>
      </c>
      <c r="U502" s="155" t="s">
        <v>887</v>
      </c>
      <c r="V502" s="156">
        <v>41996</v>
      </c>
      <c r="W502" s="154">
        <v>7520</v>
      </c>
      <c r="X502" s="258"/>
      <c r="Y502" s="153"/>
      <c r="Z502" s="258"/>
      <c r="AA502" s="258"/>
      <c r="AB502" s="258"/>
      <c r="AC502" s="150"/>
      <c r="AD502" s="40"/>
      <c r="AE502" s="40"/>
      <c r="AF502" s="40"/>
      <c r="AG502" s="40"/>
      <c r="AH502" s="40"/>
      <c r="AI502" s="218"/>
    </row>
    <row r="503" spans="1:35" ht="45" hidden="1" customHeight="1" x14ac:dyDescent="0.2">
      <c r="A503" s="159" t="s">
        <v>4892</v>
      </c>
      <c r="B503" s="150">
        <v>691109003</v>
      </c>
      <c r="C503" s="150" t="s">
        <v>4143</v>
      </c>
      <c r="D503" s="151" t="s">
        <v>4011</v>
      </c>
      <c r="E503" s="150" t="s">
        <v>4157</v>
      </c>
      <c r="F503" s="152" t="s">
        <v>278</v>
      </c>
      <c r="G503" s="152"/>
      <c r="H503" s="152" t="s">
        <v>4158</v>
      </c>
      <c r="I503" s="152" t="s">
        <v>115</v>
      </c>
      <c r="J503" s="150"/>
      <c r="K503" s="150"/>
      <c r="L503" s="150" t="s">
        <v>4893</v>
      </c>
      <c r="M503" s="150" t="s">
        <v>4894</v>
      </c>
      <c r="N503" s="153" t="s">
        <v>928</v>
      </c>
      <c r="O503" s="154" t="s">
        <v>4329</v>
      </c>
      <c r="P503" s="154" t="s">
        <v>4895</v>
      </c>
      <c r="Q503" s="155" t="s">
        <v>4896</v>
      </c>
      <c r="R503" s="154"/>
      <c r="S503" s="155">
        <v>91001</v>
      </c>
      <c r="T503" s="155" t="s">
        <v>4162</v>
      </c>
      <c r="U503" s="155" t="s">
        <v>887</v>
      </c>
      <c r="V503" s="156">
        <v>38709</v>
      </c>
      <c r="W503" s="154">
        <v>7234</v>
      </c>
      <c r="X503" s="258"/>
      <c r="Y503" s="153"/>
      <c r="Z503" s="258"/>
      <c r="AA503" s="258"/>
      <c r="AB503" s="258"/>
      <c r="AC503" s="150"/>
      <c r="AD503" s="40"/>
      <c r="AE503" s="40"/>
      <c r="AF503" s="40"/>
      <c r="AG503" s="40"/>
      <c r="AH503" s="40"/>
      <c r="AI503" s="218"/>
    </row>
    <row r="504" spans="1:35" ht="45" hidden="1" customHeight="1" x14ac:dyDescent="0.2">
      <c r="A504" s="159" t="s">
        <v>4897</v>
      </c>
      <c r="B504" s="150">
        <v>692205006</v>
      </c>
      <c r="C504" s="150" t="s">
        <v>4143</v>
      </c>
      <c r="D504" s="151" t="s">
        <v>4011</v>
      </c>
      <c r="E504" s="150" t="s">
        <v>4157</v>
      </c>
      <c r="F504" s="152" t="s">
        <v>278</v>
      </c>
      <c r="G504" s="152"/>
      <c r="H504" s="152" t="s">
        <v>4158</v>
      </c>
      <c r="I504" s="152" t="s">
        <v>115</v>
      </c>
      <c r="J504" s="150"/>
      <c r="K504" s="150"/>
      <c r="L504" s="150" t="s">
        <v>4898</v>
      </c>
      <c r="M504" s="150" t="s">
        <v>4899</v>
      </c>
      <c r="N504" s="153" t="s">
        <v>232</v>
      </c>
      <c r="O504" s="154" t="s">
        <v>4900</v>
      </c>
      <c r="P504" s="154" t="s">
        <v>4901</v>
      </c>
      <c r="Q504" s="155" t="s">
        <v>4902</v>
      </c>
      <c r="R504" s="154"/>
      <c r="S504" s="155">
        <v>91001</v>
      </c>
      <c r="T504" s="155" t="s">
        <v>4903</v>
      </c>
      <c r="U504" s="155">
        <v>2009</v>
      </c>
      <c r="V504" s="156">
        <v>37970</v>
      </c>
      <c r="W504" s="154">
        <v>6995</v>
      </c>
      <c r="X504" s="258"/>
      <c r="Y504" s="153"/>
      <c r="Z504" s="258"/>
      <c r="AA504" s="258"/>
      <c r="AB504" s="258"/>
      <c r="AC504" s="150"/>
      <c r="AD504" s="40"/>
      <c r="AE504" s="40"/>
      <c r="AF504" s="40"/>
      <c r="AG504" s="40"/>
      <c r="AH504" s="40"/>
      <c r="AI504" s="218"/>
    </row>
    <row r="505" spans="1:35" ht="45" hidden="1" customHeight="1" x14ac:dyDescent="0.2">
      <c r="A505" s="159" t="s">
        <v>4904</v>
      </c>
      <c r="B505" s="150">
        <v>690204002</v>
      </c>
      <c r="C505" s="150" t="s">
        <v>4143</v>
      </c>
      <c r="D505" s="151" t="s">
        <v>4011</v>
      </c>
      <c r="E505" s="150" t="s">
        <v>909</v>
      </c>
      <c r="F505" s="152" t="s">
        <v>278</v>
      </c>
      <c r="G505" s="152"/>
      <c r="H505" s="152" t="s">
        <v>910</v>
      </c>
      <c r="I505" s="152" t="s">
        <v>115</v>
      </c>
      <c r="J505" s="150"/>
      <c r="K505" s="150"/>
      <c r="L505" s="150" t="s">
        <v>4905</v>
      </c>
      <c r="M505" s="150" t="s">
        <v>4906</v>
      </c>
      <c r="N505" s="153" t="s">
        <v>165</v>
      </c>
      <c r="O505" s="154" t="s">
        <v>4907</v>
      </c>
      <c r="P505" s="154" t="s">
        <v>4908</v>
      </c>
      <c r="Q505" s="155" t="s">
        <v>4909</v>
      </c>
      <c r="R505" s="154"/>
      <c r="S505" s="155">
        <v>91001</v>
      </c>
      <c r="T505" s="155" t="s">
        <v>4198</v>
      </c>
      <c r="U505" s="155" t="s">
        <v>887</v>
      </c>
      <c r="V505" s="156">
        <v>38618</v>
      </c>
      <c r="W505" s="154">
        <v>7194</v>
      </c>
      <c r="X505" s="258"/>
      <c r="Y505" s="153"/>
      <c r="Z505" s="258"/>
      <c r="AA505" s="258"/>
      <c r="AB505" s="258"/>
      <c r="AC505" s="150"/>
      <c r="AD505" s="40"/>
      <c r="AE505" s="40"/>
      <c r="AF505" s="40"/>
      <c r="AG505" s="40"/>
      <c r="AH505" s="40"/>
      <c r="AI505" s="218"/>
    </row>
    <row r="506" spans="1:35" ht="45" hidden="1" customHeight="1" x14ac:dyDescent="0.2">
      <c r="A506" s="159" t="s">
        <v>4910</v>
      </c>
      <c r="B506" s="150">
        <v>690729008</v>
      </c>
      <c r="C506" s="150" t="s">
        <v>4143</v>
      </c>
      <c r="D506" s="151" t="s">
        <v>4011</v>
      </c>
      <c r="E506" s="150" t="s">
        <v>4157</v>
      </c>
      <c r="F506" s="152" t="s">
        <v>278</v>
      </c>
      <c r="G506" s="152"/>
      <c r="H506" s="152" t="s">
        <v>4158</v>
      </c>
      <c r="I506" s="152" t="s">
        <v>115</v>
      </c>
      <c r="J506" s="150"/>
      <c r="K506" s="150"/>
      <c r="L506" s="150" t="s">
        <v>4911</v>
      </c>
      <c r="M506" s="150" t="s">
        <v>4912</v>
      </c>
      <c r="N506" s="153" t="s">
        <v>118</v>
      </c>
      <c r="O506" s="154" t="s">
        <v>1559</v>
      </c>
      <c r="P506" s="154" t="s">
        <v>4913</v>
      </c>
      <c r="Q506" s="155" t="s">
        <v>4914</v>
      </c>
      <c r="R506" s="154"/>
      <c r="S506" s="155">
        <v>91001</v>
      </c>
      <c r="T506" s="155" t="s">
        <v>4198</v>
      </c>
      <c r="U506" s="155" t="s">
        <v>887</v>
      </c>
      <c r="V506" s="156">
        <v>37970</v>
      </c>
      <c r="W506" s="154">
        <v>7136</v>
      </c>
      <c r="X506" s="258"/>
      <c r="Y506" s="153"/>
      <c r="Z506" s="258"/>
      <c r="AA506" s="258"/>
      <c r="AB506" s="258"/>
      <c r="AC506" s="150"/>
      <c r="AD506" s="40"/>
      <c r="AE506" s="40"/>
      <c r="AF506" s="40"/>
      <c r="AG506" s="40"/>
      <c r="AH506" s="40"/>
      <c r="AI506" s="218"/>
    </row>
    <row r="507" spans="1:35" ht="45" hidden="1" customHeight="1" x14ac:dyDescent="0.2">
      <c r="A507" s="159" t="s">
        <v>4915</v>
      </c>
      <c r="B507" s="150">
        <v>691101002</v>
      </c>
      <c r="C507" s="150" t="s">
        <v>4143</v>
      </c>
      <c r="D507" s="151" t="s">
        <v>4011</v>
      </c>
      <c r="E507" s="150" t="s">
        <v>4157</v>
      </c>
      <c r="F507" s="152" t="s">
        <v>278</v>
      </c>
      <c r="G507" s="152"/>
      <c r="H507" s="152" t="s">
        <v>4158</v>
      </c>
      <c r="I507" s="152" t="s">
        <v>115</v>
      </c>
      <c r="J507" s="150"/>
      <c r="K507" s="150"/>
      <c r="L507" s="150" t="s">
        <v>4916</v>
      </c>
      <c r="M507" s="150" t="s">
        <v>4917</v>
      </c>
      <c r="N507" s="153" t="s">
        <v>928</v>
      </c>
      <c r="O507" s="154" t="s">
        <v>4918</v>
      </c>
      <c r="P507" s="154" t="s">
        <v>4919</v>
      </c>
      <c r="Q507" s="155"/>
      <c r="R507" s="154"/>
      <c r="S507" s="155">
        <v>91001</v>
      </c>
      <c r="T507" s="155" t="s">
        <v>4162</v>
      </c>
      <c r="U507" s="155" t="s">
        <v>887</v>
      </c>
      <c r="V507" s="156">
        <v>38736</v>
      </c>
      <c r="W507" s="154">
        <v>7276</v>
      </c>
      <c r="X507" s="258"/>
      <c r="Y507" s="153"/>
      <c r="Z507" s="258"/>
      <c r="AA507" s="258"/>
      <c r="AB507" s="258"/>
      <c r="AC507" s="150"/>
      <c r="AD507" s="40"/>
      <c r="AE507" s="40"/>
      <c r="AF507" s="40"/>
      <c r="AG507" s="40"/>
      <c r="AH507" s="40"/>
      <c r="AI507" s="218"/>
    </row>
    <row r="508" spans="1:35" ht="45" hidden="1" customHeight="1" x14ac:dyDescent="0.2">
      <c r="A508" s="159" t="s">
        <v>4920</v>
      </c>
      <c r="B508" s="150">
        <v>690408007</v>
      </c>
      <c r="C508" s="150" t="s">
        <v>4143</v>
      </c>
      <c r="D508" s="151" t="s">
        <v>4011</v>
      </c>
      <c r="E508" s="150" t="s">
        <v>909</v>
      </c>
      <c r="F508" s="152" t="s">
        <v>278</v>
      </c>
      <c r="G508" s="152"/>
      <c r="H508" s="152" t="s">
        <v>910</v>
      </c>
      <c r="I508" s="152" t="s">
        <v>115</v>
      </c>
      <c r="J508" s="150"/>
      <c r="K508" s="150"/>
      <c r="L508" s="150" t="s">
        <v>4921</v>
      </c>
      <c r="M508" s="258" t="s">
        <v>4922</v>
      </c>
      <c r="N508" s="153" t="s">
        <v>494</v>
      </c>
      <c r="O508" s="154" t="s">
        <v>4923</v>
      </c>
      <c r="P508" s="154" t="s">
        <v>4924</v>
      </c>
      <c r="Q508" s="155" t="s">
        <v>4925</v>
      </c>
      <c r="R508" s="154"/>
      <c r="S508" s="155">
        <v>91001</v>
      </c>
      <c r="T508" s="155" t="s">
        <v>4162</v>
      </c>
      <c r="U508" s="155" t="s">
        <v>887</v>
      </c>
      <c r="V508" s="156">
        <v>38658</v>
      </c>
      <c r="W508" s="154">
        <v>7212</v>
      </c>
      <c r="X508" s="215"/>
      <c r="Y508" s="214"/>
      <c r="Z508" s="213"/>
      <c r="AA508" s="213"/>
      <c r="AB508" s="213"/>
      <c r="AC508" s="215"/>
      <c r="AD508" s="40"/>
      <c r="AE508" s="40"/>
      <c r="AF508" s="40"/>
      <c r="AG508" s="40"/>
      <c r="AH508" s="40"/>
      <c r="AI508" s="218"/>
    </row>
    <row r="509" spans="1:35" ht="45" hidden="1" customHeight="1" x14ac:dyDescent="0.2">
      <c r="A509" s="159" t="s">
        <v>4926</v>
      </c>
      <c r="B509" s="150">
        <v>690805006</v>
      </c>
      <c r="C509" s="150" t="s">
        <v>4143</v>
      </c>
      <c r="D509" s="151" t="s">
        <v>4011</v>
      </c>
      <c r="E509" s="150" t="s">
        <v>4170</v>
      </c>
      <c r="F509" s="152" t="s">
        <v>2427</v>
      </c>
      <c r="G509" s="152"/>
      <c r="H509" s="152" t="s">
        <v>4171</v>
      </c>
      <c r="I509" s="152" t="s">
        <v>115</v>
      </c>
      <c r="J509" s="150"/>
      <c r="K509" s="150"/>
      <c r="L509" s="150" t="s">
        <v>4927</v>
      </c>
      <c r="M509" s="150" t="s">
        <v>4928</v>
      </c>
      <c r="N509" s="153" t="s">
        <v>1758</v>
      </c>
      <c r="O509" s="154" t="s">
        <v>4929</v>
      </c>
      <c r="P509" s="154" t="s">
        <v>4930</v>
      </c>
      <c r="Q509" s="155" t="s">
        <v>4931</v>
      </c>
      <c r="R509" s="154"/>
      <c r="S509" s="155">
        <v>91001</v>
      </c>
      <c r="T509" s="155" t="s">
        <v>886</v>
      </c>
      <c r="U509" s="155" t="s">
        <v>887</v>
      </c>
      <c r="V509" s="156">
        <v>38729</v>
      </c>
      <c r="W509" s="154">
        <v>7261</v>
      </c>
      <c r="X509" s="258"/>
      <c r="Y509" s="153"/>
      <c r="Z509" s="258"/>
      <c r="AA509" s="258"/>
      <c r="AB509" s="258"/>
      <c r="AC509" s="150"/>
      <c r="AD509" s="40"/>
      <c r="AE509" s="40"/>
      <c r="AF509" s="40"/>
      <c r="AG509" s="40"/>
      <c r="AH509" s="40"/>
      <c r="AI509" s="218"/>
    </row>
    <row r="510" spans="1:35" ht="45" hidden="1" customHeight="1" x14ac:dyDescent="0.2">
      <c r="A510" s="159" t="s">
        <v>4932</v>
      </c>
      <c r="B510" s="150">
        <v>691705005</v>
      </c>
      <c r="C510" s="150" t="s">
        <v>4143</v>
      </c>
      <c r="D510" s="151" t="s">
        <v>4011</v>
      </c>
      <c r="E510" s="150" t="s">
        <v>909</v>
      </c>
      <c r="F510" s="152" t="s">
        <v>278</v>
      </c>
      <c r="G510" s="152"/>
      <c r="H510" s="152" t="s">
        <v>910</v>
      </c>
      <c r="I510" s="152" t="s">
        <v>115</v>
      </c>
      <c r="J510" s="150"/>
      <c r="K510" s="150"/>
      <c r="L510" s="150" t="s">
        <v>4933</v>
      </c>
      <c r="M510" s="150" t="s">
        <v>4934</v>
      </c>
      <c r="N510" s="153" t="s">
        <v>133</v>
      </c>
      <c r="O510" s="154" t="s">
        <v>4935</v>
      </c>
      <c r="P510" s="154" t="s">
        <v>4936</v>
      </c>
      <c r="Q510" s="155"/>
      <c r="R510" s="154"/>
      <c r="S510" s="155">
        <v>91001</v>
      </c>
      <c r="T510" s="155" t="s">
        <v>886</v>
      </c>
      <c r="U510" s="155" t="s">
        <v>887</v>
      </c>
      <c r="V510" s="156">
        <v>42053</v>
      </c>
      <c r="W510" s="154">
        <v>7537</v>
      </c>
      <c r="X510" s="213"/>
      <c r="Y510" s="214"/>
      <c r="Z510" s="213"/>
      <c r="AA510" s="213"/>
      <c r="AB510" s="213"/>
      <c r="AC510" s="215"/>
      <c r="AD510" s="40"/>
      <c r="AE510" s="40"/>
      <c r="AF510" s="40"/>
      <c r="AG510" s="40"/>
      <c r="AH510" s="40"/>
      <c r="AI510" s="218"/>
    </row>
    <row r="511" spans="1:35" ht="45" hidden="1" customHeight="1" x14ac:dyDescent="0.2">
      <c r="A511" s="159" t="s">
        <v>4937</v>
      </c>
      <c r="B511" s="150">
        <v>691707008</v>
      </c>
      <c r="C511" s="150" t="s">
        <v>4143</v>
      </c>
      <c r="D511" s="151" t="s">
        <v>4011</v>
      </c>
      <c r="E511" s="150" t="s">
        <v>4157</v>
      </c>
      <c r="F511" s="152" t="s">
        <v>278</v>
      </c>
      <c r="G511" s="152"/>
      <c r="H511" s="152" t="s">
        <v>4158</v>
      </c>
      <c r="I511" s="152" t="s">
        <v>115</v>
      </c>
      <c r="J511" s="150"/>
      <c r="K511" s="150"/>
      <c r="L511" s="150" t="s">
        <v>4938</v>
      </c>
      <c r="M511" s="150" t="s">
        <v>4939</v>
      </c>
      <c r="N511" s="153" t="s">
        <v>133</v>
      </c>
      <c r="O511" s="154" t="s">
        <v>4940</v>
      </c>
      <c r="P511" s="154" t="s">
        <v>4941</v>
      </c>
      <c r="Q511" s="155" t="s">
        <v>4942</v>
      </c>
      <c r="R511" s="154"/>
      <c r="S511" s="155">
        <v>91001</v>
      </c>
      <c r="T511" s="155" t="s">
        <v>4622</v>
      </c>
      <c r="U511" s="155" t="s">
        <v>887</v>
      </c>
      <c r="V511" s="156">
        <v>38723</v>
      </c>
      <c r="W511" s="154">
        <v>7252</v>
      </c>
      <c r="X511" s="213"/>
      <c r="Y511" s="214"/>
      <c r="Z511" s="213"/>
      <c r="AA511" s="213"/>
      <c r="AB511" s="213"/>
      <c r="AC511" s="215"/>
      <c r="AD511" s="40"/>
      <c r="AE511" s="40"/>
      <c r="AF511" s="40"/>
      <c r="AG511" s="40"/>
      <c r="AH511" s="40"/>
      <c r="AI511" s="218"/>
    </row>
    <row r="512" spans="1:35" ht="45" hidden="1" customHeight="1" x14ac:dyDescent="0.2">
      <c r="A512" s="159" t="s">
        <v>4943</v>
      </c>
      <c r="B512" s="150">
        <v>690606003</v>
      </c>
      <c r="C512" s="150" t="s">
        <v>4143</v>
      </c>
      <c r="D512" s="151" t="s">
        <v>4011</v>
      </c>
      <c r="E512" s="150" t="s">
        <v>4157</v>
      </c>
      <c r="F512" s="152" t="s">
        <v>278</v>
      </c>
      <c r="G512" s="152"/>
      <c r="H512" s="152" t="s">
        <v>4158</v>
      </c>
      <c r="I512" s="152" t="s">
        <v>115</v>
      </c>
      <c r="J512" s="150"/>
      <c r="K512" s="150"/>
      <c r="L512" s="150" t="s">
        <v>4944</v>
      </c>
      <c r="M512" s="150" t="s">
        <v>4945</v>
      </c>
      <c r="N512" s="153" t="s">
        <v>246</v>
      </c>
      <c r="O512" s="154" t="s">
        <v>4946</v>
      </c>
      <c r="P512" s="154"/>
      <c r="Q512" s="155"/>
      <c r="R512" s="154"/>
      <c r="S512" s="155">
        <v>91001</v>
      </c>
      <c r="T512" s="155" t="s">
        <v>4162</v>
      </c>
      <c r="U512" s="155" t="s">
        <v>887</v>
      </c>
      <c r="V512" s="156">
        <v>42739</v>
      </c>
      <c r="W512" s="154">
        <v>7624</v>
      </c>
      <c r="X512" s="258"/>
      <c r="Y512" s="153"/>
      <c r="Z512" s="258"/>
      <c r="AA512" s="258"/>
      <c r="AB512" s="258"/>
      <c r="AC512" s="150"/>
      <c r="AD512" s="40"/>
      <c r="AE512" s="40"/>
      <c r="AF512" s="40"/>
      <c r="AG512" s="40"/>
      <c r="AH512" s="40"/>
      <c r="AI512" s="218"/>
    </row>
    <row r="513" spans="1:35" ht="45" hidden="1" customHeight="1" x14ac:dyDescent="0.2">
      <c r="A513" s="159" t="s">
        <v>4947</v>
      </c>
      <c r="B513" s="150">
        <v>691904008</v>
      </c>
      <c r="C513" s="150" t="s">
        <v>4143</v>
      </c>
      <c r="D513" s="151" t="s">
        <v>4011</v>
      </c>
      <c r="E513" s="150" t="s">
        <v>4157</v>
      </c>
      <c r="F513" s="152" t="s">
        <v>278</v>
      </c>
      <c r="G513" s="152"/>
      <c r="H513" s="152" t="s">
        <v>4158</v>
      </c>
      <c r="I513" s="152" t="s">
        <v>115</v>
      </c>
      <c r="J513" s="150"/>
      <c r="K513" s="150"/>
      <c r="L513" s="150" t="s">
        <v>4948</v>
      </c>
      <c r="M513" s="150" t="s">
        <v>4949</v>
      </c>
      <c r="N513" s="153" t="s">
        <v>149</v>
      </c>
      <c r="O513" s="154" t="s">
        <v>4950</v>
      </c>
      <c r="P513" s="154" t="s">
        <v>4951</v>
      </c>
      <c r="Q513" s="155" t="s">
        <v>4952</v>
      </c>
      <c r="R513" s="154"/>
      <c r="S513" s="155">
        <v>91001</v>
      </c>
      <c r="T513" s="155" t="s">
        <v>4162</v>
      </c>
      <c r="U513" s="155" t="s">
        <v>887</v>
      </c>
      <c r="V513" s="156">
        <v>38568</v>
      </c>
      <c r="W513" s="154">
        <v>7179</v>
      </c>
      <c r="X513" s="213"/>
      <c r="Y513" s="214"/>
      <c r="Z513" s="213"/>
      <c r="AA513" s="213"/>
      <c r="AB513" s="213"/>
      <c r="AC513" s="215"/>
      <c r="AD513" s="40"/>
      <c r="AE513" s="40"/>
      <c r="AF513" s="40"/>
      <c r="AG513" s="40"/>
      <c r="AH513" s="40"/>
      <c r="AI513" s="218"/>
    </row>
    <row r="514" spans="1:35" ht="45" hidden="1" customHeight="1" x14ac:dyDescent="0.2">
      <c r="A514" s="159" t="s">
        <v>4953</v>
      </c>
      <c r="B514" s="150">
        <v>690705001</v>
      </c>
      <c r="C514" s="150" t="s">
        <v>4143</v>
      </c>
      <c r="D514" s="151" t="s">
        <v>4011</v>
      </c>
      <c r="E514" s="150" t="s">
        <v>4157</v>
      </c>
      <c r="F514" s="152" t="s">
        <v>278</v>
      </c>
      <c r="G514" s="152"/>
      <c r="H514" s="152" t="s">
        <v>4158</v>
      </c>
      <c r="I514" s="152" t="s">
        <v>115</v>
      </c>
      <c r="J514" s="150"/>
      <c r="K514" s="150"/>
      <c r="L514" s="150" t="s">
        <v>4954</v>
      </c>
      <c r="M514" s="150" t="s">
        <v>4955</v>
      </c>
      <c r="N514" s="153" t="s">
        <v>118</v>
      </c>
      <c r="O514" s="154" t="s">
        <v>1629</v>
      </c>
      <c r="P514" s="154" t="s">
        <v>4956</v>
      </c>
      <c r="Q514" s="155" t="s">
        <v>4957</v>
      </c>
      <c r="R514" s="154"/>
      <c r="S514" s="155">
        <v>91001</v>
      </c>
      <c r="T514" s="155" t="s">
        <v>4622</v>
      </c>
      <c r="U514" s="155" t="s">
        <v>887</v>
      </c>
      <c r="V514" s="156">
        <v>37970</v>
      </c>
      <c r="W514" s="154">
        <v>7066</v>
      </c>
      <c r="X514" s="213"/>
      <c r="Y514" s="214"/>
      <c r="Z514" s="213"/>
      <c r="AA514" s="213"/>
      <c r="AB514" s="213"/>
      <c r="AC514" s="215"/>
      <c r="AD514" s="40"/>
      <c r="AE514" s="40"/>
      <c r="AF514" s="40"/>
      <c r="AG514" s="40"/>
      <c r="AH514" s="40"/>
      <c r="AI514" s="218"/>
    </row>
    <row r="515" spans="1:35" ht="45" hidden="1" customHeight="1" x14ac:dyDescent="0.2">
      <c r="A515" s="159" t="s">
        <v>4958</v>
      </c>
      <c r="B515" s="150">
        <v>691403009</v>
      </c>
      <c r="C515" s="150" t="s">
        <v>4143</v>
      </c>
      <c r="D515" s="151" t="s">
        <v>4011</v>
      </c>
      <c r="E515" s="150" t="s">
        <v>4157</v>
      </c>
      <c r="F515" s="152" t="s">
        <v>278</v>
      </c>
      <c r="G515" s="152"/>
      <c r="H515" s="152" t="s">
        <v>4158</v>
      </c>
      <c r="I515" s="152" t="s">
        <v>115</v>
      </c>
      <c r="J515" s="150"/>
      <c r="K515" s="150"/>
      <c r="L515" s="150" t="s">
        <v>4959</v>
      </c>
      <c r="M515" s="150" t="s">
        <v>4960</v>
      </c>
      <c r="N515" s="153" t="s">
        <v>471</v>
      </c>
      <c r="O515" s="154" t="s">
        <v>4961</v>
      </c>
      <c r="P515" s="154" t="s">
        <v>4962</v>
      </c>
      <c r="Q515" s="155"/>
      <c r="R515" s="154" t="s">
        <v>4963</v>
      </c>
      <c r="S515" s="155">
        <v>91001</v>
      </c>
      <c r="T515" s="155" t="s">
        <v>4622</v>
      </c>
      <c r="U515" s="155" t="s">
        <v>887</v>
      </c>
      <c r="V515" s="156">
        <v>38813</v>
      </c>
      <c r="W515" s="154">
        <v>7317</v>
      </c>
      <c r="X515" s="258"/>
      <c r="Y515" s="153"/>
      <c r="Z515" s="258"/>
      <c r="AA515" s="258"/>
      <c r="AB515" s="258"/>
      <c r="AC515" s="150"/>
      <c r="AD515" s="40"/>
      <c r="AE515" s="40"/>
      <c r="AF515" s="40"/>
      <c r="AG515" s="40"/>
      <c r="AH515" s="40"/>
      <c r="AI515" s="218"/>
    </row>
    <row r="516" spans="1:35" ht="45" hidden="1" customHeight="1" x14ac:dyDescent="0.2">
      <c r="A516" s="159" t="s">
        <v>4964</v>
      </c>
      <c r="B516" s="150">
        <v>691406008</v>
      </c>
      <c r="C516" s="150" t="s">
        <v>4143</v>
      </c>
      <c r="D516" s="151" t="s">
        <v>4011</v>
      </c>
      <c r="E516" s="150" t="s">
        <v>909</v>
      </c>
      <c r="F516" s="152" t="s">
        <v>278</v>
      </c>
      <c r="G516" s="152"/>
      <c r="H516" s="152" t="s">
        <v>910</v>
      </c>
      <c r="I516" s="152" t="s">
        <v>115</v>
      </c>
      <c r="J516" s="150"/>
      <c r="K516" s="150"/>
      <c r="L516" s="150" t="s">
        <v>4965</v>
      </c>
      <c r="M516" s="150" t="s">
        <v>4966</v>
      </c>
      <c r="N516" s="153" t="s">
        <v>471</v>
      </c>
      <c r="O516" s="154" t="s">
        <v>4967</v>
      </c>
      <c r="P516" s="154"/>
      <c r="Q516" s="155" t="s">
        <v>4968</v>
      </c>
      <c r="R516" s="154"/>
      <c r="S516" s="155">
        <v>91001</v>
      </c>
      <c r="T516" s="155" t="s">
        <v>4622</v>
      </c>
      <c r="U516" s="155" t="s">
        <v>887</v>
      </c>
      <c r="V516" s="156">
        <v>38776</v>
      </c>
      <c r="W516" s="154">
        <v>7310</v>
      </c>
      <c r="X516" s="258"/>
      <c r="Y516" s="153"/>
      <c r="Z516" s="258"/>
      <c r="AA516" s="258"/>
      <c r="AB516" s="258"/>
      <c r="AC516" s="150"/>
      <c r="AD516" s="40"/>
      <c r="AE516" s="40"/>
      <c r="AF516" s="40"/>
      <c r="AG516" s="40"/>
      <c r="AH516" s="40"/>
      <c r="AI516" s="218"/>
    </row>
    <row r="517" spans="1:35" ht="45" hidden="1" customHeight="1" x14ac:dyDescent="0.2">
      <c r="A517" s="159" t="s">
        <v>4969</v>
      </c>
      <c r="B517" s="150">
        <v>690814005</v>
      </c>
      <c r="C517" s="150"/>
      <c r="D517" s="151" t="s">
        <v>4011</v>
      </c>
      <c r="E517" s="150" t="s">
        <v>4970</v>
      </c>
      <c r="F517" s="152" t="s">
        <v>278</v>
      </c>
      <c r="G517" s="152"/>
      <c r="H517" s="152" t="s">
        <v>910</v>
      </c>
      <c r="I517" s="152" t="s">
        <v>115</v>
      </c>
      <c r="J517" s="150"/>
      <c r="K517" s="150"/>
      <c r="L517" s="150" t="s">
        <v>4971</v>
      </c>
      <c r="M517" s="150" t="s">
        <v>4972</v>
      </c>
      <c r="N517" s="153" t="s">
        <v>1758</v>
      </c>
      <c r="O517" s="154" t="s">
        <v>4973</v>
      </c>
      <c r="P517" s="154" t="s">
        <v>4974</v>
      </c>
      <c r="Q517" s="166" t="s">
        <v>4975</v>
      </c>
      <c r="R517" s="154"/>
      <c r="S517" s="155">
        <v>91001</v>
      </c>
      <c r="T517" s="155" t="s">
        <v>4622</v>
      </c>
      <c r="U517" s="155" t="s">
        <v>887</v>
      </c>
      <c r="V517" s="156">
        <v>43717</v>
      </c>
      <c r="W517" s="154">
        <v>7688</v>
      </c>
      <c r="X517" s="258"/>
      <c r="Y517" s="153"/>
      <c r="Z517" s="258"/>
      <c r="AA517" s="258"/>
      <c r="AB517" s="258"/>
      <c r="AC517" s="150"/>
      <c r="AD517" s="40"/>
      <c r="AE517" s="40"/>
      <c r="AF517" s="40"/>
      <c r="AG517" s="40"/>
      <c r="AH517" s="40"/>
      <c r="AI517" s="218"/>
    </row>
    <row r="518" spans="1:35" ht="45" hidden="1" customHeight="1" x14ac:dyDescent="0.2">
      <c r="A518" s="159" t="s">
        <v>4976</v>
      </c>
      <c r="B518" s="150">
        <v>690612003</v>
      </c>
      <c r="C518" s="150" t="s">
        <v>4143</v>
      </c>
      <c r="D518" s="151" t="s">
        <v>4011</v>
      </c>
      <c r="E518" s="150" t="s">
        <v>909</v>
      </c>
      <c r="F518" s="152" t="s">
        <v>278</v>
      </c>
      <c r="G518" s="152"/>
      <c r="H518" s="152" t="s">
        <v>910</v>
      </c>
      <c r="I518" s="152" t="s">
        <v>115</v>
      </c>
      <c r="J518" s="150"/>
      <c r="K518" s="150"/>
      <c r="L518" s="150" t="s">
        <v>4977</v>
      </c>
      <c r="M518" s="150" t="s">
        <v>4978</v>
      </c>
      <c r="N518" s="153" t="s">
        <v>246</v>
      </c>
      <c r="O518" s="154" t="s">
        <v>4979</v>
      </c>
      <c r="P518" s="154" t="s">
        <v>4980</v>
      </c>
      <c r="Q518" s="155" t="s">
        <v>4981</v>
      </c>
      <c r="R518" s="154"/>
      <c r="S518" s="155">
        <v>91001</v>
      </c>
      <c r="T518" s="155" t="s">
        <v>4162</v>
      </c>
      <c r="U518" s="155" t="s">
        <v>887</v>
      </c>
      <c r="V518" s="156">
        <v>40190</v>
      </c>
      <c r="W518" s="154">
        <v>7423</v>
      </c>
      <c r="X518" s="213"/>
      <c r="Y518" s="214"/>
      <c r="Z518" s="213"/>
      <c r="AA518" s="213"/>
      <c r="AB518" s="213"/>
      <c r="AC518" s="215"/>
      <c r="AD518" s="40"/>
      <c r="AE518" s="40"/>
      <c r="AF518" s="40"/>
      <c r="AG518" s="40"/>
      <c r="AH518" s="40"/>
      <c r="AI518" s="218"/>
    </row>
    <row r="519" spans="1:35" ht="45" hidden="1" customHeight="1" x14ac:dyDescent="0.2">
      <c r="A519" s="149" t="s">
        <v>4982</v>
      </c>
      <c r="B519" s="150">
        <v>692101006</v>
      </c>
      <c r="C519" s="150" t="s">
        <v>4143</v>
      </c>
      <c r="D519" s="151" t="s">
        <v>4011</v>
      </c>
      <c r="E519" s="150" t="s">
        <v>4157</v>
      </c>
      <c r="F519" s="152" t="s">
        <v>278</v>
      </c>
      <c r="G519" s="152"/>
      <c r="H519" s="152" t="s">
        <v>4280</v>
      </c>
      <c r="I519" s="152" t="s">
        <v>115</v>
      </c>
      <c r="J519" s="150"/>
      <c r="K519" s="150"/>
      <c r="L519" s="150" t="s">
        <v>4983</v>
      </c>
      <c r="M519" s="150" t="s">
        <v>4984</v>
      </c>
      <c r="N519" s="153" t="s">
        <v>232</v>
      </c>
      <c r="O519" s="154" t="s">
        <v>4120</v>
      </c>
      <c r="P519" s="154" t="s">
        <v>4985</v>
      </c>
      <c r="Q519" s="155" t="s">
        <v>4986</v>
      </c>
      <c r="R519" s="154"/>
      <c r="S519" s="155">
        <v>91001</v>
      </c>
      <c r="T519" s="155" t="s">
        <v>4162</v>
      </c>
      <c r="U519" s="155" t="s">
        <v>887</v>
      </c>
      <c r="V519" s="156">
        <v>37970</v>
      </c>
      <c r="W519" s="154">
        <v>7143</v>
      </c>
      <c r="X519" s="258"/>
      <c r="Y519" s="153"/>
      <c r="Z519" s="258"/>
      <c r="AA519" s="258"/>
      <c r="AB519" s="258"/>
      <c r="AC519" s="150"/>
      <c r="AD519" s="40"/>
      <c r="AE519" s="40"/>
      <c r="AF519" s="40"/>
      <c r="AG519" s="40"/>
      <c r="AH519" s="40"/>
      <c r="AI519" s="218"/>
    </row>
    <row r="520" spans="1:35" ht="45" hidden="1" customHeight="1" x14ac:dyDescent="0.2">
      <c r="A520" s="159" t="s">
        <v>4987</v>
      </c>
      <c r="B520" s="150">
        <v>690407000</v>
      </c>
      <c r="C520" s="150" t="s">
        <v>4143</v>
      </c>
      <c r="D520" s="151" t="s">
        <v>4011</v>
      </c>
      <c r="E520" s="150" t="s">
        <v>4157</v>
      </c>
      <c r="F520" s="152" t="s">
        <v>278</v>
      </c>
      <c r="G520" s="152"/>
      <c r="H520" s="152" t="s">
        <v>4158</v>
      </c>
      <c r="I520" s="152" t="s">
        <v>115</v>
      </c>
      <c r="J520" s="150"/>
      <c r="K520" s="150"/>
      <c r="L520" s="150" t="s">
        <v>4988</v>
      </c>
      <c r="M520" s="150" t="s">
        <v>4989</v>
      </c>
      <c r="N520" s="153" t="s">
        <v>494</v>
      </c>
      <c r="O520" s="154" t="s">
        <v>4990</v>
      </c>
      <c r="P520" s="154" t="s">
        <v>4991</v>
      </c>
      <c r="Q520" s="155" t="s">
        <v>4992</v>
      </c>
      <c r="R520" s="154"/>
      <c r="S520" s="155">
        <v>91001</v>
      </c>
      <c r="T520" s="155" t="s">
        <v>4993</v>
      </c>
      <c r="U520" s="155" t="s">
        <v>887</v>
      </c>
      <c r="V520" s="156">
        <v>38526</v>
      </c>
      <c r="W520" s="154">
        <v>7175</v>
      </c>
      <c r="X520" s="258"/>
      <c r="Y520" s="153"/>
      <c r="Z520" s="258"/>
      <c r="AA520" s="258"/>
      <c r="AB520" s="258"/>
      <c r="AC520" s="150"/>
      <c r="AD520" s="40"/>
      <c r="AE520" s="40"/>
      <c r="AF520" s="40"/>
      <c r="AG520" s="40"/>
      <c r="AH520" s="40"/>
      <c r="AI520" s="218"/>
    </row>
    <row r="521" spans="1:35" ht="45" hidden="1" customHeight="1" x14ac:dyDescent="0.2">
      <c r="A521" s="159" t="s">
        <v>4994</v>
      </c>
      <c r="B521" s="150">
        <v>692614003</v>
      </c>
      <c r="C521" s="150" t="s">
        <v>4143</v>
      </c>
      <c r="D521" s="151" t="s">
        <v>4011</v>
      </c>
      <c r="E521" s="150" t="s">
        <v>4170</v>
      </c>
      <c r="F521" s="152" t="s">
        <v>2427</v>
      </c>
      <c r="G521" s="152"/>
      <c r="H521" s="152" t="s">
        <v>4171</v>
      </c>
      <c r="I521" s="152" t="s">
        <v>115</v>
      </c>
      <c r="J521" s="150"/>
      <c r="K521" s="150"/>
      <c r="L521" s="150" t="s">
        <v>4995</v>
      </c>
      <c r="M521" s="150" t="s">
        <v>4996</v>
      </c>
      <c r="N521" s="153" t="s">
        <v>118</v>
      </c>
      <c r="O521" s="154" t="s">
        <v>4997</v>
      </c>
      <c r="P521" s="154" t="s">
        <v>4998</v>
      </c>
      <c r="Q521" s="155" t="s">
        <v>4999</v>
      </c>
      <c r="R521" s="154"/>
      <c r="S521" s="155">
        <v>91001</v>
      </c>
      <c r="T521" s="155" t="s">
        <v>4198</v>
      </c>
      <c r="U521" s="155" t="s">
        <v>887</v>
      </c>
      <c r="V521" s="156">
        <v>39212</v>
      </c>
      <c r="W521" s="154">
        <v>7354</v>
      </c>
      <c r="X521" s="213"/>
      <c r="Y521" s="214"/>
      <c r="Z521" s="213"/>
      <c r="AA521" s="213"/>
      <c r="AB521" s="213"/>
      <c r="AC521" s="215"/>
      <c r="AD521" s="40"/>
      <c r="AE521" s="40"/>
      <c r="AF521" s="40"/>
      <c r="AG521" s="40"/>
      <c r="AH521" s="40"/>
      <c r="AI521" s="218"/>
    </row>
    <row r="522" spans="1:35" ht="45" hidden="1" customHeight="1" x14ac:dyDescent="0.2">
      <c r="A522" s="149" t="s">
        <v>5000</v>
      </c>
      <c r="B522" s="150">
        <v>619550005</v>
      </c>
      <c r="C522" s="150" t="s">
        <v>4143</v>
      </c>
      <c r="D522" s="151" t="s">
        <v>4011</v>
      </c>
      <c r="E522" s="150" t="s">
        <v>909</v>
      </c>
      <c r="F522" s="152" t="s">
        <v>278</v>
      </c>
      <c r="G522" s="152"/>
      <c r="H522" s="152" t="s">
        <v>910</v>
      </c>
      <c r="I522" s="152" t="s">
        <v>115</v>
      </c>
      <c r="J522" s="150"/>
      <c r="K522" s="150"/>
      <c r="L522" s="150" t="s">
        <v>5001</v>
      </c>
      <c r="M522" s="150" t="s">
        <v>5002</v>
      </c>
      <c r="N522" s="153" t="s">
        <v>149</v>
      </c>
      <c r="O522" s="154" t="s">
        <v>150</v>
      </c>
      <c r="P522" s="154" t="s">
        <v>5003</v>
      </c>
      <c r="Q522" s="155" t="s">
        <v>5004</v>
      </c>
      <c r="R522" s="154"/>
      <c r="S522" s="155">
        <v>91001</v>
      </c>
      <c r="T522" s="155" t="s">
        <v>4640</v>
      </c>
      <c r="U522" s="155" t="s">
        <v>887</v>
      </c>
      <c r="V522" s="156">
        <v>41614</v>
      </c>
      <c r="W522" s="154">
        <v>7495</v>
      </c>
      <c r="X522" s="213"/>
      <c r="Y522" s="214"/>
      <c r="Z522" s="213"/>
      <c r="AA522" s="213"/>
      <c r="AB522" s="213"/>
      <c r="AC522" s="215"/>
      <c r="AD522" s="40"/>
      <c r="AE522" s="40"/>
      <c r="AF522" s="40"/>
      <c r="AG522" s="40"/>
      <c r="AH522" s="40"/>
      <c r="AI522" s="218"/>
    </row>
    <row r="523" spans="1:35" ht="45" hidden="1" customHeight="1" x14ac:dyDescent="0.2">
      <c r="A523" s="149" t="s">
        <v>5005</v>
      </c>
      <c r="B523" s="150">
        <v>690406004</v>
      </c>
      <c r="C523" s="150" t="s">
        <v>4143</v>
      </c>
      <c r="D523" s="151" t="s">
        <v>4011</v>
      </c>
      <c r="E523" s="150" t="s">
        <v>5006</v>
      </c>
      <c r="F523" s="152" t="s">
        <v>278</v>
      </c>
      <c r="G523" s="152"/>
      <c r="H523" s="152" t="s">
        <v>910</v>
      </c>
      <c r="I523" s="152" t="s">
        <v>115</v>
      </c>
      <c r="J523" s="150"/>
      <c r="K523" s="150"/>
      <c r="L523" s="150" t="s">
        <v>5007</v>
      </c>
      <c r="M523" s="150" t="s">
        <v>5008</v>
      </c>
      <c r="N523" s="150" t="s">
        <v>494</v>
      </c>
      <c r="O523" s="155" t="s">
        <v>5009</v>
      </c>
      <c r="P523" s="155" t="s">
        <v>5010</v>
      </c>
      <c r="Q523" s="155" t="s">
        <v>5011</v>
      </c>
      <c r="R523" s="155"/>
      <c r="S523" s="155">
        <v>91001</v>
      </c>
      <c r="T523" s="155" t="s">
        <v>886</v>
      </c>
      <c r="U523" s="155" t="s">
        <v>887</v>
      </c>
      <c r="V523" s="158">
        <v>42416</v>
      </c>
      <c r="W523" s="155">
        <v>7598</v>
      </c>
      <c r="X523" s="259"/>
      <c r="Y523" s="150"/>
      <c r="Z523" s="259"/>
      <c r="AA523" s="259"/>
      <c r="AB523" s="259"/>
      <c r="AC523" s="150"/>
      <c r="AD523" s="40"/>
      <c r="AE523" s="40"/>
      <c r="AF523" s="40"/>
      <c r="AG523" s="40"/>
      <c r="AH523" s="40"/>
      <c r="AI523" s="218"/>
    </row>
    <row r="524" spans="1:35" ht="45" hidden="1" customHeight="1" x14ac:dyDescent="0.2">
      <c r="A524" s="159" t="s">
        <v>5012</v>
      </c>
      <c r="B524" s="150">
        <v>692009002</v>
      </c>
      <c r="C524" s="150" t="s">
        <v>4143</v>
      </c>
      <c r="D524" s="151" t="s">
        <v>4011</v>
      </c>
      <c r="E524" s="150" t="s">
        <v>909</v>
      </c>
      <c r="F524" s="152" t="s">
        <v>278</v>
      </c>
      <c r="G524" s="152"/>
      <c r="H524" s="152" t="s">
        <v>910</v>
      </c>
      <c r="I524" s="152" t="s">
        <v>115</v>
      </c>
      <c r="J524" s="150"/>
      <c r="K524" s="150"/>
      <c r="L524" s="150" t="s">
        <v>5013</v>
      </c>
      <c r="M524" s="150" t="s">
        <v>5014</v>
      </c>
      <c r="N524" s="153" t="s">
        <v>1605</v>
      </c>
      <c r="O524" s="154" t="s">
        <v>5015</v>
      </c>
      <c r="P524" s="154" t="s">
        <v>5016</v>
      </c>
      <c r="Q524" s="166" t="s">
        <v>5017</v>
      </c>
      <c r="R524" s="154"/>
      <c r="S524" s="155">
        <v>91001</v>
      </c>
      <c r="T524" s="155" t="s">
        <v>4640</v>
      </c>
      <c r="U524" s="155" t="s">
        <v>887</v>
      </c>
      <c r="V524" s="156">
        <v>41872</v>
      </c>
      <c r="W524" s="154">
        <v>7504</v>
      </c>
      <c r="X524" s="258"/>
      <c r="Y524" s="153"/>
      <c r="Z524" s="258"/>
      <c r="AA524" s="258"/>
      <c r="AB524" s="258"/>
      <c r="AC524" s="150"/>
      <c r="AD524" s="40"/>
      <c r="AE524" s="40"/>
      <c r="AF524" s="40"/>
      <c r="AG524" s="40"/>
      <c r="AH524" s="40"/>
      <c r="AI524" s="218"/>
    </row>
    <row r="525" spans="1:35" ht="45" hidden="1" customHeight="1" x14ac:dyDescent="0.2">
      <c r="A525" s="159" t="s">
        <v>5018</v>
      </c>
      <c r="B525" s="150">
        <v>690726009</v>
      </c>
      <c r="C525" s="150" t="s">
        <v>4143</v>
      </c>
      <c r="D525" s="151" t="s">
        <v>4011</v>
      </c>
      <c r="E525" s="150" t="s">
        <v>4157</v>
      </c>
      <c r="F525" s="152" t="s">
        <v>278</v>
      </c>
      <c r="G525" s="152"/>
      <c r="H525" s="152" t="s">
        <v>4158</v>
      </c>
      <c r="I525" s="152" t="s">
        <v>115</v>
      </c>
      <c r="J525" s="150"/>
      <c r="K525" s="150"/>
      <c r="L525" s="150" t="s">
        <v>5019</v>
      </c>
      <c r="M525" s="150" t="s">
        <v>5020</v>
      </c>
      <c r="N525" s="153" t="s">
        <v>118</v>
      </c>
      <c r="O525" s="154" t="s">
        <v>5021</v>
      </c>
      <c r="P525" s="154" t="s">
        <v>5022</v>
      </c>
      <c r="Q525" s="155" t="s">
        <v>5023</v>
      </c>
      <c r="R525" s="154"/>
      <c r="S525" s="155">
        <v>91001</v>
      </c>
      <c r="T525" s="155" t="s">
        <v>4251</v>
      </c>
      <c r="U525" s="155" t="s">
        <v>887</v>
      </c>
      <c r="V525" s="156">
        <v>38624</v>
      </c>
      <c r="W525" s="154">
        <v>7195</v>
      </c>
      <c r="X525" s="213"/>
      <c r="Y525" s="214"/>
      <c r="Z525" s="213"/>
      <c r="AA525" s="213"/>
      <c r="AB525" s="213"/>
      <c r="AC525" s="215"/>
      <c r="AD525" s="40"/>
      <c r="AE525" s="40"/>
      <c r="AF525" s="40"/>
      <c r="AG525" s="40"/>
      <c r="AH525" s="40"/>
      <c r="AI525" s="218"/>
    </row>
    <row r="526" spans="1:35" ht="45" hidden="1" customHeight="1" x14ac:dyDescent="0.2">
      <c r="A526" s="159" t="s">
        <v>5024</v>
      </c>
      <c r="B526" s="150">
        <v>692313003</v>
      </c>
      <c r="C526" s="150" t="s">
        <v>4143</v>
      </c>
      <c r="D526" s="151" t="s">
        <v>4011</v>
      </c>
      <c r="E526" s="150" t="s">
        <v>4157</v>
      </c>
      <c r="F526" s="152" t="s">
        <v>278</v>
      </c>
      <c r="G526" s="152"/>
      <c r="H526" s="152" t="s">
        <v>4158</v>
      </c>
      <c r="I526" s="152" t="s">
        <v>115</v>
      </c>
      <c r="J526" s="150"/>
      <c r="K526" s="150"/>
      <c r="L526" s="150" t="s">
        <v>5025</v>
      </c>
      <c r="M526" s="150" t="s">
        <v>5026</v>
      </c>
      <c r="N526" s="153" t="s">
        <v>232</v>
      </c>
      <c r="O526" s="154" t="s">
        <v>5027</v>
      </c>
      <c r="P526" s="154" t="s">
        <v>5028</v>
      </c>
      <c r="Q526" s="155" t="s">
        <v>5029</v>
      </c>
      <c r="R526" s="154"/>
      <c r="S526" s="155">
        <v>91001</v>
      </c>
      <c r="T526" s="155" t="s">
        <v>4162</v>
      </c>
      <c r="U526" s="155" t="s">
        <v>887</v>
      </c>
      <c r="V526" s="156">
        <v>40683</v>
      </c>
      <c r="W526" s="154">
        <v>7450</v>
      </c>
      <c r="X526" s="258"/>
      <c r="Y526" s="153"/>
      <c r="Z526" s="258"/>
      <c r="AA526" s="258"/>
      <c r="AB526" s="258"/>
      <c r="AC526" s="150"/>
      <c r="AD526" s="40"/>
      <c r="AE526" s="40"/>
      <c r="AF526" s="40"/>
      <c r="AG526" s="40"/>
      <c r="AH526" s="40"/>
      <c r="AI526" s="218"/>
    </row>
    <row r="527" spans="1:35" ht="45" hidden="1" customHeight="1" x14ac:dyDescent="0.2">
      <c r="A527" s="159" t="s">
        <v>5030</v>
      </c>
      <c r="B527" s="150">
        <v>690910004</v>
      </c>
      <c r="C527" s="150" t="s">
        <v>4143</v>
      </c>
      <c r="D527" s="151" t="s">
        <v>4011</v>
      </c>
      <c r="E527" s="150" t="s">
        <v>909</v>
      </c>
      <c r="F527" s="152" t="s">
        <v>278</v>
      </c>
      <c r="G527" s="152"/>
      <c r="H527" s="152" t="s">
        <v>910</v>
      </c>
      <c r="I527" s="152" t="s">
        <v>115</v>
      </c>
      <c r="J527" s="150"/>
      <c r="K527" s="150"/>
      <c r="L527" s="150" t="s">
        <v>5031</v>
      </c>
      <c r="M527" s="150" t="s">
        <v>5032</v>
      </c>
      <c r="N527" s="153" t="s">
        <v>1758</v>
      </c>
      <c r="O527" s="154" t="s">
        <v>5033</v>
      </c>
      <c r="P527" s="154" t="s">
        <v>5034</v>
      </c>
      <c r="Q527" s="155" t="s">
        <v>5035</v>
      </c>
      <c r="R527" s="154"/>
      <c r="S527" s="155">
        <v>91001</v>
      </c>
      <c r="T527" s="155" t="s">
        <v>886</v>
      </c>
      <c r="U527" s="155" t="s">
        <v>887</v>
      </c>
      <c r="V527" s="156">
        <v>42080</v>
      </c>
      <c r="W527" s="154">
        <v>7559</v>
      </c>
      <c r="X527" s="213"/>
      <c r="Y527" s="214"/>
      <c r="Z527" s="213"/>
      <c r="AA527" s="213"/>
      <c r="AB527" s="213"/>
      <c r="AC527" s="215"/>
      <c r="AD527" s="40"/>
      <c r="AE527" s="40"/>
      <c r="AF527" s="40"/>
      <c r="AG527" s="40"/>
      <c r="AH527" s="40"/>
      <c r="AI527" s="218"/>
    </row>
    <row r="528" spans="1:35" ht="45" hidden="1" customHeight="1" x14ac:dyDescent="0.2">
      <c r="A528" s="159" t="s">
        <v>5036</v>
      </c>
      <c r="B528" s="150">
        <v>692012003</v>
      </c>
      <c r="C528" s="150" t="s">
        <v>4143</v>
      </c>
      <c r="D528" s="151" t="s">
        <v>4011</v>
      </c>
      <c r="E528" s="150" t="s">
        <v>4157</v>
      </c>
      <c r="F528" s="152" t="s">
        <v>278</v>
      </c>
      <c r="G528" s="152"/>
      <c r="H528" s="152" t="s">
        <v>4158</v>
      </c>
      <c r="I528" s="152" t="s">
        <v>115</v>
      </c>
      <c r="J528" s="150"/>
      <c r="K528" s="150"/>
      <c r="L528" s="150" t="s">
        <v>5037</v>
      </c>
      <c r="M528" s="150" t="s">
        <v>5038</v>
      </c>
      <c r="N528" s="153" t="s">
        <v>1605</v>
      </c>
      <c r="O528" s="154" t="s">
        <v>2465</v>
      </c>
      <c r="P528" s="154" t="s">
        <v>5039</v>
      </c>
      <c r="Q528" s="155"/>
      <c r="R528" s="154"/>
      <c r="S528" s="155">
        <v>91001</v>
      </c>
      <c r="T528" s="155" t="s">
        <v>4352</v>
      </c>
      <c r="U528" s="155" t="s">
        <v>887</v>
      </c>
      <c r="V528" s="156">
        <v>40500</v>
      </c>
      <c r="W528" s="154">
        <v>7436</v>
      </c>
      <c r="X528" s="213"/>
      <c r="Y528" s="214"/>
      <c r="Z528" s="213"/>
      <c r="AA528" s="213"/>
      <c r="AB528" s="213"/>
      <c r="AC528" s="215"/>
      <c r="AD528" s="40"/>
      <c r="AE528" s="40"/>
      <c r="AF528" s="40"/>
      <c r="AG528" s="40"/>
      <c r="AH528" s="40"/>
      <c r="AI528" s="218"/>
    </row>
    <row r="529" spans="1:35" ht="45" hidden="1" customHeight="1" x14ac:dyDescent="0.2">
      <c r="A529" s="159" t="s">
        <v>5040</v>
      </c>
      <c r="B529" s="150">
        <v>690508001</v>
      </c>
      <c r="C529" s="150" t="s">
        <v>4143</v>
      </c>
      <c r="D529" s="151" t="s">
        <v>4011</v>
      </c>
      <c r="E529" s="150" t="s">
        <v>4545</v>
      </c>
      <c r="F529" s="152" t="s">
        <v>278</v>
      </c>
      <c r="G529" s="152"/>
      <c r="H529" s="152" t="s">
        <v>910</v>
      </c>
      <c r="I529" s="152" t="s">
        <v>115</v>
      </c>
      <c r="J529" s="150"/>
      <c r="K529" s="150"/>
      <c r="L529" s="150" t="s">
        <v>5041</v>
      </c>
      <c r="M529" s="150" t="s">
        <v>5042</v>
      </c>
      <c r="N529" s="153" t="s">
        <v>246</v>
      </c>
      <c r="O529" s="154" t="s">
        <v>5043</v>
      </c>
      <c r="P529" s="154"/>
      <c r="Q529" s="155"/>
      <c r="R529" s="154"/>
      <c r="S529" s="155">
        <v>91001</v>
      </c>
      <c r="T529" s="155" t="s">
        <v>886</v>
      </c>
      <c r="U529" s="155" t="s">
        <v>887</v>
      </c>
      <c r="V529" s="156">
        <v>42216</v>
      </c>
      <c r="W529" s="154">
        <v>7579</v>
      </c>
      <c r="X529" s="258"/>
      <c r="Y529" s="153"/>
      <c r="Z529" s="258"/>
      <c r="AA529" s="258"/>
      <c r="AB529" s="258"/>
      <c r="AC529" s="150"/>
      <c r="AD529" s="40"/>
      <c r="AE529" s="40"/>
      <c r="AF529" s="40"/>
      <c r="AG529" s="40"/>
      <c r="AH529" s="40"/>
      <c r="AI529" s="218"/>
    </row>
    <row r="530" spans="1:35" ht="45" hidden="1" customHeight="1" x14ac:dyDescent="0.2">
      <c r="A530" s="159" t="s">
        <v>5044</v>
      </c>
      <c r="B530" s="150" t="s">
        <v>5045</v>
      </c>
      <c r="C530" s="150" t="s">
        <v>4143</v>
      </c>
      <c r="D530" s="151" t="s">
        <v>4011</v>
      </c>
      <c r="E530" s="150" t="s">
        <v>4170</v>
      </c>
      <c r="F530" s="152" t="s">
        <v>2427</v>
      </c>
      <c r="G530" s="152"/>
      <c r="H530" s="152" t="s">
        <v>4171</v>
      </c>
      <c r="I530" s="152" t="s">
        <v>115</v>
      </c>
      <c r="J530" s="150"/>
      <c r="K530" s="150"/>
      <c r="L530" s="150" t="s">
        <v>5046</v>
      </c>
      <c r="M530" s="150" t="s">
        <v>5047</v>
      </c>
      <c r="N530" s="153" t="s">
        <v>928</v>
      </c>
      <c r="O530" s="154" t="s">
        <v>5048</v>
      </c>
      <c r="P530" s="154" t="s">
        <v>5049</v>
      </c>
      <c r="Q530" s="155"/>
      <c r="R530" s="154"/>
      <c r="S530" s="155">
        <v>91001</v>
      </c>
      <c r="T530" s="155" t="s">
        <v>4162</v>
      </c>
      <c r="U530" s="155" t="s">
        <v>887</v>
      </c>
      <c r="V530" s="156">
        <v>38743</v>
      </c>
      <c r="W530" s="154">
        <v>7288</v>
      </c>
      <c r="X530" s="213"/>
      <c r="Y530" s="214"/>
      <c r="Z530" s="213"/>
      <c r="AA530" s="213"/>
      <c r="AB530" s="213"/>
      <c r="AC530" s="215"/>
      <c r="AD530" s="40"/>
      <c r="AE530" s="40"/>
      <c r="AF530" s="40"/>
      <c r="AG530" s="40"/>
      <c r="AH530" s="40"/>
      <c r="AI530" s="218"/>
    </row>
    <row r="531" spans="1:35" ht="45" hidden="1" customHeight="1" x14ac:dyDescent="0.2">
      <c r="A531" s="159" t="s">
        <v>5050</v>
      </c>
      <c r="B531" s="150">
        <v>692549007</v>
      </c>
      <c r="C531" s="150" t="s">
        <v>4143</v>
      </c>
      <c r="D531" s="151" t="s">
        <v>4011</v>
      </c>
      <c r="E531" s="150" t="s">
        <v>4157</v>
      </c>
      <c r="F531" s="152" t="s">
        <v>278</v>
      </c>
      <c r="G531" s="152"/>
      <c r="H531" s="152" t="s">
        <v>4158</v>
      </c>
      <c r="I531" s="152" t="s">
        <v>115</v>
      </c>
      <c r="J531" s="150"/>
      <c r="K531" s="150"/>
      <c r="L531" s="150" t="s">
        <v>5051</v>
      </c>
      <c r="M531" s="150" t="s">
        <v>5052</v>
      </c>
      <c r="N531" s="153" t="s">
        <v>118</v>
      </c>
      <c r="O531" s="154" t="s">
        <v>1333</v>
      </c>
      <c r="P531" s="154" t="s">
        <v>5053</v>
      </c>
      <c r="Q531" s="155" t="s">
        <v>5054</v>
      </c>
      <c r="R531" s="154"/>
      <c r="S531" s="150">
        <v>91001</v>
      </c>
      <c r="T531" s="155" t="s">
        <v>4251</v>
      </c>
      <c r="U531" s="155" t="s">
        <v>887</v>
      </c>
      <c r="V531" s="156">
        <v>38722</v>
      </c>
      <c r="W531" s="154">
        <v>7245</v>
      </c>
      <c r="X531" s="213"/>
      <c r="Y531" s="214"/>
      <c r="Z531" s="213"/>
      <c r="AA531" s="213"/>
      <c r="AB531" s="213"/>
      <c r="AC531" s="215"/>
      <c r="AD531" s="40"/>
      <c r="AE531" s="40"/>
      <c r="AF531" s="40"/>
      <c r="AG531" s="40"/>
      <c r="AH531" s="40"/>
      <c r="AI531" s="218"/>
    </row>
    <row r="532" spans="1:35" ht="45" hidden="1" customHeight="1" x14ac:dyDescent="0.2">
      <c r="A532" s="159" t="s">
        <v>5055</v>
      </c>
      <c r="B532" s="150">
        <v>691505006</v>
      </c>
      <c r="C532" s="150" t="s">
        <v>4143</v>
      </c>
      <c r="D532" s="151" t="s">
        <v>4011</v>
      </c>
      <c r="E532" s="150" t="s">
        <v>4170</v>
      </c>
      <c r="F532" s="152" t="s">
        <v>2427</v>
      </c>
      <c r="G532" s="152"/>
      <c r="H532" s="152" t="s">
        <v>5056</v>
      </c>
      <c r="I532" s="152" t="s">
        <v>115</v>
      </c>
      <c r="J532" s="150"/>
      <c r="K532" s="150"/>
      <c r="L532" s="178" t="s">
        <v>5057</v>
      </c>
      <c r="M532" s="150" t="s">
        <v>5058</v>
      </c>
      <c r="N532" s="153" t="s">
        <v>133</v>
      </c>
      <c r="O532" s="154" t="s">
        <v>518</v>
      </c>
      <c r="P532" s="154" t="s">
        <v>5059</v>
      </c>
      <c r="Q532" s="155" t="s">
        <v>5060</v>
      </c>
      <c r="R532" s="154"/>
      <c r="S532" s="155">
        <v>91001</v>
      </c>
      <c r="T532" s="155" t="s">
        <v>4162</v>
      </c>
      <c r="U532" s="155" t="s">
        <v>887</v>
      </c>
      <c r="V532" s="156">
        <v>38737</v>
      </c>
      <c r="W532" s="154">
        <v>7284</v>
      </c>
      <c r="X532" s="213"/>
      <c r="Y532" s="214"/>
      <c r="Z532" s="213"/>
      <c r="AA532" s="213"/>
      <c r="AB532" s="213"/>
      <c r="AC532" s="215"/>
      <c r="AD532" s="40"/>
      <c r="AE532" s="40"/>
      <c r="AF532" s="40"/>
      <c r="AG532" s="40"/>
      <c r="AH532" s="40"/>
      <c r="AI532" s="218"/>
    </row>
    <row r="533" spans="1:35" ht="45" hidden="1" customHeight="1" x14ac:dyDescent="0.2">
      <c r="A533" s="159" t="s">
        <v>5061</v>
      </c>
      <c r="B533" s="150" t="s">
        <v>5062</v>
      </c>
      <c r="C533" s="150" t="s">
        <v>4143</v>
      </c>
      <c r="D533" s="151" t="s">
        <v>4011</v>
      </c>
      <c r="E533" s="150" t="s">
        <v>4157</v>
      </c>
      <c r="F533" s="152" t="s">
        <v>278</v>
      </c>
      <c r="G533" s="152"/>
      <c r="H533" s="152" t="s">
        <v>4158</v>
      </c>
      <c r="I533" s="152" t="s">
        <v>115</v>
      </c>
      <c r="J533" s="150"/>
      <c r="K533" s="150"/>
      <c r="L533" s="150" t="s">
        <v>5063</v>
      </c>
      <c r="M533" s="150" t="s">
        <v>5064</v>
      </c>
      <c r="N533" s="153" t="s">
        <v>118</v>
      </c>
      <c r="O533" s="154" t="s">
        <v>3250</v>
      </c>
      <c r="P533" s="154" t="s">
        <v>5065</v>
      </c>
      <c r="Q533" s="155"/>
      <c r="R533" s="154"/>
      <c r="S533" s="155">
        <v>91001</v>
      </c>
      <c r="T533" s="155" t="s">
        <v>5066</v>
      </c>
      <c r="U533" s="155" t="s">
        <v>887</v>
      </c>
      <c r="V533" s="156">
        <v>40875</v>
      </c>
      <c r="W533" s="154">
        <v>7458</v>
      </c>
      <c r="X533" s="258"/>
      <c r="Y533" s="153"/>
      <c r="Z533" s="258"/>
      <c r="AA533" s="258"/>
      <c r="AB533" s="258"/>
      <c r="AC533" s="150"/>
      <c r="AD533" s="40"/>
      <c r="AE533" s="40"/>
      <c r="AF533" s="40"/>
      <c r="AG533" s="40"/>
      <c r="AH533" s="40"/>
      <c r="AI533" s="218"/>
    </row>
    <row r="534" spans="1:35" ht="45" hidden="1" customHeight="1" x14ac:dyDescent="0.2">
      <c r="A534" s="159" t="s">
        <v>5067</v>
      </c>
      <c r="B534" s="150" t="s">
        <v>5068</v>
      </c>
      <c r="C534" s="150" t="s">
        <v>4143</v>
      </c>
      <c r="D534" s="151" t="s">
        <v>4011</v>
      </c>
      <c r="E534" s="150" t="s">
        <v>4170</v>
      </c>
      <c r="F534" s="152" t="s">
        <v>2427</v>
      </c>
      <c r="G534" s="152"/>
      <c r="H534" s="152" t="s">
        <v>5069</v>
      </c>
      <c r="I534" s="152" t="s">
        <v>115</v>
      </c>
      <c r="J534" s="150"/>
      <c r="K534" s="150"/>
      <c r="L534" s="150" t="s">
        <v>5070</v>
      </c>
      <c r="M534" s="150" t="s">
        <v>5071</v>
      </c>
      <c r="N534" s="153" t="s">
        <v>118</v>
      </c>
      <c r="O534" s="154" t="s">
        <v>787</v>
      </c>
      <c r="P534" s="154" t="s">
        <v>5072</v>
      </c>
      <c r="Q534" s="155" t="s">
        <v>5073</v>
      </c>
      <c r="R534" s="154"/>
      <c r="S534" s="155">
        <v>91001</v>
      </c>
      <c r="T534" s="155" t="s">
        <v>4162</v>
      </c>
      <c r="U534" s="155" t="s">
        <v>887</v>
      </c>
      <c r="V534" s="156">
        <v>38478</v>
      </c>
      <c r="W534" s="154">
        <v>7168</v>
      </c>
      <c r="X534" s="213"/>
      <c r="Y534" s="214"/>
      <c r="Z534" s="213"/>
      <c r="AA534" s="213"/>
      <c r="AB534" s="213"/>
      <c r="AC534" s="215"/>
      <c r="AD534" s="40"/>
      <c r="AE534" s="40"/>
      <c r="AF534" s="40"/>
      <c r="AG534" s="40"/>
      <c r="AH534" s="40"/>
      <c r="AI534" s="218"/>
    </row>
    <row r="535" spans="1:35" ht="45" hidden="1" customHeight="1" x14ac:dyDescent="0.2">
      <c r="A535" s="159" t="s">
        <v>5074</v>
      </c>
      <c r="B535" s="150">
        <v>690915006</v>
      </c>
      <c r="C535" s="150" t="s">
        <v>4143</v>
      </c>
      <c r="D535" s="151" t="s">
        <v>4011</v>
      </c>
      <c r="E535" s="150" t="s">
        <v>4157</v>
      </c>
      <c r="F535" s="152" t="s">
        <v>278</v>
      </c>
      <c r="G535" s="152"/>
      <c r="H535" s="152" t="s">
        <v>4158</v>
      </c>
      <c r="I535" s="152" t="s">
        <v>115</v>
      </c>
      <c r="J535" s="150"/>
      <c r="K535" s="150"/>
      <c r="L535" s="150" t="s">
        <v>5075</v>
      </c>
      <c r="M535" s="150" t="s">
        <v>5076</v>
      </c>
      <c r="N535" s="153" t="s">
        <v>1758</v>
      </c>
      <c r="O535" s="154" t="s">
        <v>5077</v>
      </c>
      <c r="P535" s="154"/>
      <c r="Q535" s="155"/>
      <c r="R535" s="154"/>
      <c r="S535" s="155">
        <v>91001</v>
      </c>
      <c r="T535" s="155" t="s">
        <v>4162</v>
      </c>
      <c r="U535" s="155" t="s">
        <v>887</v>
      </c>
      <c r="V535" s="156">
        <v>38301</v>
      </c>
      <c r="W535" s="154">
        <v>7148</v>
      </c>
      <c r="X535" s="258"/>
      <c r="Y535" s="153"/>
      <c r="Z535" s="258"/>
      <c r="AA535" s="258"/>
      <c r="AB535" s="258"/>
      <c r="AC535" s="150"/>
      <c r="AD535" s="40"/>
      <c r="AE535" s="40"/>
      <c r="AF535" s="40"/>
      <c r="AG535" s="40"/>
      <c r="AH535" s="40"/>
      <c r="AI535" s="218"/>
    </row>
    <row r="536" spans="1:35" ht="45" hidden="1" customHeight="1" x14ac:dyDescent="0.2">
      <c r="A536" s="159" t="s">
        <v>5078</v>
      </c>
      <c r="B536" s="150">
        <v>691903001</v>
      </c>
      <c r="C536" s="150" t="s">
        <v>4143</v>
      </c>
      <c r="D536" s="151" t="s">
        <v>4011</v>
      </c>
      <c r="E536" s="150" t="s">
        <v>5006</v>
      </c>
      <c r="F536" s="152" t="s">
        <v>278</v>
      </c>
      <c r="G536" s="152"/>
      <c r="H536" s="152" t="s">
        <v>910</v>
      </c>
      <c r="I536" s="152" t="s">
        <v>115</v>
      </c>
      <c r="J536" s="150"/>
      <c r="K536" s="150"/>
      <c r="L536" s="150" t="s">
        <v>5079</v>
      </c>
      <c r="M536" s="150" t="s">
        <v>5080</v>
      </c>
      <c r="N536" s="153" t="s">
        <v>149</v>
      </c>
      <c r="O536" s="154" t="s">
        <v>5081</v>
      </c>
      <c r="P536" s="154" t="s">
        <v>5082</v>
      </c>
      <c r="Q536" s="155" t="s">
        <v>5083</v>
      </c>
      <c r="R536" s="154"/>
      <c r="S536" s="155">
        <v>91001</v>
      </c>
      <c r="T536" s="155" t="s">
        <v>886</v>
      </c>
      <c r="U536" s="155" t="s">
        <v>887</v>
      </c>
      <c r="V536" s="156">
        <v>42451</v>
      </c>
      <c r="W536" s="154">
        <v>7604</v>
      </c>
      <c r="X536" s="213"/>
      <c r="Y536" s="214"/>
      <c r="Z536" s="213"/>
      <c r="AA536" s="213"/>
      <c r="AB536" s="213"/>
      <c r="AC536" s="215"/>
      <c r="AD536" s="40"/>
      <c r="AE536" s="40"/>
      <c r="AF536" s="40"/>
      <c r="AG536" s="40"/>
      <c r="AH536" s="40"/>
      <c r="AI536" s="218"/>
    </row>
    <row r="537" spans="1:35" ht="45" hidden="1" customHeight="1" x14ac:dyDescent="0.2">
      <c r="A537" s="159" t="s">
        <v>5084</v>
      </c>
      <c r="B537" s="150">
        <v>690505002</v>
      </c>
      <c r="C537" s="150" t="s">
        <v>4143</v>
      </c>
      <c r="D537" s="151" t="s">
        <v>4011</v>
      </c>
      <c r="E537" s="150" t="s">
        <v>4545</v>
      </c>
      <c r="F537" s="152" t="s">
        <v>278</v>
      </c>
      <c r="G537" s="152"/>
      <c r="H537" s="152" t="s">
        <v>4280</v>
      </c>
      <c r="I537" s="152" t="s">
        <v>115</v>
      </c>
      <c r="J537" s="150"/>
      <c r="K537" s="150"/>
      <c r="L537" s="150" t="s">
        <v>5085</v>
      </c>
      <c r="M537" s="150" t="s">
        <v>5086</v>
      </c>
      <c r="N537" s="153" t="s">
        <v>246</v>
      </c>
      <c r="O537" s="154" t="s">
        <v>5087</v>
      </c>
      <c r="P537" s="154"/>
      <c r="Q537" s="155"/>
      <c r="R537" s="154"/>
      <c r="S537" s="155">
        <v>91001</v>
      </c>
      <c r="T537" s="155" t="s">
        <v>4162</v>
      </c>
      <c r="U537" s="155" t="s">
        <v>887</v>
      </c>
      <c r="V537" s="156">
        <v>38695</v>
      </c>
      <c r="W537" s="154">
        <v>7225</v>
      </c>
      <c r="X537" s="213"/>
      <c r="Y537" s="214"/>
      <c r="Z537" s="213"/>
      <c r="AA537" s="213"/>
      <c r="AB537" s="213"/>
      <c r="AC537" s="215"/>
      <c r="AD537" s="40"/>
      <c r="AE537" s="40"/>
      <c r="AF537" s="40"/>
      <c r="AG537" s="40"/>
      <c r="AH537" s="40"/>
      <c r="AI537" s="218"/>
    </row>
    <row r="538" spans="1:35" ht="45" hidden="1" customHeight="1" x14ac:dyDescent="0.2">
      <c r="A538" s="159" t="s">
        <v>5088</v>
      </c>
      <c r="B538" s="150">
        <v>690104008</v>
      </c>
      <c r="C538" s="150" t="s">
        <v>4143</v>
      </c>
      <c r="D538" s="151" t="s">
        <v>4011</v>
      </c>
      <c r="E538" s="150" t="s">
        <v>909</v>
      </c>
      <c r="F538" s="152" t="s">
        <v>278</v>
      </c>
      <c r="G538" s="152"/>
      <c r="H538" s="152" t="s">
        <v>910</v>
      </c>
      <c r="I538" s="152" t="s">
        <v>115</v>
      </c>
      <c r="J538" s="150"/>
      <c r="K538" s="150"/>
      <c r="L538" s="150" t="s">
        <v>5089</v>
      </c>
      <c r="M538" s="150" t="s">
        <v>5090</v>
      </c>
      <c r="N538" s="154" t="s">
        <v>331</v>
      </c>
      <c r="O538" s="154" t="s">
        <v>5091</v>
      </c>
      <c r="P538" s="154" t="s">
        <v>5092</v>
      </c>
      <c r="Q538" s="155" t="s">
        <v>5093</v>
      </c>
      <c r="R538" s="154"/>
      <c r="S538" s="155">
        <v>91001</v>
      </c>
      <c r="T538" s="155" t="s">
        <v>5094</v>
      </c>
      <c r="U538" s="155">
        <v>2004</v>
      </c>
      <c r="V538" s="156">
        <v>38673</v>
      </c>
      <c r="W538" s="154">
        <v>7217</v>
      </c>
      <c r="X538" s="258"/>
      <c r="Y538" s="153"/>
      <c r="Z538" s="258"/>
      <c r="AA538" s="258"/>
      <c r="AB538" s="258"/>
      <c r="AC538" s="150"/>
      <c r="AD538" s="40"/>
      <c r="AE538" s="40"/>
      <c r="AF538" s="40"/>
      <c r="AG538" s="40"/>
      <c r="AH538" s="40"/>
      <c r="AI538" s="218"/>
    </row>
    <row r="539" spans="1:35" ht="45" hidden="1" customHeight="1" x14ac:dyDescent="0.2">
      <c r="A539" s="159" t="s">
        <v>5095</v>
      </c>
      <c r="B539" s="150">
        <v>690912007</v>
      </c>
      <c r="C539" s="150" t="s">
        <v>4143</v>
      </c>
      <c r="D539" s="151" t="s">
        <v>4011</v>
      </c>
      <c r="E539" s="150" t="s">
        <v>909</v>
      </c>
      <c r="F539" s="152" t="s">
        <v>278</v>
      </c>
      <c r="G539" s="152"/>
      <c r="H539" s="152" t="s">
        <v>4280</v>
      </c>
      <c r="I539" s="152" t="s">
        <v>115</v>
      </c>
      <c r="J539" s="150"/>
      <c r="K539" s="150"/>
      <c r="L539" s="150" t="s">
        <v>5096</v>
      </c>
      <c r="M539" s="188" t="s">
        <v>5097</v>
      </c>
      <c r="N539" s="153" t="s">
        <v>1758</v>
      </c>
      <c r="O539" s="154" t="s">
        <v>2148</v>
      </c>
      <c r="P539" s="154" t="s">
        <v>5098</v>
      </c>
      <c r="Q539" s="155" t="s">
        <v>5099</v>
      </c>
      <c r="R539" s="154"/>
      <c r="S539" s="155">
        <v>91001</v>
      </c>
      <c r="T539" s="155" t="s">
        <v>4162</v>
      </c>
      <c r="U539" s="155" t="s">
        <v>887</v>
      </c>
      <c r="V539" s="156">
        <v>38761</v>
      </c>
      <c r="W539" s="154">
        <v>7302</v>
      </c>
      <c r="X539" s="213"/>
      <c r="Y539" s="214"/>
      <c r="Z539" s="213"/>
      <c r="AA539" s="213"/>
      <c r="AB539" s="213"/>
      <c r="AC539" s="215"/>
      <c r="AD539" s="40"/>
      <c r="AE539" s="40"/>
      <c r="AF539" s="40"/>
      <c r="AG539" s="40"/>
      <c r="AH539" s="40"/>
      <c r="AI539" s="218"/>
    </row>
    <row r="540" spans="1:35" ht="45" hidden="1" customHeight="1" x14ac:dyDescent="0.2">
      <c r="A540" s="159" t="s">
        <v>5100</v>
      </c>
      <c r="B540" s="150">
        <v>690811006</v>
      </c>
      <c r="C540" s="150" t="s">
        <v>4143</v>
      </c>
      <c r="D540" s="151" t="s">
        <v>4011</v>
      </c>
      <c r="E540" s="150" t="s">
        <v>909</v>
      </c>
      <c r="F540" s="152" t="s">
        <v>278</v>
      </c>
      <c r="G540" s="152"/>
      <c r="H540" s="152" t="s">
        <v>910</v>
      </c>
      <c r="I540" s="152" t="s">
        <v>115</v>
      </c>
      <c r="J540" s="150"/>
      <c r="K540" s="150"/>
      <c r="L540" s="150" t="s">
        <v>5101</v>
      </c>
      <c r="M540" s="150" t="s">
        <v>5102</v>
      </c>
      <c r="N540" s="153" t="s">
        <v>1758</v>
      </c>
      <c r="O540" s="154" t="s">
        <v>400</v>
      </c>
      <c r="P540" s="154" t="s">
        <v>5103</v>
      </c>
      <c r="Q540" s="155" t="s">
        <v>5104</v>
      </c>
      <c r="R540" s="154"/>
      <c r="S540" s="155">
        <v>91001</v>
      </c>
      <c r="T540" s="155" t="s">
        <v>4640</v>
      </c>
      <c r="U540" s="155" t="s">
        <v>887</v>
      </c>
      <c r="V540" s="156">
        <v>42032</v>
      </c>
      <c r="W540" s="154">
        <v>7524</v>
      </c>
      <c r="X540" s="258"/>
      <c r="Y540" s="153"/>
      <c r="Z540" s="258"/>
      <c r="AA540" s="258"/>
      <c r="AB540" s="258"/>
      <c r="AC540" s="150"/>
      <c r="AD540" s="40"/>
      <c r="AE540" s="40"/>
      <c r="AF540" s="40"/>
      <c r="AG540" s="40"/>
      <c r="AH540" s="40"/>
      <c r="AI540" s="218"/>
    </row>
    <row r="541" spans="1:35" ht="45" hidden="1" customHeight="1" x14ac:dyDescent="0.2">
      <c r="A541" s="159" t="s">
        <v>5105</v>
      </c>
      <c r="B541" s="150">
        <v>690722003</v>
      </c>
      <c r="C541" s="150" t="s">
        <v>4143</v>
      </c>
      <c r="D541" s="151" t="s">
        <v>4011</v>
      </c>
      <c r="E541" s="150" t="s">
        <v>4157</v>
      </c>
      <c r="F541" s="152" t="s">
        <v>278</v>
      </c>
      <c r="G541" s="152"/>
      <c r="H541" s="152" t="s">
        <v>4158</v>
      </c>
      <c r="I541" s="152" t="s">
        <v>115</v>
      </c>
      <c r="J541" s="150"/>
      <c r="K541" s="150"/>
      <c r="L541" s="150" t="s">
        <v>5106</v>
      </c>
      <c r="M541" s="150" t="s">
        <v>5107</v>
      </c>
      <c r="N541" s="153" t="s">
        <v>118</v>
      </c>
      <c r="O541" s="154" t="s">
        <v>5108</v>
      </c>
      <c r="P541" s="154" t="s">
        <v>5109</v>
      </c>
      <c r="Q541" s="155"/>
      <c r="R541" s="154"/>
      <c r="S541" s="155">
        <v>91001</v>
      </c>
      <c r="T541" s="155" t="s">
        <v>4251</v>
      </c>
      <c r="U541" s="155" t="s">
        <v>887</v>
      </c>
      <c r="V541" s="156">
        <v>38686</v>
      </c>
      <c r="W541" s="154">
        <v>7219</v>
      </c>
      <c r="X541" s="258"/>
      <c r="Y541" s="153"/>
      <c r="Z541" s="258"/>
      <c r="AA541" s="258"/>
      <c r="AB541" s="258"/>
      <c r="AC541" s="150"/>
      <c r="AD541" s="40"/>
      <c r="AE541" s="40"/>
      <c r="AF541" s="40"/>
      <c r="AG541" s="40"/>
      <c r="AH541" s="40"/>
      <c r="AI541" s="218"/>
    </row>
    <row r="542" spans="1:35" ht="45" hidden="1" customHeight="1" x14ac:dyDescent="0.2">
      <c r="A542" s="159" t="s">
        <v>5110</v>
      </c>
      <c r="B542" s="150">
        <v>691913007</v>
      </c>
      <c r="C542" s="150" t="s">
        <v>4143</v>
      </c>
      <c r="D542" s="151" t="s">
        <v>4011</v>
      </c>
      <c r="E542" s="150" t="s">
        <v>4157</v>
      </c>
      <c r="F542" s="152" t="s">
        <v>278</v>
      </c>
      <c r="G542" s="152"/>
      <c r="H542" s="152" t="s">
        <v>4158</v>
      </c>
      <c r="I542" s="152" t="s">
        <v>115</v>
      </c>
      <c r="J542" s="150"/>
      <c r="K542" s="150"/>
      <c r="L542" s="150" t="s">
        <v>5111</v>
      </c>
      <c r="M542" s="150" t="s">
        <v>5112</v>
      </c>
      <c r="N542" s="153" t="s">
        <v>149</v>
      </c>
      <c r="O542" s="154" t="s">
        <v>5113</v>
      </c>
      <c r="P542" s="154" t="s">
        <v>5114</v>
      </c>
      <c r="Q542" s="155" t="s">
        <v>5115</v>
      </c>
      <c r="R542" s="154"/>
      <c r="S542" s="155">
        <v>91001</v>
      </c>
      <c r="T542" s="155" t="s">
        <v>4162</v>
      </c>
      <c r="U542" s="155" t="s">
        <v>887</v>
      </c>
      <c r="V542" s="156">
        <v>42446</v>
      </c>
      <c r="W542" s="154">
        <v>7603</v>
      </c>
      <c r="X542" s="213"/>
      <c r="Y542" s="214"/>
      <c r="Z542" s="213"/>
      <c r="AA542" s="213"/>
      <c r="AB542" s="213"/>
      <c r="AC542" s="215"/>
      <c r="AD542" s="40"/>
      <c r="AE542" s="40"/>
      <c r="AF542" s="40"/>
      <c r="AG542" s="40"/>
      <c r="AH542" s="40"/>
      <c r="AI542" s="218"/>
    </row>
    <row r="543" spans="1:35" ht="45" hidden="1" customHeight="1" x14ac:dyDescent="0.2">
      <c r="A543" s="159" t="s">
        <v>5116</v>
      </c>
      <c r="B543" s="150">
        <v>690902001</v>
      </c>
      <c r="C543" s="150" t="s">
        <v>4143</v>
      </c>
      <c r="D543" s="151" t="s">
        <v>4011</v>
      </c>
      <c r="E543" s="150" t="s">
        <v>4170</v>
      </c>
      <c r="F543" s="152" t="s">
        <v>2427</v>
      </c>
      <c r="G543" s="152"/>
      <c r="H543" s="152" t="s">
        <v>4171</v>
      </c>
      <c r="I543" s="152" t="s">
        <v>115</v>
      </c>
      <c r="J543" s="150"/>
      <c r="K543" s="150"/>
      <c r="L543" s="150" t="s">
        <v>5117</v>
      </c>
      <c r="M543" s="150" t="s">
        <v>5118</v>
      </c>
      <c r="N543" s="153" t="s">
        <v>1758</v>
      </c>
      <c r="O543" s="154" t="s">
        <v>5119</v>
      </c>
      <c r="P543" s="154"/>
      <c r="Q543" s="155"/>
      <c r="R543" s="154"/>
      <c r="S543" s="155">
        <v>91001</v>
      </c>
      <c r="T543" s="155" t="s">
        <v>5120</v>
      </c>
      <c r="U543" s="155">
        <v>2007</v>
      </c>
      <c r="V543" s="156">
        <v>38736</v>
      </c>
      <c r="W543" s="154">
        <v>7271</v>
      </c>
      <c r="X543" s="258"/>
      <c r="Y543" s="153"/>
      <c r="Z543" s="258"/>
      <c r="AA543" s="258"/>
      <c r="AB543" s="258"/>
      <c r="AC543" s="150"/>
      <c r="AD543" s="40"/>
      <c r="AE543" s="40"/>
      <c r="AF543" s="40"/>
      <c r="AG543" s="40"/>
      <c r="AH543" s="40"/>
      <c r="AI543" s="218"/>
    </row>
    <row r="544" spans="1:35" ht="45" hidden="1" customHeight="1" x14ac:dyDescent="0.2">
      <c r="A544" s="159" t="s">
        <v>5121</v>
      </c>
      <c r="B544" s="150">
        <v>692503007</v>
      </c>
      <c r="C544" s="150" t="s">
        <v>4143</v>
      </c>
      <c r="D544" s="151" t="s">
        <v>4011</v>
      </c>
      <c r="E544" s="150" t="s">
        <v>909</v>
      </c>
      <c r="F544" s="152" t="s">
        <v>278</v>
      </c>
      <c r="G544" s="152"/>
      <c r="H544" s="152" t="s">
        <v>910</v>
      </c>
      <c r="I544" s="152" t="s">
        <v>115</v>
      </c>
      <c r="J544" s="150"/>
      <c r="K544" s="150"/>
      <c r="L544" s="150" t="s">
        <v>5122</v>
      </c>
      <c r="M544" s="150" t="s">
        <v>5123</v>
      </c>
      <c r="N544" s="153" t="s">
        <v>1268</v>
      </c>
      <c r="O544" s="154" t="s">
        <v>5124</v>
      </c>
      <c r="P544" s="154" t="s">
        <v>5125</v>
      </c>
      <c r="Q544" s="155" t="s">
        <v>5126</v>
      </c>
      <c r="R544" s="154"/>
      <c r="S544" s="155">
        <v>91001</v>
      </c>
      <c r="T544" s="155" t="s">
        <v>4640</v>
      </c>
      <c r="U544" s="155" t="s">
        <v>887</v>
      </c>
      <c r="V544" s="156">
        <v>42059</v>
      </c>
      <c r="W544" s="154">
        <v>7550</v>
      </c>
      <c r="X544" s="258"/>
      <c r="Y544" s="153"/>
      <c r="Z544" s="258"/>
      <c r="AA544" s="258"/>
      <c r="AB544" s="258"/>
      <c r="AC544" s="150"/>
      <c r="AD544" s="40"/>
      <c r="AE544" s="40"/>
      <c r="AF544" s="40"/>
      <c r="AG544" s="40"/>
      <c r="AH544" s="40"/>
      <c r="AI544" s="218"/>
    </row>
    <row r="545" spans="1:35" ht="45" hidden="1" customHeight="1" x14ac:dyDescent="0.2">
      <c r="A545" s="159" t="s">
        <v>5127</v>
      </c>
      <c r="B545" s="150">
        <v>830175008</v>
      </c>
      <c r="C545" s="150" t="s">
        <v>4143</v>
      </c>
      <c r="D545" s="151" t="s">
        <v>4011</v>
      </c>
      <c r="E545" s="150" t="s">
        <v>909</v>
      </c>
      <c r="F545" s="152" t="s">
        <v>278</v>
      </c>
      <c r="G545" s="152"/>
      <c r="H545" s="152" t="s">
        <v>910</v>
      </c>
      <c r="I545" s="152" t="s">
        <v>115</v>
      </c>
      <c r="J545" s="150"/>
      <c r="K545" s="150"/>
      <c r="L545" s="150" t="s">
        <v>5128</v>
      </c>
      <c r="M545" s="150" t="s">
        <v>5129</v>
      </c>
      <c r="N545" s="154" t="s">
        <v>331</v>
      </c>
      <c r="O545" s="154" t="s">
        <v>4085</v>
      </c>
      <c r="P545" s="154" t="s">
        <v>5130</v>
      </c>
      <c r="Q545" s="155"/>
      <c r="R545" s="154"/>
      <c r="S545" s="155">
        <v>91001</v>
      </c>
      <c r="T545" s="155" t="s">
        <v>4162</v>
      </c>
      <c r="U545" s="155" t="s">
        <v>887</v>
      </c>
      <c r="V545" s="156">
        <v>38649</v>
      </c>
      <c r="W545" s="154">
        <v>7209</v>
      </c>
      <c r="X545" s="258"/>
      <c r="Y545" s="153"/>
      <c r="Z545" s="258"/>
      <c r="AA545" s="258"/>
      <c r="AB545" s="258"/>
      <c r="AC545" s="150"/>
      <c r="AD545" s="40"/>
      <c r="AE545" s="40"/>
      <c r="AF545" s="40"/>
      <c r="AG545" s="40"/>
      <c r="AH545" s="40"/>
      <c r="AI545" s="218"/>
    </row>
    <row r="546" spans="1:35" ht="45" hidden="1" customHeight="1" x14ac:dyDescent="0.2">
      <c r="A546" s="159" t="s">
        <v>5131</v>
      </c>
      <c r="B546" s="150">
        <v>692513002</v>
      </c>
      <c r="C546" s="150" t="s">
        <v>4143</v>
      </c>
      <c r="D546" s="151" t="s">
        <v>4011</v>
      </c>
      <c r="E546" s="150" t="s">
        <v>5006</v>
      </c>
      <c r="F546" s="152" t="s">
        <v>278</v>
      </c>
      <c r="G546" s="152"/>
      <c r="H546" s="152" t="s">
        <v>910</v>
      </c>
      <c r="I546" s="152" t="s">
        <v>115</v>
      </c>
      <c r="J546" s="150"/>
      <c r="K546" s="150"/>
      <c r="L546" s="150" t="s">
        <v>5132</v>
      </c>
      <c r="M546" s="150" t="s">
        <v>5133</v>
      </c>
      <c r="N546" s="153" t="s">
        <v>1268</v>
      </c>
      <c r="O546" s="150" t="s">
        <v>5134</v>
      </c>
      <c r="P546" s="154" t="s">
        <v>5135</v>
      </c>
      <c r="Q546" s="154" t="s">
        <v>5136</v>
      </c>
      <c r="R546" s="154"/>
      <c r="S546" s="155">
        <v>91001</v>
      </c>
      <c r="T546" s="155" t="s">
        <v>886</v>
      </c>
      <c r="U546" s="155" t="s">
        <v>887</v>
      </c>
      <c r="V546" s="156">
        <v>42416</v>
      </c>
      <c r="W546" s="154">
        <v>7599</v>
      </c>
      <c r="X546" s="258"/>
      <c r="Y546" s="153"/>
      <c r="Z546" s="258"/>
      <c r="AA546" s="258"/>
      <c r="AB546" s="258"/>
      <c r="AC546" s="150"/>
      <c r="AD546" s="40"/>
      <c r="AE546" s="40"/>
      <c r="AF546" s="40"/>
      <c r="AG546" s="40"/>
      <c r="AH546" s="40"/>
      <c r="AI546" s="218"/>
    </row>
    <row r="547" spans="1:35" ht="45" hidden="1" customHeight="1" x14ac:dyDescent="0.2">
      <c r="A547" s="159" t="s">
        <v>5137</v>
      </c>
      <c r="B547" s="150">
        <v>690703009</v>
      </c>
      <c r="C547" s="150" t="s">
        <v>4143</v>
      </c>
      <c r="D547" s="151" t="s">
        <v>4011</v>
      </c>
      <c r="E547" s="150" t="s">
        <v>909</v>
      </c>
      <c r="F547" s="152" t="s">
        <v>278</v>
      </c>
      <c r="G547" s="152"/>
      <c r="H547" s="152" t="s">
        <v>910</v>
      </c>
      <c r="I547" s="152" t="s">
        <v>115</v>
      </c>
      <c r="J547" s="150"/>
      <c r="K547" s="150"/>
      <c r="L547" s="150" t="s">
        <v>5138</v>
      </c>
      <c r="M547" s="150" t="s">
        <v>5139</v>
      </c>
      <c r="N547" s="153" t="s">
        <v>118</v>
      </c>
      <c r="O547" s="154" t="s">
        <v>192</v>
      </c>
      <c r="P547" s="154" t="s">
        <v>5140</v>
      </c>
      <c r="Q547" s="155" t="s">
        <v>5141</v>
      </c>
      <c r="R547" s="154"/>
      <c r="S547" s="155">
        <v>91001</v>
      </c>
      <c r="T547" s="155" t="s">
        <v>4640</v>
      </c>
      <c r="U547" s="155" t="s">
        <v>887</v>
      </c>
      <c r="V547" s="156">
        <v>42061</v>
      </c>
      <c r="W547" s="154">
        <v>7554</v>
      </c>
      <c r="X547" s="213"/>
      <c r="Y547" s="214"/>
      <c r="Z547" s="213"/>
      <c r="AA547" s="213"/>
      <c r="AB547" s="213"/>
      <c r="AC547" s="215"/>
      <c r="AD547" s="40"/>
      <c r="AE547" s="40"/>
      <c r="AF547" s="40"/>
      <c r="AG547" s="40"/>
      <c r="AH547" s="40"/>
      <c r="AI547" s="218"/>
    </row>
    <row r="548" spans="1:35" ht="45" hidden="1" customHeight="1" x14ac:dyDescent="0.2">
      <c r="A548" s="159" t="s">
        <v>5142</v>
      </c>
      <c r="B548" s="150">
        <v>690608006</v>
      </c>
      <c r="C548" s="150" t="s">
        <v>4143</v>
      </c>
      <c r="D548" s="151" t="s">
        <v>4011</v>
      </c>
      <c r="E548" s="150" t="s">
        <v>909</v>
      </c>
      <c r="F548" s="152" t="s">
        <v>278</v>
      </c>
      <c r="G548" s="152"/>
      <c r="H548" s="152" t="s">
        <v>910</v>
      </c>
      <c r="I548" s="152" t="s">
        <v>115</v>
      </c>
      <c r="J548" s="150"/>
      <c r="K548" s="150"/>
      <c r="L548" s="150" t="s">
        <v>5143</v>
      </c>
      <c r="M548" s="150" t="s">
        <v>5144</v>
      </c>
      <c r="N548" s="153" t="s">
        <v>246</v>
      </c>
      <c r="O548" s="154" t="s">
        <v>5145</v>
      </c>
      <c r="P548" s="154" t="s">
        <v>5146</v>
      </c>
      <c r="Q548" s="155"/>
      <c r="R548" s="154"/>
      <c r="S548" s="155">
        <v>91001</v>
      </c>
      <c r="T548" s="155" t="s">
        <v>886</v>
      </c>
      <c r="U548" s="155" t="s">
        <v>887</v>
      </c>
      <c r="V548" s="156">
        <v>42059</v>
      </c>
      <c r="W548" s="154">
        <v>7545</v>
      </c>
      <c r="X548" s="258"/>
      <c r="Y548" s="153"/>
      <c r="Z548" s="258"/>
      <c r="AA548" s="258"/>
      <c r="AB548" s="258"/>
      <c r="AC548" s="150"/>
      <c r="AD548" s="40"/>
      <c r="AE548" s="40"/>
      <c r="AF548" s="40"/>
      <c r="AG548" s="40"/>
      <c r="AH548" s="40"/>
      <c r="AI548" s="218"/>
    </row>
    <row r="549" spans="1:35" ht="45" hidden="1" customHeight="1" x14ac:dyDescent="0.2">
      <c r="A549" s="159" t="s">
        <v>5147</v>
      </c>
      <c r="B549" s="150">
        <v>691916006</v>
      </c>
      <c r="C549" s="150" t="s">
        <v>4143</v>
      </c>
      <c r="D549" s="151" t="s">
        <v>4011</v>
      </c>
      <c r="E549" s="150" t="s">
        <v>4157</v>
      </c>
      <c r="F549" s="152" t="s">
        <v>278</v>
      </c>
      <c r="G549" s="152"/>
      <c r="H549" s="152" t="s">
        <v>4158</v>
      </c>
      <c r="I549" s="152" t="s">
        <v>115</v>
      </c>
      <c r="J549" s="150"/>
      <c r="K549" s="150"/>
      <c r="L549" s="150" t="s">
        <v>5148</v>
      </c>
      <c r="M549" s="150" t="s">
        <v>5149</v>
      </c>
      <c r="N549" s="153" t="s">
        <v>149</v>
      </c>
      <c r="O549" s="154" t="s">
        <v>3152</v>
      </c>
      <c r="P549" s="154"/>
      <c r="Q549" s="155"/>
      <c r="R549" s="154"/>
      <c r="S549" s="155">
        <v>91001</v>
      </c>
      <c r="T549" s="155" t="s">
        <v>5150</v>
      </c>
      <c r="U549" s="155" t="s">
        <v>887</v>
      </c>
      <c r="V549" s="156">
        <v>38159</v>
      </c>
      <c r="W549" s="154">
        <v>7132</v>
      </c>
      <c r="X549" s="258"/>
      <c r="Y549" s="153"/>
      <c r="Z549" s="258"/>
      <c r="AA549" s="258"/>
      <c r="AB549" s="258"/>
      <c r="AC549" s="150"/>
      <c r="AD549" s="40"/>
      <c r="AE549" s="40"/>
      <c r="AF549" s="40"/>
      <c r="AG549" s="40"/>
      <c r="AH549" s="40"/>
      <c r="AI549" s="218"/>
    </row>
    <row r="550" spans="1:35" ht="45" hidden="1" customHeight="1" x14ac:dyDescent="0.2">
      <c r="A550" s="159" t="s">
        <v>5151</v>
      </c>
      <c r="B550" s="150">
        <v>690711001</v>
      </c>
      <c r="C550" s="150" t="s">
        <v>4143</v>
      </c>
      <c r="D550" s="151" t="s">
        <v>4011</v>
      </c>
      <c r="E550" s="150" t="s">
        <v>4157</v>
      </c>
      <c r="F550" s="152" t="s">
        <v>278</v>
      </c>
      <c r="G550" s="152"/>
      <c r="H550" s="152" t="s">
        <v>4158</v>
      </c>
      <c r="I550" s="152" t="s">
        <v>115</v>
      </c>
      <c r="J550" s="150"/>
      <c r="K550" s="150"/>
      <c r="L550" s="150" t="s">
        <v>5152</v>
      </c>
      <c r="M550" s="150" t="s">
        <v>5153</v>
      </c>
      <c r="N550" s="153" t="s">
        <v>118</v>
      </c>
      <c r="O550" s="154" t="s">
        <v>1734</v>
      </c>
      <c r="P550" s="154"/>
      <c r="Q550" s="155"/>
      <c r="R550" s="154"/>
      <c r="S550" s="155">
        <v>91001</v>
      </c>
      <c r="T550" s="155" t="s">
        <v>4251</v>
      </c>
      <c r="U550" s="155" t="s">
        <v>887</v>
      </c>
      <c r="V550" s="156">
        <v>37970</v>
      </c>
      <c r="W550" s="154">
        <v>7104</v>
      </c>
      <c r="X550" s="213"/>
      <c r="Y550" s="214"/>
      <c r="Z550" s="213"/>
      <c r="AA550" s="213"/>
      <c r="AB550" s="213"/>
      <c r="AC550" s="215"/>
      <c r="AD550" s="40"/>
      <c r="AE550" s="40"/>
      <c r="AF550" s="40"/>
      <c r="AG550" s="40"/>
      <c r="AH550" s="40"/>
      <c r="AI550" s="218"/>
    </row>
    <row r="551" spans="1:35" ht="45" hidden="1" customHeight="1" x14ac:dyDescent="0.2">
      <c r="A551" s="159" t="s">
        <v>5154</v>
      </c>
      <c r="B551" s="150">
        <v>690721007</v>
      </c>
      <c r="C551" s="150" t="s">
        <v>4143</v>
      </c>
      <c r="D551" s="151" t="s">
        <v>4011</v>
      </c>
      <c r="E551" s="150" t="s">
        <v>4157</v>
      </c>
      <c r="F551" s="152" t="s">
        <v>278</v>
      </c>
      <c r="G551" s="152"/>
      <c r="H551" s="152" t="s">
        <v>4158</v>
      </c>
      <c r="I551" s="152" t="s">
        <v>115</v>
      </c>
      <c r="J551" s="150"/>
      <c r="K551" s="150"/>
      <c r="L551" s="150" t="s">
        <v>5155</v>
      </c>
      <c r="M551" s="150" t="s">
        <v>5156</v>
      </c>
      <c r="N551" s="153" t="s">
        <v>118</v>
      </c>
      <c r="O551" s="154" t="s">
        <v>1583</v>
      </c>
      <c r="P551" s="154" t="s">
        <v>5157</v>
      </c>
      <c r="Q551" s="155" t="s">
        <v>5158</v>
      </c>
      <c r="R551" s="154"/>
      <c r="S551" s="155">
        <v>91001</v>
      </c>
      <c r="T551" s="155" t="s">
        <v>4162</v>
      </c>
      <c r="U551" s="155" t="s">
        <v>887</v>
      </c>
      <c r="V551" s="156">
        <v>37970</v>
      </c>
      <c r="W551" s="154">
        <v>7116</v>
      </c>
      <c r="X551" s="213"/>
      <c r="Y551" s="214"/>
      <c r="Z551" s="213"/>
      <c r="AA551" s="213"/>
      <c r="AB551" s="213"/>
      <c r="AC551" s="215"/>
      <c r="AD551" s="40"/>
      <c r="AE551" s="40"/>
      <c r="AF551" s="40"/>
      <c r="AG551" s="40"/>
      <c r="AH551" s="40"/>
      <c r="AI551" s="218"/>
    </row>
    <row r="552" spans="1:35" ht="45" hidden="1" customHeight="1" x14ac:dyDescent="0.2">
      <c r="A552" s="159" t="s">
        <v>5159</v>
      </c>
      <c r="B552" s="150">
        <v>690409003</v>
      </c>
      <c r="C552" s="150" t="s">
        <v>4143</v>
      </c>
      <c r="D552" s="151" t="s">
        <v>4011</v>
      </c>
      <c r="E552" s="150" t="s">
        <v>909</v>
      </c>
      <c r="F552" s="152" t="s">
        <v>278</v>
      </c>
      <c r="G552" s="152"/>
      <c r="H552" s="152" t="s">
        <v>910</v>
      </c>
      <c r="I552" s="152" t="s">
        <v>115</v>
      </c>
      <c r="J552" s="150"/>
      <c r="K552" s="150"/>
      <c r="L552" s="150" t="s">
        <v>5160</v>
      </c>
      <c r="M552" s="150" t="s">
        <v>5161</v>
      </c>
      <c r="N552" s="153" t="s">
        <v>494</v>
      </c>
      <c r="O552" s="154" t="s">
        <v>5162</v>
      </c>
      <c r="P552" s="154" t="s">
        <v>5163</v>
      </c>
      <c r="Q552" s="155" t="s">
        <v>5164</v>
      </c>
      <c r="R552" s="154"/>
      <c r="S552" s="155">
        <v>91001</v>
      </c>
      <c r="T552" s="155" t="s">
        <v>4175</v>
      </c>
      <c r="U552" s="155" t="s">
        <v>887</v>
      </c>
      <c r="V552" s="156">
        <v>42052</v>
      </c>
      <c r="W552" s="154">
        <v>7528</v>
      </c>
      <c r="X552" s="213"/>
      <c r="Y552" s="214"/>
      <c r="Z552" s="213"/>
      <c r="AA552" s="213"/>
      <c r="AB552" s="213"/>
      <c r="AC552" s="215"/>
      <c r="AD552" s="40"/>
      <c r="AE552" s="40"/>
      <c r="AF552" s="40"/>
      <c r="AG552" s="40"/>
      <c r="AH552" s="40"/>
      <c r="AI552" s="218"/>
    </row>
    <row r="553" spans="1:35" ht="45" hidden="1" customHeight="1" x14ac:dyDescent="0.2">
      <c r="A553" s="159" t="s">
        <v>5165</v>
      </c>
      <c r="B553" s="150">
        <v>692201000</v>
      </c>
      <c r="C553" s="150" t="s">
        <v>4143</v>
      </c>
      <c r="D553" s="151" t="s">
        <v>4011</v>
      </c>
      <c r="E553" s="150" t="s">
        <v>4170</v>
      </c>
      <c r="F553" s="152" t="s">
        <v>2427</v>
      </c>
      <c r="G553" s="152"/>
      <c r="H553" s="152" t="s">
        <v>5069</v>
      </c>
      <c r="I553" s="152" t="s">
        <v>115</v>
      </c>
      <c r="J553" s="150"/>
      <c r="K553" s="150"/>
      <c r="L553" s="152" t="s">
        <v>5166</v>
      </c>
      <c r="M553" s="150" t="s">
        <v>5167</v>
      </c>
      <c r="N553" s="153" t="s">
        <v>232</v>
      </c>
      <c r="O553" s="154" t="s">
        <v>294</v>
      </c>
      <c r="P553" s="154" t="s">
        <v>5168</v>
      </c>
      <c r="Q553" s="155" t="s">
        <v>5169</v>
      </c>
      <c r="R553" s="154"/>
      <c r="S553" s="155">
        <v>91001</v>
      </c>
      <c r="T553" s="155" t="s">
        <v>5170</v>
      </c>
      <c r="U553" s="155" t="s">
        <v>1203</v>
      </c>
      <c r="V553" s="156">
        <v>37970</v>
      </c>
      <c r="W553" s="154">
        <v>7106</v>
      </c>
      <c r="X553" s="258"/>
      <c r="Y553" s="153"/>
      <c r="Z553" s="258"/>
      <c r="AA553" s="258"/>
      <c r="AB553" s="258"/>
      <c r="AC553" s="150"/>
      <c r="AD553" s="40"/>
      <c r="AE553" s="40"/>
      <c r="AF553" s="40"/>
      <c r="AG553" s="40"/>
      <c r="AH553" s="40"/>
      <c r="AI553" s="218"/>
    </row>
    <row r="554" spans="1:35" ht="45" hidden="1" customHeight="1" x14ac:dyDescent="0.2">
      <c r="A554" s="159" t="s">
        <v>5171</v>
      </c>
      <c r="B554" s="150">
        <v>692104005</v>
      </c>
      <c r="C554" s="150" t="s">
        <v>4143</v>
      </c>
      <c r="D554" s="151" t="s">
        <v>4011</v>
      </c>
      <c r="E554" s="150" t="s">
        <v>909</v>
      </c>
      <c r="F554" s="152" t="s">
        <v>278</v>
      </c>
      <c r="G554" s="152"/>
      <c r="H554" s="152" t="s">
        <v>4280</v>
      </c>
      <c r="I554" s="152" t="s">
        <v>115</v>
      </c>
      <c r="J554" s="150"/>
      <c r="K554" s="150"/>
      <c r="L554" s="150" t="s">
        <v>5172</v>
      </c>
      <c r="M554" s="150" t="s">
        <v>5173</v>
      </c>
      <c r="N554" s="153" t="s">
        <v>232</v>
      </c>
      <c r="O554" s="154" t="s">
        <v>5174</v>
      </c>
      <c r="P554" s="154" t="s">
        <v>5175</v>
      </c>
      <c r="Q554" s="155" t="s">
        <v>5176</v>
      </c>
      <c r="R554" s="154"/>
      <c r="S554" s="155">
        <v>91001</v>
      </c>
      <c r="T554" s="155" t="s">
        <v>4175</v>
      </c>
      <c r="U554" s="155" t="s">
        <v>887</v>
      </c>
      <c r="V554" s="156">
        <v>38674</v>
      </c>
      <c r="W554" s="154">
        <v>7218</v>
      </c>
      <c r="X554" s="258"/>
      <c r="Y554" s="153"/>
      <c r="Z554" s="258"/>
      <c r="AA554" s="258"/>
      <c r="AB554" s="258"/>
      <c r="AC554" s="150"/>
      <c r="AD554" s="40"/>
      <c r="AE554" s="40"/>
      <c r="AF554" s="40"/>
      <c r="AG554" s="40"/>
      <c r="AH554" s="40"/>
      <c r="AI554" s="218"/>
    </row>
    <row r="555" spans="1:35" ht="45" hidden="1" customHeight="1" x14ac:dyDescent="0.2">
      <c r="A555" s="159" t="s">
        <v>5177</v>
      </c>
      <c r="B555" s="150">
        <v>692202007</v>
      </c>
      <c r="C555" s="150" t="s">
        <v>4143</v>
      </c>
      <c r="D555" s="151" t="s">
        <v>4011</v>
      </c>
      <c r="E555" s="150" t="s">
        <v>4170</v>
      </c>
      <c r="F555" s="152" t="s">
        <v>2427</v>
      </c>
      <c r="G555" s="152"/>
      <c r="H555" s="183" t="s">
        <v>5069</v>
      </c>
      <c r="I555" s="152" t="s">
        <v>115</v>
      </c>
      <c r="J555" s="150"/>
      <c r="K555" s="150"/>
      <c r="L555" s="150" t="s">
        <v>5178</v>
      </c>
      <c r="M555" s="150" t="s">
        <v>5179</v>
      </c>
      <c r="N555" s="153" t="s">
        <v>232</v>
      </c>
      <c r="O555" s="154" t="s">
        <v>233</v>
      </c>
      <c r="P555" s="154" t="s">
        <v>5180</v>
      </c>
      <c r="Q555" s="155" t="s">
        <v>5181</v>
      </c>
      <c r="R555" s="154"/>
      <c r="S555" s="155">
        <v>91001</v>
      </c>
      <c r="T555" s="155" t="s">
        <v>4198</v>
      </c>
      <c r="U555" s="155" t="s">
        <v>887</v>
      </c>
      <c r="V555" s="156">
        <v>37970</v>
      </c>
      <c r="W555" s="154">
        <v>6984</v>
      </c>
      <c r="X555" s="258"/>
      <c r="Y555" s="153"/>
      <c r="Z555" s="258"/>
      <c r="AA555" s="258"/>
      <c r="AB555" s="258"/>
      <c r="AC555" s="150"/>
      <c r="AD555" s="40"/>
      <c r="AE555" s="40"/>
      <c r="AF555" s="40"/>
      <c r="AG555" s="40"/>
      <c r="AH555" s="40"/>
      <c r="AI555" s="218"/>
    </row>
    <row r="556" spans="1:35" ht="45" hidden="1" customHeight="1" x14ac:dyDescent="0.2">
      <c r="A556" s="159" t="s">
        <v>5182</v>
      </c>
      <c r="B556" s="150">
        <v>692502000</v>
      </c>
      <c r="C556" s="150" t="s">
        <v>4143</v>
      </c>
      <c r="D556" s="151" t="s">
        <v>4011</v>
      </c>
      <c r="E556" s="150" t="s">
        <v>5183</v>
      </c>
      <c r="F556" s="152" t="s">
        <v>2427</v>
      </c>
      <c r="G556" s="152"/>
      <c r="H556" s="152" t="s">
        <v>5184</v>
      </c>
      <c r="I556" s="152" t="s">
        <v>115</v>
      </c>
      <c r="J556" s="150"/>
      <c r="K556" s="150"/>
      <c r="L556" s="150" t="s">
        <v>5185</v>
      </c>
      <c r="M556" s="150" t="s">
        <v>5186</v>
      </c>
      <c r="N556" s="153" t="s">
        <v>1268</v>
      </c>
      <c r="O556" s="154" t="s">
        <v>1269</v>
      </c>
      <c r="P556" s="154" t="s">
        <v>5187</v>
      </c>
      <c r="Q556" s="166" t="s">
        <v>5188</v>
      </c>
      <c r="R556" s="154"/>
      <c r="S556" s="155">
        <v>91001</v>
      </c>
      <c r="T556" s="155" t="s">
        <v>4162</v>
      </c>
      <c r="U556" s="155" t="s">
        <v>887</v>
      </c>
      <c r="V556" s="156">
        <v>37970</v>
      </c>
      <c r="W556" s="154">
        <v>7120</v>
      </c>
      <c r="X556" s="213"/>
      <c r="Y556" s="214"/>
      <c r="Z556" s="213"/>
      <c r="AA556" s="213"/>
      <c r="AB556" s="213"/>
      <c r="AC556" s="215"/>
      <c r="AD556" s="40"/>
      <c r="AE556" s="40"/>
      <c r="AF556" s="40"/>
      <c r="AG556" s="40"/>
      <c r="AH556" s="40"/>
      <c r="AI556" s="218"/>
    </row>
    <row r="557" spans="1:35" ht="45" hidden="1" customHeight="1" x14ac:dyDescent="0.2">
      <c r="A557" s="159" t="s">
        <v>5189</v>
      </c>
      <c r="B557" s="150">
        <v>691802000</v>
      </c>
      <c r="C557" s="150" t="s">
        <v>4143</v>
      </c>
      <c r="D557" s="151" t="s">
        <v>4011</v>
      </c>
      <c r="E557" s="150" t="s">
        <v>909</v>
      </c>
      <c r="F557" s="152" t="s">
        <v>278</v>
      </c>
      <c r="G557" s="152"/>
      <c r="H557" s="152" t="s">
        <v>910</v>
      </c>
      <c r="I557" s="152" t="s">
        <v>115</v>
      </c>
      <c r="J557" s="150"/>
      <c r="K557" s="150"/>
      <c r="L557" s="150" t="s">
        <v>5190</v>
      </c>
      <c r="M557" s="150" t="s">
        <v>5191</v>
      </c>
      <c r="N557" s="153" t="s">
        <v>149</v>
      </c>
      <c r="O557" s="154" t="s">
        <v>5192</v>
      </c>
      <c r="P557" s="154" t="s">
        <v>5193</v>
      </c>
      <c r="Q557" s="155" t="s">
        <v>5194</v>
      </c>
      <c r="R557" s="154"/>
      <c r="S557" s="155">
        <v>91001</v>
      </c>
      <c r="T557" s="155" t="s">
        <v>886</v>
      </c>
      <c r="U557" s="155" t="s">
        <v>887</v>
      </c>
      <c r="V557" s="156">
        <v>42047</v>
      </c>
      <c r="W557" s="154">
        <v>7526</v>
      </c>
      <c r="X557" s="213"/>
      <c r="Y557" s="214"/>
      <c r="Z557" s="213"/>
      <c r="AA557" s="213"/>
      <c r="AB557" s="213"/>
      <c r="AC557" s="215"/>
      <c r="AD557" s="40"/>
      <c r="AE557" s="40"/>
      <c r="AF557" s="40"/>
      <c r="AG557" s="40"/>
      <c r="AH557" s="40"/>
      <c r="AI557" s="218"/>
    </row>
    <row r="558" spans="1:35" ht="45" hidden="1" customHeight="1" x14ac:dyDescent="0.2">
      <c r="A558" s="159" t="s">
        <v>5195</v>
      </c>
      <c r="B558" s="150">
        <v>692105001</v>
      </c>
      <c r="C558" s="150" t="s">
        <v>4143</v>
      </c>
      <c r="D558" s="151" t="s">
        <v>4011</v>
      </c>
      <c r="E558" s="150" t="s">
        <v>4157</v>
      </c>
      <c r="F558" s="152" t="s">
        <v>278</v>
      </c>
      <c r="G558" s="152"/>
      <c r="H558" s="152" t="s">
        <v>4158</v>
      </c>
      <c r="I558" s="152" t="s">
        <v>115</v>
      </c>
      <c r="J558" s="150"/>
      <c r="K558" s="150"/>
      <c r="L558" s="150" t="s">
        <v>5196</v>
      </c>
      <c r="M558" s="150" t="s">
        <v>5197</v>
      </c>
      <c r="N558" s="153" t="s">
        <v>232</v>
      </c>
      <c r="O558" s="154" t="s">
        <v>5198</v>
      </c>
      <c r="P558" s="154" t="s">
        <v>5199</v>
      </c>
      <c r="Q558" s="155" t="s">
        <v>5200</v>
      </c>
      <c r="R558" s="154"/>
      <c r="S558" s="155">
        <v>91001</v>
      </c>
      <c r="T558" s="155" t="s">
        <v>4162</v>
      </c>
      <c r="U558" s="155" t="s">
        <v>887</v>
      </c>
      <c r="V558" s="156">
        <v>38624</v>
      </c>
      <c r="W558" s="154">
        <v>7201</v>
      </c>
      <c r="X558" s="258"/>
      <c r="Y558" s="153"/>
      <c r="Z558" s="258"/>
      <c r="AA558" s="258"/>
      <c r="AB558" s="258"/>
      <c r="AC558" s="150"/>
      <c r="AD558" s="40"/>
      <c r="AE558" s="40"/>
      <c r="AF558" s="40"/>
      <c r="AG558" s="40"/>
      <c r="AH558" s="40"/>
      <c r="AI558" s="218"/>
    </row>
    <row r="559" spans="1:35" ht="45" hidden="1" customHeight="1" x14ac:dyDescent="0.2">
      <c r="A559" s="159" t="s">
        <v>5201</v>
      </c>
      <c r="B559" s="150">
        <v>690507005</v>
      </c>
      <c r="C559" s="150" t="s">
        <v>4143</v>
      </c>
      <c r="D559" s="151" t="s">
        <v>4011</v>
      </c>
      <c r="E559" s="150" t="s">
        <v>4545</v>
      </c>
      <c r="F559" s="152" t="s">
        <v>278</v>
      </c>
      <c r="G559" s="152"/>
      <c r="H559" s="152" t="s">
        <v>910</v>
      </c>
      <c r="I559" s="152" t="s">
        <v>115</v>
      </c>
      <c r="J559" s="150"/>
      <c r="K559" s="150"/>
      <c r="L559" s="150" t="s">
        <v>5202</v>
      </c>
      <c r="M559" s="150" t="s">
        <v>5203</v>
      </c>
      <c r="N559" s="153" t="s">
        <v>246</v>
      </c>
      <c r="O559" s="154" t="s">
        <v>5204</v>
      </c>
      <c r="P559" s="154" t="s">
        <v>5205</v>
      </c>
      <c r="Q559" s="155" t="s">
        <v>5206</v>
      </c>
      <c r="R559" s="154"/>
      <c r="S559" s="155">
        <v>91001</v>
      </c>
      <c r="T559" s="155" t="s">
        <v>886</v>
      </c>
      <c r="U559" s="155" t="s">
        <v>887</v>
      </c>
      <c r="V559" s="156">
        <v>38641</v>
      </c>
      <c r="W559" s="154">
        <v>7584</v>
      </c>
      <c r="X559" s="213"/>
      <c r="Y559" s="214"/>
      <c r="Z559" s="213"/>
      <c r="AA559" s="213"/>
      <c r="AB559" s="213"/>
      <c r="AC559" s="215"/>
      <c r="AD559" s="40"/>
      <c r="AE559" s="40"/>
      <c r="AF559" s="40"/>
      <c r="AG559" s="40"/>
      <c r="AH559" s="40"/>
      <c r="AI559" s="218"/>
    </row>
    <row r="560" spans="1:35" ht="45" hidden="1" customHeight="1" x14ac:dyDescent="0.2">
      <c r="A560" s="159" t="s">
        <v>5207</v>
      </c>
      <c r="B560" s="150">
        <v>692508009</v>
      </c>
      <c r="C560" s="150" t="s">
        <v>4143</v>
      </c>
      <c r="D560" s="151" t="s">
        <v>4011</v>
      </c>
      <c r="E560" s="150" t="s">
        <v>909</v>
      </c>
      <c r="F560" s="152" t="s">
        <v>278</v>
      </c>
      <c r="G560" s="152"/>
      <c r="H560" s="152" t="s">
        <v>910</v>
      </c>
      <c r="I560" s="152" t="s">
        <v>115</v>
      </c>
      <c r="J560" s="150"/>
      <c r="K560" s="150"/>
      <c r="L560" s="150" t="s">
        <v>5208</v>
      </c>
      <c r="M560" s="150" t="s">
        <v>5209</v>
      </c>
      <c r="N560" s="153" t="s">
        <v>730</v>
      </c>
      <c r="O560" s="150" t="s">
        <v>4077</v>
      </c>
      <c r="P560" s="154" t="s">
        <v>5210</v>
      </c>
      <c r="Q560" s="154" t="s">
        <v>5211</v>
      </c>
      <c r="R560" s="154"/>
      <c r="S560" s="155">
        <v>91001</v>
      </c>
      <c r="T560" s="155" t="s">
        <v>4162</v>
      </c>
      <c r="U560" s="155" t="s">
        <v>887</v>
      </c>
      <c r="V560" s="156">
        <v>41807</v>
      </c>
      <c r="W560" s="154">
        <v>7501</v>
      </c>
      <c r="X560" s="258"/>
      <c r="Y560" s="153"/>
      <c r="Z560" s="258"/>
      <c r="AA560" s="258"/>
      <c r="AB560" s="258"/>
      <c r="AC560" s="150"/>
      <c r="AD560" s="40"/>
      <c r="AE560" s="40"/>
      <c r="AF560" s="40"/>
      <c r="AG560" s="40"/>
      <c r="AH560" s="40"/>
      <c r="AI560" s="218"/>
    </row>
    <row r="561" spans="1:35" ht="45" hidden="1" customHeight="1" x14ac:dyDescent="0.2">
      <c r="A561" s="159" t="s">
        <v>5212</v>
      </c>
      <c r="B561" s="150">
        <v>692307003</v>
      </c>
      <c r="C561" s="150" t="s">
        <v>4143</v>
      </c>
      <c r="D561" s="151" t="s">
        <v>4011</v>
      </c>
      <c r="E561" s="150" t="s">
        <v>4157</v>
      </c>
      <c r="F561" s="152" t="s">
        <v>278</v>
      </c>
      <c r="G561" s="152"/>
      <c r="H561" s="152" t="s">
        <v>4158</v>
      </c>
      <c r="I561" s="152" t="s">
        <v>115</v>
      </c>
      <c r="J561" s="150"/>
      <c r="K561" s="150"/>
      <c r="L561" s="150" t="s">
        <v>5213</v>
      </c>
      <c r="M561" s="150" t="s">
        <v>5214</v>
      </c>
      <c r="N561" s="153" t="s">
        <v>232</v>
      </c>
      <c r="O561" s="154" t="s">
        <v>1782</v>
      </c>
      <c r="P561" s="154" t="s">
        <v>5215</v>
      </c>
      <c r="Q561" s="166" t="s">
        <v>5216</v>
      </c>
      <c r="R561" s="154"/>
      <c r="S561" s="155">
        <v>91001</v>
      </c>
      <c r="T561" s="155" t="s">
        <v>4162</v>
      </c>
      <c r="U561" s="155" t="s">
        <v>887</v>
      </c>
      <c r="V561" s="156">
        <v>37970</v>
      </c>
      <c r="W561" s="154">
        <v>6982</v>
      </c>
      <c r="X561" s="258"/>
      <c r="Y561" s="153"/>
      <c r="Z561" s="258"/>
      <c r="AA561" s="258"/>
      <c r="AB561" s="258"/>
      <c r="AC561" s="150"/>
      <c r="AD561" s="40"/>
      <c r="AE561" s="40"/>
      <c r="AF561" s="40"/>
      <c r="AG561" s="40"/>
      <c r="AH561" s="40"/>
      <c r="AI561" s="218"/>
    </row>
    <row r="562" spans="1:35" ht="45" hidden="1" customHeight="1" x14ac:dyDescent="0.2">
      <c r="A562" s="189" t="s">
        <v>5217</v>
      </c>
      <c r="B562" s="150">
        <v>690713004</v>
      </c>
      <c r="C562" s="150" t="s">
        <v>4143</v>
      </c>
      <c r="D562" s="151" t="s">
        <v>4011</v>
      </c>
      <c r="E562" s="150" t="s">
        <v>4157</v>
      </c>
      <c r="F562" s="190" t="s">
        <v>278</v>
      </c>
      <c r="G562" s="190"/>
      <c r="H562" s="152" t="s">
        <v>4158</v>
      </c>
      <c r="I562" s="152" t="s">
        <v>115</v>
      </c>
      <c r="J562" s="183"/>
      <c r="K562" s="150"/>
      <c r="L562" s="150" t="s">
        <v>5218</v>
      </c>
      <c r="M562" s="150" t="s">
        <v>5219</v>
      </c>
      <c r="N562" s="153" t="s">
        <v>118</v>
      </c>
      <c r="O562" s="154" t="s">
        <v>3345</v>
      </c>
      <c r="P562" s="154" t="s">
        <v>5220</v>
      </c>
      <c r="Q562" s="155"/>
      <c r="R562" s="154"/>
      <c r="S562" s="155">
        <v>91001</v>
      </c>
      <c r="T562" s="155" t="s">
        <v>4162</v>
      </c>
      <c r="U562" s="155" t="s">
        <v>887</v>
      </c>
      <c r="V562" s="156">
        <v>37970</v>
      </c>
      <c r="W562" s="154">
        <v>7056</v>
      </c>
      <c r="X562" s="213"/>
      <c r="Y562" s="214"/>
      <c r="Z562" s="213"/>
      <c r="AA562" s="213"/>
      <c r="AB562" s="213"/>
      <c r="AC562" s="215"/>
      <c r="AD562" s="40"/>
      <c r="AE562" s="40"/>
      <c r="AF562" s="40"/>
      <c r="AG562" s="40"/>
      <c r="AH562" s="40"/>
      <c r="AI562" s="218"/>
    </row>
    <row r="563" spans="1:35" ht="45" hidden="1" customHeight="1" x14ac:dyDescent="0.2">
      <c r="A563" s="159" t="s">
        <v>5221</v>
      </c>
      <c r="B563" s="150" t="s">
        <v>5222</v>
      </c>
      <c r="C563" s="150" t="s">
        <v>4143</v>
      </c>
      <c r="D563" s="151" t="s">
        <v>4011</v>
      </c>
      <c r="E563" s="150" t="s">
        <v>4157</v>
      </c>
      <c r="F563" s="152" t="s">
        <v>278</v>
      </c>
      <c r="G563" s="152"/>
      <c r="H563" s="152" t="s">
        <v>4158</v>
      </c>
      <c r="I563" s="152" t="s">
        <v>115</v>
      </c>
      <c r="J563" s="150"/>
      <c r="K563" s="150"/>
      <c r="L563" s="169" t="s">
        <v>5223</v>
      </c>
      <c r="M563" s="150" t="s">
        <v>5224</v>
      </c>
      <c r="N563" s="153" t="s">
        <v>246</v>
      </c>
      <c r="O563" s="154" t="s">
        <v>247</v>
      </c>
      <c r="P563" s="154" t="s">
        <v>5225</v>
      </c>
      <c r="Q563" s="155"/>
      <c r="R563" s="154"/>
      <c r="S563" s="155">
        <v>91001</v>
      </c>
      <c r="T563" s="155" t="s">
        <v>4162</v>
      </c>
      <c r="U563" s="155" t="s">
        <v>887</v>
      </c>
      <c r="V563" s="156">
        <v>38755</v>
      </c>
      <c r="W563" s="154">
        <v>7298</v>
      </c>
      <c r="X563" s="213"/>
      <c r="Y563" s="214"/>
      <c r="Z563" s="213"/>
      <c r="AA563" s="213"/>
      <c r="AB563" s="213"/>
      <c r="AC563" s="215"/>
      <c r="AD563" s="40"/>
      <c r="AE563" s="40"/>
      <c r="AF563" s="40"/>
      <c r="AG563" s="40"/>
      <c r="AH563" s="40"/>
      <c r="AI563" s="218"/>
    </row>
    <row r="564" spans="1:35" ht="45" hidden="1" customHeight="1" x14ac:dyDescent="0.2">
      <c r="A564" s="189" t="s">
        <v>5226</v>
      </c>
      <c r="B564" s="150">
        <v>691414000</v>
      </c>
      <c r="C564" s="150" t="s">
        <v>4143</v>
      </c>
      <c r="D564" s="151" t="s">
        <v>4011</v>
      </c>
      <c r="E564" s="150" t="s">
        <v>4143</v>
      </c>
      <c r="F564" s="152" t="s">
        <v>278</v>
      </c>
      <c r="G564" s="152"/>
      <c r="H564" s="152" t="s">
        <v>4158</v>
      </c>
      <c r="I564" s="152" t="s">
        <v>115</v>
      </c>
      <c r="J564" s="150"/>
      <c r="K564" s="150"/>
      <c r="L564" s="169" t="s">
        <v>5227</v>
      </c>
      <c r="M564" s="150" t="s">
        <v>5228</v>
      </c>
      <c r="N564" s="153" t="s">
        <v>471</v>
      </c>
      <c r="O564" s="154" t="s">
        <v>5229</v>
      </c>
      <c r="P564" s="154" t="s">
        <v>5230</v>
      </c>
      <c r="Q564" s="155"/>
      <c r="R564" s="154"/>
      <c r="S564" s="155">
        <v>91001</v>
      </c>
      <c r="T564" s="155" t="s">
        <v>4162</v>
      </c>
      <c r="U564" s="155" t="s">
        <v>887</v>
      </c>
      <c r="V564" s="156">
        <v>38736</v>
      </c>
      <c r="W564" s="154">
        <v>7273</v>
      </c>
      <c r="X564" s="213"/>
      <c r="Y564" s="214"/>
      <c r="Z564" s="213"/>
      <c r="AA564" s="213"/>
      <c r="AB564" s="213"/>
      <c r="AC564" s="215"/>
      <c r="AD564" s="40"/>
      <c r="AE564" s="40"/>
      <c r="AF564" s="40"/>
      <c r="AG564" s="40"/>
      <c r="AH564" s="40"/>
      <c r="AI564" s="218"/>
    </row>
    <row r="565" spans="1:35" ht="45" hidden="1" customHeight="1" x14ac:dyDescent="0.2">
      <c r="A565" s="159" t="s">
        <v>5231</v>
      </c>
      <c r="B565" s="150">
        <v>690601001</v>
      </c>
      <c r="C565" s="150" t="s">
        <v>4143</v>
      </c>
      <c r="D565" s="151" t="s">
        <v>4011</v>
      </c>
      <c r="E565" s="150" t="s">
        <v>4170</v>
      </c>
      <c r="F565" s="152" t="s">
        <v>2427</v>
      </c>
      <c r="G565" s="152"/>
      <c r="H565" s="152" t="s">
        <v>5232</v>
      </c>
      <c r="I565" s="152" t="s">
        <v>115</v>
      </c>
      <c r="J565" s="150"/>
      <c r="K565" s="150"/>
      <c r="L565" s="191" t="s">
        <v>5233</v>
      </c>
      <c r="M565" s="150" t="s">
        <v>5234</v>
      </c>
      <c r="N565" s="153" t="s">
        <v>246</v>
      </c>
      <c r="O565" s="154" t="s">
        <v>1922</v>
      </c>
      <c r="P565" s="154" t="s">
        <v>5235</v>
      </c>
      <c r="Q565" s="155" t="s">
        <v>5236</v>
      </c>
      <c r="R565" s="154"/>
      <c r="S565" s="155">
        <v>91001</v>
      </c>
      <c r="T565" s="155" t="s">
        <v>4251</v>
      </c>
      <c r="U565" s="155" t="s">
        <v>887</v>
      </c>
      <c r="V565" s="156">
        <v>37970</v>
      </c>
      <c r="W565" s="154">
        <v>7064</v>
      </c>
      <c r="X565" s="213"/>
      <c r="Y565" s="214"/>
      <c r="Z565" s="213"/>
      <c r="AA565" s="213"/>
      <c r="AB565" s="213"/>
      <c r="AC565" s="215"/>
      <c r="AD565" s="40"/>
      <c r="AE565" s="40"/>
      <c r="AF565" s="40"/>
      <c r="AG565" s="40"/>
      <c r="AH565" s="40"/>
      <c r="AI565" s="218"/>
    </row>
    <row r="566" spans="1:35" ht="45" hidden="1" customHeight="1" x14ac:dyDescent="0.2">
      <c r="A566" s="159" t="s">
        <v>5237</v>
      </c>
      <c r="B566" s="150">
        <v>692309006</v>
      </c>
      <c r="C566" s="150" t="s">
        <v>4143</v>
      </c>
      <c r="D566" s="151" t="s">
        <v>4011</v>
      </c>
      <c r="E566" s="150" t="s">
        <v>909</v>
      </c>
      <c r="F566" s="152" t="s">
        <v>278</v>
      </c>
      <c r="G566" s="152"/>
      <c r="H566" s="152" t="s">
        <v>910</v>
      </c>
      <c r="I566" s="152" t="s">
        <v>115</v>
      </c>
      <c r="J566" s="150"/>
      <c r="K566" s="150"/>
      <c r="L566" s="150" t="s">
        <v>5238</v>
      </c>
      <c r="M566" s="150" t="s">
        <v>5239</v>
      </c>
      <c r="N566" s="153" t="s">
        <v>232</v>
      </c>
      <c r="O566" s="154" t="s">
        <v>5240</v>
      </c>
      <c r="P566" s="154" t="s">
        <v>5241</v>
      </c>
      <c r="Q566" s="155" t="s">
        <v>5242</v>
      </c>
      <c r="R566" s="154"/>
      <c r="S566" s="155">
        <v>91001</v>
      </c>
      <c r="T566" s="155" t="s">
        <v>886</v>
      </c>
      <c r="U566" s="155" t="s">
        <v>887</v>
      </c>
      <c r="V566" s="156">
        <v>42110</v>
      </c>
      <c r="W566" s="154">
        <v>7562</v>
      </c>
      <c r="X566" s="213"/>
      <c r="Y566" s="214"/>
      <c r="Z566" s="213"/>
      <c r="AA566" s="213"/>
      <c r="AB566" s="213"/>
      <c r="AC566" s="215"/>
      <c r="AD566" s="40"/>
      <c r="AE566" s="40"/>
      <c r="AF566" s="40"/>
      <c r="AG566" s="40"/>
      <c r="AH566" s="40"/>
      <c r="AI566" s="218"/>
    </row>
    <row r="567" spans="1:35" ht="45" hidden="1" customHeight="1" x14ac:dyDescent="0.2">
      <c r="A567" s="159" t="s">
        <v>5243</v>
      </c>
      <c r="B567" s="150">
        <v>690817004</v>
      </c>
      <c r="C567" s="150" t="s">
        <v>4143</v>
      </c>
      <c r="D567" s="151" t="s">
        <v>4011</v>
      </c>
      <c r="E567" s="150" t="s">
        <v>4157</v>
      </c>
      <c r="F567" s="152" t="s">
        <v>278</v>
      </c>
      <c r="G567" s="152"/>
      <c r="H567" s="152" t="s">
        <v>4158</v>
      </c>
      <c r="I567" s="152" t="s">
        <v>115</v>
      </c>
      <c r="J567" s="150"/>
      <c r="K567" s="150"/>
      <c r="L567" s="150" t="s">
        <v>5244</v>
      </c>
      <c r="M567" s="150" t="s">
        <v>5245</v>
      </c>
      <c r="N567" s="153" t="s">
        <v>1758</v>
      </c>
      <c r="O567" s="154" t="s">
        <v>3195</v>
      </c>
      <c r="P567" s="154" t="s">
        <v>5246</v>
      </c>
      <c r="Q567" s="155" t="s">
        <v>5247</v>
      </c>
      <c r="R567" s="154"/>
      <c r="S567" s="155">
        <v>91001</v>
      </c>
      <c r="T567" s="155" t="s">
        <v>4162</v>
      </c>
      <c r="U567" s="155" t="s">
        <v>887</v>
      </c>
      <c r="V567" s="156">
        <v>38722</v>
      </c>
      <c r="W567" s="154">
        <v>7250</v>
      </c>
      <c r="X567" s="258"/>
      <c r="Y567" s="153"/>
      <c r="Z567" s="258"/>
      <c r="AA567" s="258"/>
      <c r="AB567" s="258"/>
      <c r="AC567" s="150"/>
      <c r="AD567" s="40"/>
      <c r="AE567" s="40"/>
      <c r="AF567" s="40"/>
      <c r="AG567" s="40"/>
      <c r="AH567" s="40"/>
      <c r="AI567" s="218"/>
    </row>
    <row r="568" spans="1:35" ht="45" hidden="1" customHeight="1" x14ac:dyDescent="0.2">
      <c r="A568" s="159" t="s">
        <v>5248</v>
      </c>
      <c r="B568" s="150">
        <v>690710005</v>
      </c>
      <c r="C568" s="150" t="s">
        <v>4143</v>
      </c>
      <c r="D568" s="151" t="s">
        <v>4011</v>
      </c>
      <c r="E568" s="150" t="s">
        <v>4157</v>
      </c>
      <c r="F568" s="152" t="s">
        <v>278</v>
      </c>
      <c r="G568" s="152"/>
      <c r="H568" s="152" t="s">
        <v>4158</v>
      </c>
      <c r="I568" s="152" t="s">
        <v>115</v>
      </c>
      <c r="J568" s="150"/>
      <c r="K568" s="150"/>
      <c r="L568" s="150" t="s">
        <v>5249</v>
      </c>
      <c r="M568" s="150" t="s">
        <v>5250</v>
      </c>
      <c r="N568" s="153" t="s">
        <v>118</v>
      </c>
      <c r="O568" s="154" t="s">
        <v>2781</v>
      </c>
      <c r="P568" s="154" t="s">
        <v>5251</v>
      </c>
      <c r="Q568" s="166" t="s">
        <v>5252</v>
      </c>
      <c r="R568" s="154"/>
      <c r="S568" s="155">
        <v>91001</v>
      </c>
      <c r="T568" s="155" t="s">
        <v>4162</v>
      </c>
      <c r="U568" s="155" t="s">
        <v>887</v>
      </c>
      <c r="V568" s="156">
        <v>38159</v>
      </c>
      <c r="W568" s="154">
        <v>7125</v>
      </c>
      <c r="X568" s="258"/>
      <c r="Y568" s="153"/>
      <c r="Z568" s="258"/>
      <c r="AA568" s="258"/>
      <c r="AB568" s="258"/>
      <c r="AC568" s="150"/>
      <c r="AD568" s="40"/>
      <c r="AE568" s="40"/>
      <c r="AF568" s="40"/>
      <c r="AG568" s="40"/>
      <c r="AH568" s="40"/>
      <c r="AI568" s="218"/>
    </row>
    <row r="569" spans="1:35" ht="45" hidden="1" customHeight="1" x14ac:dyDescent="0.2">
      <c r="A569" s="159" t="s">
        <v>5253</v>
      </c>
      <c r="B569" s="150" t="s">
        <v>5254</v>
      </c>
      <c r="C569" s="150" t="s">
        <v>4143</v>
      </c>
      <c r="D569" s="151" t="s">
        <v>4011</v>
      </c>
      <c r="E569" s="150" t="s">
        <v>4157</v>
      </c>
      <c r="F569" s="152" t="s">
        <v>278</v>
      </c>
      <c r="G569" s="152"/>
      <c r="H569" s="152" t="s">
        <v>4158</v>
      </c>
      <c r="I569" s="152" t="s">
        <v>115</v>
      </c>
      <c r="J569" s="150"/>
      <c r="K569" s="150"/>
      <c r="L569" s="150" t="s">
        <v>5255</v>
      </c>
      <c r="M569" s="150" t="s">
        <v>5256</v>
      </c>
      <c r="N569" s="153" t="s">
        <v>246</v>
      </c>
      <c r="O569" s="154" t="s">
        <v>5257</v>
      </c>
      <c r="P569" s="154" t="s">
        <v>5258</v>
      </c>
      <c r="Q569" s="155" t="s">
        <v>5259</v>
      </c>
      <c r="R569" s="154"/>
      <c r="S569" s="155">
        <v>91001</v>
      </c>
      <c r="T569" s="155" t="s">
        <v>4622</v>
      </c>
      <c r="U569" s="155" t="s">
        <v>887</v>
      </c>
      <c r="V569" s="156">
        <v>38691</v>
      </c>
      <c r="W569" s="156">
        <v>7224</v>
      </c>
      <c r="X569" s="258"/>
      <c r="Y569" s="153"/>
      <c r="Z569" s="258"/>
      <c r="AA569" s="258"/>
      <c r="AB569" s="258"/>
      <c r="AC569" s="150"/>
      <c r="AD569" s="40"/>
      <c r="AE569" s="40"/>
      <c r="AF569" s="40"/>
      <c r="AG569" s="40"/>
      <c r="AH569" s="40"/>
      <c r="AI569" s="218"/>
    </row>
    <row r="570" spans="1:35" ht="45" hidden="1" customHeight="1" x14ac:dyDescent="0.2">
      <c r="A570" s="159" t="s">
        <v>5260</v>
      </c>
      <c r="B570" s="150">
        <v>691401006</v>
      </c>
      <c r="C570" s="150" t="s">
        <v>4143</v>
      </c>
      <c r="D570" s="151" t="s">
        <v>4011</v>
      </c>
      <c r="E570" s="150" t="s">
        <v>4170</v>
      </c>
      <c r="F570" s="152" t="s">
        <v>2427</v>
      </c>
      <c r="G570" s="152"/>
      <c r="H570" s="152" t="s">
        <v>5069</v>
      </c>
      <c r="I570" s="152" t="s">
        <v>115</v>
      </c>
      <c r="J570" s="150"/>
      <c r="K570" s="150"/>
      <c r="L570" s="150" t="s">
        <v>5261</v>
      </c>
      <c r="M570" s="150" t="s">
        <v>5262</v>
      </c>
      <c r="N570" s="153" t="s">
        <v>471</v>
      </c>
      <c r="O570" s="154" t="s">
        <v>1944</v>
      </c>
      <c r="P570" s="154" t="s">
        <v>5263</v>
      </c>
      <c r="Q570" s="155" t="s">
        <v>5264</v>
      </c>
      <c r="R570" s="154"/>
      <c r="S570" s="155">
        <v>91001</v>
      </c>
      <c r="T570" s="155" t="s">
        <v>4162</v>
      </c>
      <c r="U570" s="155" t="s">
        <v>887</v>
      </c>
      <c r="V570" s="156">
        <v>38735</v>
      </c>
      <c r="W570" s="154">
        <v>7260</v>
      </c>
      <c r="X570" s="258"/>
      <c r="Y570" s="153"/>
      <c r="Z570" s="258"/>
      <c r="AA570" s="258"/>
      <c r="AB570" s="258"/>
      <c r="AC570" s="150"/>
      <c r="AD570" s="40"/>
      <c r="AE570" s="40"/>
      <c r="AF570" s="40"/>
      <c r="AG570" s="40"/>
      <c r="AH570" s="40"/>
      <c r="AI570" s="218"/>
    </row>
    <row r="571" spans="1:35" ht="45" hidden="1" customHeight="1" x14ac:dyDescent="0.2">
      <c r="A571" s="189" t="s">
        <v>5265</v>
      </c>
      <c r="B571" s="150">
        <v>690801000</v>
      </c>
      <c r="C571" s="150" t="s">
        <v>4143</v>
      </c>
      <c r="D571" s="151" t="s">
        <v>4011</v>
      </c>
      <c r="E571" s="150" t="s">
        <v>4170</v>
      </c>
      <c r="F571" s="152" t="s">
        <v>2427</v>
      </c>
      <c r="G571" s="152"/>
      <c r="H571" s="152" t="s">
        <v>5056</v>
      </c>
      <c r="I571" s="152" t="s">
        <v>115</v>
      </c>
      <c r="J571" s="150"/>
      <c r="K571" s="150"/>
      <c r="L571" s="150" t="s">
        <v>5266</v>
      </c>
      <c r="M571" s="150" t="s">
        <v>5267</v>
      </c>
      <c r="N571" s="153" t="s">
        <v>1758</v>
      </c>
      <c r="O571" s="154" t="s">
        <v>2377</v>
      </c>
      <c r="P571" s="154" t="s">
        <v>5268</v>
      </c>
      <c r="Q571" s="155" t="s">
        <v>5269</v>
      </c>
      <c r="R571" s="154"/>
      <c r="S571" s="155">
        <v>91001</v>
      </c>
      <c r="T571" s="155" t="s">
        <v>4162</v>
      </c>
      <c r="U571" s="155" t="s">
        <v>887</v>
      </c>
      <c r="V571" s="156">
        <v>38558</v>
      </c>
      <c r="W571" s="154">
        <v>7183</v>
      </c>
      <c r="X571" s="213"/>
      <c r="Y571" s="214"/>
      <c r="Z571" s="213"/>
      <c r="AA571" s="213"/>
      <c r="AB571" s="213"/>
      <c r="AC571" s="215"/>
      <c r="AD571" s="40"/>
      <c r="AE571" s="40"/>
      <c r="AF571" s="40"/>
      <c r="AG571" s="40"/>
      <c r="AH571" s="40"/>
      <c r="AI571" s="218"/>
    </row>
    <row r="572" spans="1:35" ht="45" hidden="1" customHeight="1" x14ac:dyDescent="0.2">
      <c r="A572" s="159" t="s">
        <v>5270</v>
      </c>
      <c r="B572" s="150">
        <v>691503003</v>
      </c>
      <c r="C572" s="150" t="s">
        <v>4143</v>
      </c>
      <c r="D572" s="151" t="s">
        <v>4011</v>
      </c>
      <c r="E572" s="150" t="s">
        <v>4157</v>
      </c>
      <c r="F572" s="152" t="s">
        <v>278</v>
      </c>
      <c r="G572" s="152"/>
      <c r="H572" s="152" t="s">
        <v>4158</v>
      </c>
      <c r="I572" s="152" t="s">
        <v>115</v>
      </c>
      <c r="J572" s="150"/>
      <c r="K572" s="150"/>
      <c r="L572" s="150" t="s">
        <v>5271</v>
      </c>
      <c r="M572" s="150" t="s">
        <v>5272</v>
      </c>
      <c r="N572" s="153" t="s">
        <v>471</v>
      </c>
      <c r="O572" s="154" t="s">
        <v>5273</v>
      </c>
      <c r="P572" s="154" t="s">
        <v>5274</v>
      </c>
      <c r="Q572" s="155"/>
      <c r="R572" s="154"/>
      <c r="S572" s="155">
        <v>91001</v>
      </c>
      <c r="T572" s="155" t="s">
        <v>4162</v>
      </c>
      <c r="U572" s="155" t="s">
        <v>887</v>
      </c>
      <c r="V572" s="156">
        <v>38737</v>
      </c>
      <c r="W572" s="154">
        <v>7281</v>
      </c>
      <c r="X572" s="213"/>
      <c r="Y572" s="214"/>
      <c r="Z572" s="213"/>
      <c r="AA572" s="213"/>
      <c r="AB572" s="213"/>
      <c r="AC572" s="215"/>
      <c r="AD572" s="40"/>
      <c r="AE572" s="40"/>
      <c r="AF572" s="40"/>
      <c r="AG572" s="40"/>
      <c r="AH572" s="40"/>
      <c r="AI572" s="218"/>
    </row>
    <row r="573" spans="1:35" ht="45" hidden="1" customHeight="1" x14ac:dyDescent="0.2">
      <c r="A573" s="159" t="s">
        <v>5275</v>
      </c>
      <c r="B573" s="150">
        <v>691004007</v>
      </c>
      <c r="C573" s="150" t="s">
        <v>4143</v>
      </c>
      <c r="D573" s="151" t="s">
        <v>4011</v>
      </c>
      <c r="E573" s="150" t="s">
        <v>5006</v>
      </c>
      <c r="F573" s="152" t="s">
        <v>278</v>
      </c>
      <c r="G573" s="152"/>
      <c r="H573" s="152" t="s">
        <v>910</v>
      </c>
      <c r="I573" s="152" t="s">
        <v>115</v>
      </c>
      <c r="J573" s="150"/>
      <c r="K573" s="150"/>
      <c r="L573" s="150" t="s">
        <v>5276</v>
      </c>
      <c r="M573" s="150" t="s">
        <v>5277</v>
      </c>
      <c r="N573" s="153" t="s">
        <v>928</v>
      </c>
      <c r="O573" s="154" t="s">
        <v>5278</v>
      </c>
      <c r="P573" s="154" t="s">
        <v>5279</v>
      </c>
      <c r="Q573" s="155"/>
      <c r="R573" s="154"/>
      <c r="S573" s="155">
        <v>91001</v>
      </c>
      <c r="T573" s="155" t="s">
        <v>886</v>
      </c>
      <c r="U573" s="155" t="s">
        <v>887</v>
      </c>
      <c r="V573" s="156">
        <v>42415</v>
      </c>
      <c r="W573" s="154">
        <v>7597</v>
      </c>
      <c r="X573" s="258"/>
      <c r="Y573" s="153"/>
      <c r="Z573" s="258"/>
      <c r="AA573" s="258"/>
      <c r="AB573" s="258"/>
      <c r="AC573" s="150"/>
      <c r="AD573" s="40"/>
      <c r="AE573" s="40"/>
      <c r="AF573" s="40"/>
      <c r="AG573" s="40"/>
      <c r="AH573" s="40"/>
      <c r="AI573" s="218"/>
    </row>
    <row r="574" spans="1:35" ht="45" hidden="1" customHeight="1" x14ac:dyDescent="0.2">
      <c r="A574" s="159" t="s">
        <v>5280</v>
      </c>
      <c r="B574" s="150">
        <v>692548000</v>
      </c>
      <c r="C574" s="150" t="s">
        <v>4143</v>
      </c>
      <c r="D574" s="151" t="s">
        <v>4011</v>
      </c>
      <c r="E574" s="150" t="s">
        <v>4170</v>
      </c>
      <c r="F574" s="152" t="s">
        <v>2427</v>
      </c>
      <c r="G574" s="152"/>
      <c r="H574" s="152" t="s">
        <v>5069</v>
      </c>
      <c r="I574" s="152" t="s">
        <v>115</v>
      </c>
      <c r="J574" s="150"/>
      <c r="K574" s="150"/>
      <c r="L574" s="155" t="s">
        <v>5281</v>
      </c>
      <c r="M574" s="150" t="s">
        <v>5282</v>
      </c>
      <c r="N574" s="153" t="s">
        <v>118</v>
      </c>
      <c r="O574" s="154" t="s">
        <v>1675</v>
      </c>
      <c r="P574" s="161">
        <v>229457440</v>
      </c>
      <c r="Q574" s="192" t="s">
        <v>5283</v>
      </c>
      <c r="R574" s="154"/>
      <c r="S574" s="155">
        <v>91001</v>
      </c>
      <c r="T574" s="150" t="s">
        <v>4162</v>
      </c>
      <c r="U574" s="155" t="s">
        <v>887</v>
      </c>
      <c r="V574" s="156">
        <v>38631</v>
      </c>
      <c r="W574" s="154">
        <v>7206</v>
      </c>
      <c r="X574" s="258"/>
      <c r="Y574" s="153"/>
      <c r="Z574" s="258"/>
      <c r="AA574" s="258"/>
      <c r="AB574" s="258"/>
      <c r="AC574" s="150"/>
      <c r="AD574" s="40"/>
      <c r="AE574" s="40"/>
      <c r="AF574" s="40"/>
      <c r="AG574" s="40"/>
      <c r="AH574" s="40"/>
      <c r="AI574" s="218"/>
    </row>
    <row r="575" spans="1:35" ht="45" hidden="1" customHeight="1" x14ac:dyDescent="0.2">
      <c r="A575" s="159" t="s">
        <v>5284</v>
      </c>
      <c r="B575" s="150">
        <v>691804003</v>
      </c>
      <c r="C575" s="150" t="s">
        <v>4143</v>
      </c>
      <c r="D575" s="151" t="s">
        <v>4011</v>
      </c>
      <c r="E575" s="150" t="s">
        <v>4545</v>
      </c>
      <c r="F575" s="152" t="s">
        <v>278</v>
      </c>
      <c r="G575" s="152"/>
      <c r="H575" s="152" t="s">
        <v>910</v>
      </c>
      <c r="I575" s="152" t="s">
        <v>115</v>
      </c>
      <c r="J575" s="150"/>
      <c r="K575" s="150"/>
      <c r="L575" s="150" t="s">
        <v>5285</v>
      </c>
      <c r="M575" s="154" t="s">
        <v>5286</v>
      </c>
      <c r="N575" s="153" t="s">
        <v>149</v>
      </c>
      <c r="O575" s="154" t="s">
        <v>5287</v>
      </c>
      <c r="P575" s="154" t="s">
        <v>5288</v>
      </c>
      <c r="Q575" s="155" t="s">
        <v>5289</v>
      </c>
      <c r="R575" s="154"/>
      <c r="S575" s="155">
        <v>91001</v>
      </c>
      <c r="T575" s="155" t="s">
        <v>886</v>
      </c>
      <c r="U575" s="155" t="s">
        <v>887</v>
      </c>
      <c r="V575" s="156">
        <v>42262</v>
      </c>
      <c r="W575" s="154">
        <v>7583</v>
      </c>
      <c r="X575" s="213"/>
      <c r="Y575" s="214"/>
      <c r="Z575" s="213"/>
      <c r="AA575" s="213"/>
      <c r="AB575" s="213"/>
      <c r="AC575" s="215"/>
      <c r="AD575" s="40"/>
      <c r="AE575" s="40"/>
      <c r="AF575" s="40"/>
      <c r="AG575" s="40"/>
      <c r="AH575" s="40"/>
      <c r="AI575" s="218"/>
    </row>
    <row r="576" spans="1:35" ht="45" hidden="1" customHeight="1" x14ac:dyDescent="0.2">
      <c r="A576" s="159" t="s">
        <v>5290</v>
      </c>
      <c r="B576" s="150" t="s">
        <v>5291</v>
      </c>
      <c r="C576" s="150" t="s">
        <v>5292</v>
      </c>
      <c r="D576" s="151" t="s">
        <v>4011</v>
      </c>
      <c r="E576" s="150" t="s">
        <v>5293</v>
      </c>
      <c r="F576" s="152" t="s">
        <v>2427</v>
      </c>
      <c r="G576" s="152"/>
      <c r="H576" s="152" t="s">
        <v>5294</v>
      </c>
      <c r="I576" s="152" t="s">
        <v>115</v>
      </c>
      <c r="J576" s="150"/>
      <c r="K576" s="150"/>
      <c r="L576" s="150" t="s">
        <v>5295</v>
      </c>
      <c r="M576" s="150" t="s">
        <v>5296</v>
      </c>
      <c r="N576" s="153" t="s">
        <v>118</v>
      </c>
      <c r="O576" s="154" t="s">
        <v>763</v>
      </c>
      <c r="P576" s="150" t="s">
        <v>5297</v>
      </c>
      <c r="Q576" s="155" t="s">
        <v>5298</v>
      </c>
      <c r="R576" s="154"/>
      <c r="S576" s="155">
        <v>91001</v>
      </c>
      <c r="T576" s="155" t="s">
        <v>5299</v>
      </c>
      <c r="U576" s="155" t="s">
        <v>887</v>
      </c>
      <c r="V576" s="156">
        <v>40057</v>
      </c>
      <c r="W576" s="154">
        <v>7418</v>
      </c>
      <c r="X576" s="213"/>
      <c r="Y576" s="214"/>
      <c r="Z576" s="213"/>
      <c r="AA576" s="213"/>
      <c r="AB576" s="213"/>
      <c r="AC576" s="215"/>
      <c r="AD576" s="40"/>
      <c r="AE576" s="40"/>
      <c r="AF576" s="40"/>
      <c r="AG576" s="40"/>
      <c r="AH576" s="40"/>
      <c r="AI576" s="218"/>
    </row>
    <row r="577" spans="1:35" ht="45" hidden="1" customHeight="1" x14ac:dyDescent="0.2">
      <c r="A577" s="159" t="s">
        <v>5300</v>
      </c>
      <c r="B577" s="150">
        <v>690812002</v>
      </c>
      <c r="C577" s="150" t="s">
        <v>4143</v>
      </c>
      <c r="D577" s="151" t="s">
        <v>4011</v>
      </c>
      <c r="E577" s="150" t="s">
        <v>4157</v>
      </c>
      <c r="F577" s="152" t="s">
        <v>278</v>
      </c>
      <c r="G577" s="152"/>
      <c r="H577" s="152" t="s">
        <v>4158</v>
      </c>
      <c r="I577" s="152" t="s">
        <v>115</v>
      </c>
      <c r="J577" s="150"/>
      <c r="K577" s="150"/>
      <c r="L577" s="150" t="s">
        <v>5301</v>
      </c>
      <c r="M577" s="150" t="s">
        <v>5302</v>
      </c>
      <c r="N577" s="153" t="s">
        <v>1758</v>
      </c>
      <c r="O577" s="154" t="s">
        <v>2604</v>
      </c>
      <c r="P577" s="154" t="s">
        <v>5303</v>
      </c>
      <c r="Q577" s="155"/>
      <c r="R577" s="154"/>
      <c r="S577" s="155">
        <v>91001</v>
      </c>
      <c r="T577" s="155" t="s">
        <v>4162</v>
      </c>
      <c r="U577" s="155" t="s">
        <v>887</v>
      </c>
      <c r="V577" s="156">
        <v>37970</v>
      </c>
      <c r="W577" s="154">
        <v>7052</v>
      </c>
      <c r="X577" s="258"/>
      <c r="Y577" s="153"/>
      <c r="Z577" s="258"/>
      <c r="AA577" s="258"/>
      <c r="AB577" s="258"/>
      <c r="AC577" s="150"/>
      <c r="AD577" s="40"/>
      <c r="AE577" s="40"/>
      <c r="AF577" s="40"/>
      <c r="AG577" s="40"/>
      <c r="AH577" s="40"/>
      <c r="AI577" s="218"/>
    </row>
    <row r="578" spans="1:35" ht="45" hidden="1" customHeight="1" x14ac:dyDescent="0.2">
      <c r="A578" s="159" t="s">
        <v>5304</v>
      </c>
      <c r="B578" s="150">
        <v>690813009</v>
      </c>
      <c r="C578" s="150" t="s">
        <v>4143</v>
      </c>
      <c r="D578" s="151" t="s">
        <v>4011</v>
      </c>
      <c r="E578" s="150" t="s">
        <v>4170</v>
      </c>
      <c r="F578" s="152" t="s">
        <v>278</v>
      </c>
      <c r="G578" s="152"/>
      <c r="H578" s="152" t="s">
        <v>4171</v>
      </c>
      <c r="I578" s="152" t="s">
        <v>115</v>
      </c>
      <c r="J578" s="150"/>
      <c r="K578" s="150"/>
      <c r="L578" s="150" t="s">
        <v>5305</v>
      </c>
      <c r="M578" s="150" t="s">
        <v>5306</v>
      </c>
      <c r="N578" s="153" t="s">
        <v>1758</v>
      </c>
      <c r="O578" s="154" t="s">
        <v>5307</v>
      </c>
      <c r="P578" s="154" t="s">
        <v>5308</v>
      </c>
      <c r="Q578" s="155"/>
      <c r="R578" s="154"/>
      <c r="S578" s="155">
        <v>91001</v>
      </c>
      <c r="T578" s="155" t="s">
        <v>4622</v>
      </c>
      <c r="U578" s="155" t="s">
        <v>887</v>
      </c>
      <c r="V578" s="156">
        <v>38722</v>
      </c>
      <c r="W578" s="154">
        <v>7246</v>
      </c>
      <c r="X578" s="213"/>
      <c r="Y578" s="214"/>
      <c r="Z578" s="213"/>
      <c r="AA578" s="213"/>
      <c r="AB578" s="213"/>
      <c r="AC578" s="215"/>
      <c r="AD578" s="40"/>
      <c r="AE578" s="40"/>
      <c r="AF578" s="40"/>
      <c r="AG578" s="40"/>
      <c r="AH578" s="40"/>
      <c r="AI578" s="218"/>
    </row>
    <row r="579" spans="1:35" ht="45" hidden="1" customHeight="1" x14ac:dyDescent="0.2">
      <c r="A579" s="193" t="s">
        <v>5309</v>
      </c>
      <c r="B579" s="150">
        <v>691308006</v>
      </c>
      <c r="C579" s="150" t="s">
        <v>4143</v>
      </c>
      <c r="D579" s="151" t="s">
        <v>4011</v>
      </c>
      <c r="E579" s="150" t="s">
        <v>4157</v>
      </c>
      <c r="F579" s="176" t="s">
        <v>278</v>
      </c>
      <c r="G579" s="176"/>
      <c r="H579" s="152" t="s">
        <v>4158</v>
      </c>
      <c r="I579" s="152" t="s">
        <v>115</v>
      </c>
      <c r="J579" s="150"/>
      <c r="K579" s="150"/>
      <c r="L579" s="150" t="s">
        <v>5310</v>
      </c>
      <c r="M579" s="150" t="s">
        <v>5311</v>
      </c>
      <c r="N579" s="153" t="s">
        <v>928</v>
      </c>
      <c r="O579" s="154" t="s">
        <v>5312</v>
      </c>
      <c r="P579" s="154"/>
      <c r="Q579" s="155"/>
      <c r="R579" s="154"/>
      <c r="S579" s="155">
        <v>91001</v>
      </c>
      <c r="T579" s="155" t="s">
        <v>4162</v>
      </c>
      <c r="U579" s="155" t="s">
        <v>887</v>
      </c>
      <c r="V579" s="156">
        <v>38761</v>
      </c>
      <c r="W579" s="154">
        <v>7301</v>
      </c>
      <c r="X579" s="258"/>
      <c r="Y579" s="153"/>
      <c r="Z579" s="258"/>
      <c r="AA579" s="258"/>
      <c r="AB579" s="258"/>
      <c r="AC579" s="150"/>
      <c r="AD579" s="40"/>
      <c r="AE579" s="40"/>
      <c r="AF579" s="40"/>
      <c r="AG579" s="40"/>
      <c r="AH579" s="40"/>
      <c r="AI579" s="218"/>
    </row>
    <row r="580" spans="1:35" ht="45" hidden="1" customHeight="1" x14ac:dyDescent="0.2">
      <c r="A580" s="159" t="s">
        <v>5313</v>
      </c>
      <c r="B580" s="150">
        <v>692531000</v>
      </c>
      <c r="C580" s="150" t="s">
        <v>4143</v>
      </c>
      <c r="D580" s="151" t="s">
        <v>4011</v>
      </c>
      <c r="E580" s="150" t="s">
        <v>4170</v>
      </c>
      <c r="F580" s="152" t="s">
        <v>2427</v>
      </c>
      <c r="G580" s="152"/>
      <c r="H580" s="152" t="s">
        <v>4171</v>
      </c>
      <c r="I580" s="152" t="s">
        <v>115</v>
      </c>
      <c r="J580" s="150"/>
      <c r="K580" s="150"/>
      <c r="L580" s="150" t="s">
        <v>5314</v>
      </c>
      <c r="M580" s="150" t="s">
        <v>5315</v>
      </c>
      <c r="N580" s="153" t="s">
        <v>578</v>
      </c>
      <c r="O580" s="154" t="s">
        <v>5316</v>
      </c>
      <c r="P580" s="154" t="s">
        <v>5317</v>
      </c>
      <c r="Q580" s="155" t="s">
        <v>5318</v>
      </c>
      <c r="R580" s="154"/>
      <c r="S580" s="155">
        <v>91001</v>
      </c>
      <c r="T580" s="155" t="s">
        <v>4162</v>
      </c>
      <c r="U580" s="155" t="s">
        <v>887</v>
      </c>
      <c r="V580" s="156">
        <v>41925</v>
      </c>
      <c r="W580" s="154">
        <v>7512</v>
      </c>
      <c r="X580" s="213"/>
      <c r="Y580" s="214"/>
      <c r="Z580" s="213"/>
      <c r="AA580" s="213"/>
      <c r="AB580" s="213"/>
      <c r="AC580" s="215"/>
      <c r="AD580" s="40"/>
      <c r="AE580" s="40"/>
      <c r="AF580" s="40"/>
      <c r="AG580" s="40"/>
      <c r="AH580" s="40"/>
      <c r="AI580" s="218"/>
    </row>
    <row r="581" spans="1:35" ht="45" hidden="1" customHeight="1" x14ac:dyDescent="0.2">
      <c r="A581" s="159" t="s">
        <v>5319</v>
      </c>
      <c r="B581" s="150">
        <v>690410001</v>
      </c>
      <c r="C581" s="150"/>
      <c r="D581" s="151" t="s">
        <v>4011</v>
      </c>
      <c r="E581" s="150" t="s">
        <v>5320</v>
      </c>
      <c r="F581" s="152" t="s">
        <v>2427</v>
      </c>
      <c r="G581" s="152"/>
      <c r="H581" s="152" t="s">
        <v>5321</v>
      </c>
      <c r="I581" s="152" t="s">
        <v>115</v>
      </c>
      <c r="J581" s="150" t="s">
        <v>115</v>
      </c>
      <c r="K581" s="150" t="s">
        <v>115</v>
      </c>
      <c r="L581" s="150" t="s">
        <v>5322</v>
      </c>
      <c r="M581" s="150" t="s">
        <v>5323</v>
      </c>
      <c r="N581" s="153" t="s">
        <v>494</v>
      </c>
      <c r="O581" s="154" t="s">
        <v>5324</v>
      </c>
      <c r="P581" s="154">
        <v>56532655900</v>
      </c>
      <c r="Q581" s="155"/>
      <c r="R581" s="154"/>
      <c r="S581" s="155">
        <v>91001</v>
      </c>
      <c r="T581" s="155" t="s">
        <v>5325</v>
      </c>
      <c r="U581" s="155" t="s">
        <v>887</v>
      </c>
      <c r="V581" s="156">
        <v>44442</v>
      </c>
      <c r="W581" s="154">
        <v>7737</v>
      </c>
      <c r="X581" s="222"/>
      <c r="Y581" s="223"/>
      <c r="Z581" s="222"/>
      <c r="AA581" s="222"/>
      <c r="AB581" s="222"/>
      <c r="AC581" s="224"/>
      <c r="AD581" s="40"/>
      <c r="AE581" s="40"/>
      <c r="AF581" s="40"/>
      <c r="AG581" s="40"/>
      <c r="AH581" s="40"/>
      <c r="AI581" s="218"/>
    </row>
    <row r="582" spans="1:35" ht="45" hidden="1" customHeight="1" x14ac:dyDescent="0.2">
      <c r="A582" s="149" t="s">
        <v>5326</v>
      </c>
      <c r="B582" s="150">
        <v>692010000</v>
      </c>
      <c r="C582" s="150" t="s">
        <v>4143</v>
      </c>
      <c r="D582" s="151" t="s">
        <v>4011</v>
      </c>
      <c r="E582" s="150" t="s">
        <v>909</v>
      </c>
      <c r="F582" s="150" t="s">
        <v>278</v>
      </c>
      <c r="G582" s="150"/>
      <c r="H582" s="150" t="s">
        <v>910</v>
      </c>
      <c r="I582" s="150" t="s">
        <v>115</v>
      </c>
      <c r="J582" s="150"/>
      <c r="K582" s="150"/>
      <c r="L582" s="150" t="s">
        <v>5327</v>
      </c>
      <c r="M582" s="150" t="s">
        <v>5328</v>
      </c>
      <c r="N582" s="150" t="s">
        <v>1605</v>
      </c>
      <c r="O582" s="150" t="s">
        <v>5329</v>
      </c>
      <c r="P582" s="150" t="s">
        <v>5330</v>
      </c>
      <c r="Q582" s="150" t="s">
        <v>5331</v>
      </c>
      <c r="R582" s="150"/>
      <c r="S582" s="150" t="s">
        <v>5332</v>
      </c>
      <c r="T582" s="150" t="s">
        <v>4640</v>
      </c>
      <c r="U582" s="155" t="s">
        <v>887</v>
      </c>
      <c r="V582" s="160">
        <v>42027</v>
      </c>
      <c r="W582" s="150">
        <v>7522</v>
      </c>
      <c r="X582" s="258"/>
      <c r="Y582" s="153"/>
      <c r="Z582" s="258"/>
      <c r="AA582" s="258"/>
      <c r="AB582" s="258"/>
      <c r="AC582" s="150"/>
      <c r="AD582" s="40"/>
      <c r="AE582" s="40"/>
      <c r="AF582" s="40"/>
      <c r="AG582" s="40"/>
      <c r="AH582" s="40"/>
      <c r="AI582" s="218"/>
    </row>
    <row r="583" spans="1:35" ht="45" hidden="1" customHeight="1" x14ac:dyDescent="0.2">
      <c r="A583" s="159" t="s">
        <v>5333</v>
      </c>
      <c r="B583" s="150">
        <v>692103009</v>
      </c>
      <c r="C583" s="150" t="s">
        <v>4143</v>
      </c>
      <c r="D583" s="151" t="s">
        <v>4011</v>
      </c>
      <c r="E583" s="150" t="s">
        <v>909</v>
      </c>
      <c r="F583" s="152" t="s">
        <v>278</v>
      </c>
      <c r="G583" s="152"/>
      <c r="H583" s="152" t="s">
        <v>4280</v>
      </c>
      <c r="I583" s="152" t="s">
        <v>115</v>
      </c>
      <c r="J583" s="150"/>
      <c r="K583" s="150"/>
      <c r="L583" s="150" t="s">
        <v>5334</v>
      </c>
      <c r="M583" s="150" t="s">
        <v>5335</v>
      </c>
      <c r="N583" s="153" t="s">
        <v>232</v>
      </c>
      <c r="O583" s="154" t="s">
        <v>5336</v>
      </c>
      <c r="P583" s="171" t="s">
        <v>5337</v>
      </c>
      <c r="Q583" s="155" t="s">
        <v>5338</v>
      </c>
      <c r="R583" s="154"/>
      <c r="S583" s="155">
        <v>91001</v>
      </c>
      <c r="T583" s="155" t="s">
        <v>4162</v>
      </c>
      <c r="U583" s="155" t="s">
        <v>887</v>
      </c>
      <c r="V583" s="156">
        <v>38672</v>
      </c>
      <c r="W583" s="154">
        <v>7216</v>
      </c>
      <c r="X583" s="258"/>
      <c r="Y583" s="153"/>
      <c r="Z583" s="258"/>
      <c r="AA583" s="258"/>
      <c r="AB583" s="258"/>
      <c r="AC583" s="150"/>
      <c r="AD583" s="40"/>
      <c r="AE583" s="40"/>
      <c r="AF583" s="40"/>
      <c r="AG583" s="40"/>
      <c r="AH583" s="40"/>
      <c r="AI583" s="218"/>
    </row>
    <row r="584" spans="1:35" ht="45" hidden="1" customHeight="1" x14ac:dyDescent="0.2">
      <c r="A584" s="159" t="s">
        <v>5339</v>
      </c>
      <c r="B584" s="150">
        <v>690513005</v>
      </c>
      <c r="C584" s="150" t="s">
        <v>4143</v>
      </c>
      <c r="D584" s="151" t="s">
        <v>4011</v>
      </c>
      <c r="E584" s="150" t="s">
        <v>909</v>
      </c>
      <c r="F584" s="152" t="s">
        <v>278</v>
      </c>
      <c r="G584" s="152"/>
      <c r="H584" s="152" t="s">
        <v>910</v>
      </c>
      <c r="I584" s="152" t="s">
        <v>115</v>
      </c>
      <c r="J584" s="150"/>
      <c r="K584" s="150"/>
      <c r="L584" s="150" t="s">
        <v>5340</v>
      </c>
      <c r="M584" s="150" t="s">
        <v>5341</v>
      </c>
      <c r="N584" s="153" t="s">
        <v>246</v>
      </c>
      <c r="O584" s="154" t="s">
        <v>5342</v>
      </c>
      <c r="P584" s="154" t="s">
        <v>5343</v>
      </c>
      <c r="Q584" s="166" t="s">
        <v>5344</v>
      </c>
      <c r="R584" s="154"/>
      <c r="S584" s="155">
        <v>91001</v>
      </c>
      <c r="T584" s="155" t="s">
        <v>886</v>
      </c>
      <c r="U584" s="155" t="s">
        <v>887</v>
      </c>
      <c r="V584" s="156">
        <v>42402</v>
      </c>
      <c r="W584" s="154">
        <v>7593</v>
      </c>
      <c r="X584" s="213"/>
      <c r="Y584" s="214"/>
      <c r="Z584" s="213"/>
      <c r="AA584" s="213"/>
      <c r="AB584" s="213"/>
      <c r="AC584" s="215"/>
      <c r="AD584" s="40"/>
      <c r="AE584" s="40"/>
      <c r="AF584" s="40"/>
      <c r="AG584" s="40"/>
      <c r="AH584" s="40"/>
      <c r="AI584" s="218"/>
    </row>
    <row r="585" spans="1:35" ht="45" hidden="1" customHeight="1" x14ac:dyDescent="0.2">
      <c r="A585" s="159" t="s">
        <v>5345</v>
      </c>
      <c r="B585" s="150">
        <v>691002004</v>
      </c>
      <c r="C585" s="183" t="s">
        <v>4143</v>
      </c>
      <c r="D585" s="151" t="s">
        <v>4011</v>
      </c>
      <c r="E585" s="150" t="s">
        <v>909</v>
      </c>
      <c r="F585" s="152" t="s">
        <v>278</v>
      </c>
      <c r="G585" s="152"/>
      <c r="H585" s="152" t="s">
        <v>910</v>
      </c>
      <c r="I585" s="152" t="s">
        <v>115</v>
      </c>
      <c r="J585" s="150"/>
      <c r="K585" s="150"/>
      <c r="L585" s="150" t="s">
        <v>5346</v>
      </c>
      <c r="M585" s="150" t="s">
        <v>5347</v>
      </c>
      <c r="N585" s="153" t="s">
        <v>928</v>
      </c>
      <c r="O585" s="154" t="s">
        <v>2630</v>
      </c>
      <c r="P585" s="154" t="s">
        <v>5348</v>
      </c>
      <c r="Q585" s="155" t="s">
        <v>5349</v>
      </c>
      <c r="R585" s="154"/>
      <c r="S585" s="155">
        <v>91001</v>
      </c>
      <c r="T585" s="155" t="s">
        <v>886</v>
      </c>
      <c r="U585" s="155" t="s">
        <v>887</v>
      </c>
      <c r="V585" s="156">
        <v>42402</v>
      </c>
      <c r="W585" s="154">
        <v>7594</v>
      </c>
      <c r="X585" s="258"/>
      <c r="Y585" s="153"/>
      <c r="Z585" s="258"/>
      <c r="AA585" s="258"/>
      <c r="AB585" s="258"/>
      <c r="AC585" s="150"/>
      <c r="AD585" s="40"/>
      <c r="AE585" s="40"/>
      <c r="AF585" s="40"/>
      <c r="AG585" s="40"/>
      <c r="AH585" s="40"/>
      <c r="AI585" s="218"/>
    </row>
    <row r="586" spans="1:35" ht="45" hidden="1" customHeight="1" x14ac:dyDescent="0.2">
      <c r="A586" s="159" t="s">
        <v>5350</v>
      </c>
      <c r="B586" s="150">
        <v>691906000</v>
      </c>
      <c r="C586" s="150" t="s">
        <v>4143</v>
      </c>
      <c r="D586" s="151" t="s">
        <v>4011</v>
      </c>
      <c r="E586" s="150" t="s">
        <v>5351</v>
      </c>
      <c r="F586" s="152" t="s">
        <v>278</v>
      </c>
      <c r="G586" s="152"/>
      <c r="H586" s="152" t="s">
        <v>910</v>
      </c>
      <c r="I586" s="183"/>
      <c r="J586" s="150"/>
      <c r="K586" s="150"/>
      <c r="L586" s="152" t="s">
        <v>5352</v>
      </c>
      <c r="M586" s="150" t="s">
        <v>5353</v>
      </c>
      <c r="N586" s="153" t="s">
        <v>149</v>
      </c>
      <c r="O586" s="154" t="s">
        <v>5354</v>
      </c>
      <c r="P586" s="154" t="s">
        <v>5355</v>
      </c>
      <c r="Q586" s="155" t="s">
        <v>5356</v>
      </c>
      <c r="R586" s="154"/>
      <c r="S586" s="155">
        <v>91001</v>
      </c>
      <c r="T586" s="155" t="s">
        <v>897</v>
      </c>
      <c r="U586" s="155" t="s">
        <v>887</v>
      </c>
      <c r="V586" s="156">
        <v>38714</v>
      </c>
      <c r="W586" s="154">
        <v>7239</v>
      </c>
      <c r="X586" s="213"/>
      <c r="Y586" s="214"/>
      <c r="Z586" s="213"/>
      <c r="AA586" s="213"/>
      <c r="AB586" s="213"/>
      <c r="AC586" s="215"/>
      <c r="AD586" s="40"/>
      <c r="AE586" s="40"/>
      <c r="AF586" s="40"/>
      <c r="AG586" s="40"/>
      <c r="AH586" s="40"/>
      <c r="AI586" s="218"/>
    </row>
    <row r="587" spans="1:35" ht="45" hidden="1" customHeight="1" x14ac:dyDescent="0.2">
      <c r="A587" s="159" t="s">
        <v>5357</v>
      </c>
      <c r="B587" s="150">
        <v>690414007</v>
      </c>
      <c r="C587" s="150" t="s">
        <v>4143</v>
      </c>
      <c r="D587" s="151" t="s">
        <v>4011</v>
      </c>
      <c r="E587" s="150" t="s">
        <v>4157</v>
      </c>
      <c r="F587" s="152" t="s">
        <v>278</v>
      </c>
      <c r="G587" s="152"/>
      <c r="H587" s="152" t="s">
        <v>4158</v>
      </c>
      <c r="I587" s="152"/>
      <c r="J587" s="150"/>
      <c r="K587" s="150"/>
      <c r="L587" s="150" t="s">
        <v>5358</v>
      </c>
      <c r="M587" s="150" t="s">
        <v>5359</v>
      </c>
      <c r="N587" s="153" t="s">
        <v>494</v>
      </c>
      <c r="O587" s="154" t="s">
        <v>1957</v>
      </c>
      <c r="P587" s="154" t="s">
        <v>5360</v>
      </c>
      <c r="Q587" s="155" t="s">
        <v>5361</v>
      </c>
      <c r="R587" s="154"/>
      <c r="S587" s="155">
        <v>91001</v>
      </c>
      <c r="T587" s="155" t="s">
        <v>4162</v>
      </c>
      <c r="U587" s="155" t="s">
        <v>887</v>
      </c>
      <c r="V587" s="156">
        <v>38624</v>
      </c>
      <c r="W587" s="154">
        <v>7197</v>
      </c>
      <c r="X587" s="258"/>
      <c r="Y587" s="153"/>
      <c r="Z587" s="258"/>
      <c r="AA587" s="258"/>
      <c r="AB587" s="258"/>
      <c r="AC587" s="150"/>
      <c r="AD587" s="40"/>
      <c r="AE587" s="40"/>
      <c r="AF587" s="40"/>
      <c r="AG587" s="40"/>
      <c r="AH587" s="40"/>
      <c r="AI587" s="218"/>
    </row>
    <row r="588" spans="1:35" ht="45" hidden="1" customHeight="1" x14ac:dyDescent="0.2">
      <c r="A588" s="159" t="s">
        <v>5362</v>
      </c>
      <c r="B588" s="150">
        <v>690734001</v>
      </c>
      <c r="C588" s="150" t="s">
        <v>4143</v>
      </c>
      <c r="D588" s="151" t="s">
        <v>4011</v>
      </c>
      <c r="E588" s="150" t="s">
        <v>4157</v>
      </c>
      <c r="F588" s="152" t="s">
        <v>278</v>
      </c>
      <c r="G588" s="152"/>
      <c r="H588" s="152" t="s">
        <v>4158</v>
      </c>
      <c r="I588" s="183"/>
      <c r="J588" s="150"/>
      <c r="K588" s="150"/>
      <c r="L588" s="150" t="s">
        <v>5363</v>
      </c>
      <c r="M588" s="152" t="s">
        <v>5364</v>
      </c>
      <c r="N588" s="153" t="s">
        <v>246</v>
      </c>
      <c r="O588" s="154" t="s">
        <v>626</v>
      </c>
      <c r="P588" s="154"/>
      <c r="Q588" s="155"/>
      <c r="R588" s="154"/>
      <c r="S588" s="155">
        <v>91001</v>
      </c>
      <c r="T588" s="155" t="s">
        <v>4622</v>
      </c>
      <c r="U588" s="155" t="s">
        <v>887</v>
      </c>
      <c r="V588" s="156">
        <v>38159</v>
      </c>
      <c r="W588" s="154">
        <v>6872</v>
      </c>
      <c r="X588" s="258"/>
      <c r="Y588" s="153"/>
      <c r="Z588" s="258"/>
      <c r="AA588" s="258"/>
      <c r="AB588" s="258"/>
      <c r="AC588" s="150"/>
      <c r="AD588" s="40"/>
      <c r="AE588" s="40"/>
      <c r="AF588" s="40"/>
      <c r="AG588" s="40"/>
      <c r="AH588" s="40"/>
      <c r="AI588" s="218"/>
    </row>
    <row r="589" spans="1:35" ht="45" hidden="1" customHeight="1" x14ac:dyDescent="0.2">
      <c r="A589" s="159" t="s">
        <v>5365</v>
      </c>
      <c r="B589" s="150">
        <v>690727005</v>
      </c>
      <c r="C589" s="150" t="s">
        <v>4143</v>
      </c>
      <c r="D589" s="151" t="s">
        <v>4011</v>
      </c>
      <c r="E589" s="150" t="s">
        <v>4157</v>
      </c>
      <c r="F589" s="152" t="s">
        <v>278</v>
      </c>
      <c r="G589" s="152"/>
      <c r="H589" s="152" t="s">
        <v>4158</v>
      </c>
      <c r="I589" s="152" t="s">
        <v>115</v>
      </c>
      <c r="J589" s="150"/>
      <c r="K589" s="150"/>
      <c r="L589" s="150" t="s">
        <v>5366</v>
      </c>
      <c r="M589" s="150" t="s">
        <v>5367</v>
      </c>
      <c r="N589" s="153" t="s">
        <v>118</v>
      </c>
      <c r="O589" s="154" t="s">
        <v>1321</v>
      </c>
      <c r="P589" s="154" t="s">
        <v>5368</v>
      </c>
      <c r="Q589" s="155"/>
      <c r="R589" s="154"/>
      <c r="S589" s="155">
        <v>91001</v>
      </c>
      <c r="T589" s="155" t="s">
        <v>4198</v>
      </c>
      <c r="U589" s="155" t="s">
        <v>887</v>
      </c>
      <c r="V589" s="156">
        <v>37970</v>
      </c>
      <c r="W589" s="154">
        <v>7082</v>
      </c>
      <c r="X589" s="213"/>
      <c r="Y589" s="214"/>
      <c r="Z589" s="213"/>
      <c r="AA589" s="213"/>
      <c r="AB589" s="213"/>
      <c r="AC589" s="215"/>
      <c r="AD589" s="40"/>
      <c r="AE589" s="40"/>
      <c r="AF589" s="40"/>
      <c r="AG589" s="40"/>
      <c r="AH589" s="40"/>
      <c r="AI589" s="218"/>
    </row>
    <row r="590" spans="1:35" ht="45" hidden="1" customHeight="1" x14ac:dyDescent="0.2">
      <c r="A590" s="159" t="s">
        <v>5369</v>
      </c>
      <c r="B590" s="150">
        <v>691405001</v>
      </c>
      <c r="C590" s="150" t="s">
        <v>4143</v>
      </c>
      <c r="D590" s="151" t="s">
        <v>4011</v>
      </c>
      <c r="E590" s="150" t="s">
        <v>5370</v>
      </c>
      <c r="F590" s="152" t="s">
        <v>2427</v>
      </c>
      <c r="G590" s="152"/>
      <c r="H590" s="152" t="s">
        <v>5371</v>
      </c>
      <c r="I590" s="152" t="s">
        <v>115</v>
      </c>
      <c r="J590" s="150"/>
      <c r="K590" s="150"/>
      <c r="L590" s="150" t="s">
        <v>5372</v>
      </c>
      <c r="M590" s="150" t="s">
        <v>5373</v>
      </c>
      <c r="N590" s="153" t="s">
        <v>471</v>
      </c>
      <c r="O590" s="154" t="s">
        <v>3368</v>
      </c>
      <c r="P590" s="154" t="s">
        <v>5374</v>
      </c>
      <c r="Q590" s="155"/>
      <c r="R590" s="154"/>
      <c r="S590" s="155">
        <v>91001</v>
      </c>
      <c r="T590" s="155" t="s">
        <v>4622</v>
      </c>
      <c r="U590" s="155" t="s">
        <v>887</v>
      </c>
      <c r="V590" s="156">
        <v>37970</v>
      </c>
      <c r="W590" s="154">
        <v>7139</v>
      </c>
      <c r="X590" s="213"/>
      <c r="Y590" s="214"/>
      <c r="Z590" s="213"/>
      <c r="AA590" s="213"/>
      <c r="AB590" s="213"/>
      <c r="AC590" s="215"/>
      <c r="AD590" s="40"/>
      <c r="AE590" s="40"/>
      <c r="AF590" s="40"/>
      <c r="AG590" s="40"/>
      <c r="AH590" s="40"/>
      <c r="AI590" s="218"/>
    </row>
    <row r="591" spans="1:35" ht="45" hidden="1" customHeight="1" x14ac:dyDescent="0.2">
      <c r="A591" s="159" t="s">
        <v>5375</v>
      </c>
      <c r="B591" s="150">
        <v>691105008</v>
      </c>
      <c r="C591" s="150" t="s">
        <v>4143</v>
      </c>
      <c r="D591" s="151" t="s">
        <v>4011</v>
      </c>
      <c r="E591" s="150" t="s">
        <v>4157</v>
      </c>
      <c r="F591" s="152" t="s">
        <v>278</v>
      </c>
      <c r="G591" s="152"/>
      <c r="H591" s="152" t="s">
        <v>4158</v>
      </c>
      <c r="I591" s="152" t="s">
        <v>115</v>
      </c>
      <c r="J591" s="150"/>
      <c r="K591" s="150"/>
      <c r="L591" s="150" t="s">
        <v>5376</v>
      </c>
      <c r="M591" s="150" t="s">
        <v>5377</v>
      </c>
      <c r="N591" s="153" t="s">
        <v>928</v>
      </c>
      <c r="O591" s="154" t="s">
        <v>5378</v>
      </c>
      <c r="P591" s="154" t="s">
        <v>5379</v>
      </c>
      <c r="Q591" s="155"/>
      <c r="R591" s="154"/>
      <c r="S591" s="155">
        <v>91001</v>
      </c>
      <c r="T591" s="155" t="s">
        <v>4162</v>
      </c>
      <c r="U591" s="155" t="s">
        <v>887</v>
      </c>
      <c r="V591" s="156">
        <v>38736</v>
      </c>
      <c r="W591" s="154">
        <v>7275</v>
      </c>
      <c r="X591" s="258"/>
      <c r="Y591" s="153"/>
      <c r="Z591" s="258"/>
      <c r="AA591" s="258"/>
      <c r="AB591" s="258"/>
      <c r="AC591" s="150"/>
      <c r="AD591" s="40"/>
      <c r="AE591" s="40"/>
      <c r="AF591" s="40"/>
      <c r="AG591" s="40"/>
      <c r="AH591" s="40"/>
      <c r="AI591" s="218"/>
    </row>
    <row r="592" spans="1:35" ht="45" hidden="1" customHeight="1" x14ac:dyDescent="0.2">
      <c r="A592" s="159" t="s">
        <v>5380</v>
      </c>
      <c r="B592" s="150">
        <v>691407004</v>
      </c>
      <c r="C592" s="150" t="s">
        <v>4143</v>
      </c>
      <c r="D592" s="151" t="s">
        <v>4011</v>
      </c>
      <c r="E592" s="150" t="s">
        <v>4157</v>
      </c>
      <c r="F592" s="152" t="s">
        <v>278</v>
      </c>
      <c r="G592" s="152"/>
      <c r="H592" s="152" t="s">
        <v>4158</v>
      </c>
      <c r="I592" s="152" t="s">
        <v>115</v>
      </c>
      <c r="J592" s="150"/>
      <c r="K592" s="150"/>
      <c r="L592" s="150" t="s">
        <v>5381</v>
      </c>
      <c r="M592" s="150" t="s">
        <v>5382</v>
      </c>
      <c r="N592" s="153" t="s">
        <v>133</v>
      </c>
      <c r="O592" s="154" t="s">
        <v>5383</v>
      </c>
      <c r="P592" s="154" t="s">
        <v>5384</v>
      </c>
      <c r="Q592" s="155" t="s">
        <v>5385</v>
      </c>
      <c r="R592" s="154"/>
      <c r="S592" s="155">
        <v>91001</v>
      </c>
      <c r="T592" s="155" t="s">
        <v>4162</v>
      </c>
      <c r="U592" s="155" t="s">
        <v>887</v>
      </c>
      <c r="V592" s="156">
        <v>43165</v>
      </c>
      <c r="W592" s="154">
        <v>7643</v>
      </c>
      <c r="X592" s="258"/>
      <c r="Y592" s="153"/>
      <c r="Z592" s="258"/>
      <c r="AA592" s="258"/>
      <c r="AB592" s="258"/>
      <c r="AC592" s="150"/>
      <c r="AD592" s="40"/>
      <c r="AE592" s="40"/>
      <c r="AF592" s="40"/>
      <c r="AG592" s="40"/>
      <c r="AH592" s="40"/>
      <c r="AI592" s="218"/>
    </row>
    <row r="593" spans="1:35" ht="45" hidden="1" customHeight="1" x14ac:dyDescent="0.2">
      <c r="A593" s="159" t="s">
        <v>5386</v>
      </c>
      <c r="B593" s="150">
        <v>690506009</v>
      </c>
      <c r="C593" s="150" t="s">
        <v>4143</v>
      </c>
      <c r="D593" s="151" t="s">
        <v>4011</v>
      </c>
      <c r="E593" s="150" t="s">
        <v>4170</v>
      </c>
      <c r="F593" s="152" t="s">
        <v>2427</v>
      </c>
      <c r="G593" s="152"/>
      <c r="H593" s="152" t="s">
        <v>5056</v>
      </c>
      <c r="I593" s="152" t="s">
        <v>115</v>
      </c>
      <c r="J593" s="150"/>
      <c r="K593" s="150"/>
      <c r="L593" s="150" t="s">
        <v>5387</v>
      </c>
      <c r="M593" s="150" t="s">
        <v>5388</v>
      </c>
      <c r="N593" s="153" t="s">
        <v>246</v>
      </c>
      <c r="O593" s="154" t="s">
        <v>2307</v>
      </c>
      <c r="P593" s="154" t="s">
        <v>5389</v>
      </c>
      <c r="Q593" s="155" t="s">
        <v>5390</v>
      </c>
      <c r="R593" s="154"/>
      <c r="S593" s="155">
        <v>91001</v>
      </c>
      <c r="T593" s="155" t="s">
        <v>897</v>
      </c>
      <c r="U593" s="155" t="s">
        <v>887</v>
      </c>
      <c r="V593" s="156">
        <v>38631</v>
      </c>
      <c r="W593" s="154">
        <v>7207</v>
      </c>
      <c r="X593" s="213"/>
      <c r="Y593" s="214"/>
      <c r="Z593" s="213"/>
      <c r="AA593" s="213"/>
      <c r="AB593" s="213"/>
      <c r="AC593" s="215"/>
      <c r="AD593" s="40"/>
      <c r="AE593" s="40"/>
      <c r="AF593" s="40"/>
      <c r="AG593" s="40"/>
      <c r="AH593" s="40"/>
      <c r="AI593" s="218"/>
    </row>
    <row r="594" spans="1:35" ht="45" hidden="1" customHeight="1" x14ac:dyDescent="0.2">
      <c r="A594" s="159" t="s">
        <v>5391</v>
      </c>
      <c r="B594" s="150">
        <v>690901005</v>
      </c>
      <c r="C594" s="150" t="s">
        <v>4143</v>
      </c>
      <c r="D594" s="151" t="s">
        <v>4011</v>
      </c>
      <c r="E594" s="150" t="s">
        <v>4157</v>
      </c>
      <c r="F594" s="152" t="s">
        <v>278</v>
      </c>
      <c r="G594" s="152"/>
      <c r="H594" s="152" t="s">
        <v>4158</v>
      </c>
      <c r="I594" s="152" t="s">
        <v>115</v>
      </c>
      <c r="J594" s="150"/>
      <c r="K594" s="150"/>
      <c r="L594" s="150" t="s">
        <v>5392</v>
      </c>
      <c r="M594" s="150" t="s">
        <v>5393</v>
      </c>
      <c r="N594" s="153" t="s">
        <v>1758</v>
      </c>
      <c r="O594" s="154" t="s">
        <v>5394</v>
      </c>
      <c r="P594" s="154"/>
      <c r="Q594" s="155"/>
      <c r="R594" s="154"/>
      <c r="S594" s="155">
        <v>91001</v>
      </c>
      <c r="T594" s="155" t="s">
        <v>4162</v>
      </c>
      <c r="U594" s="155" t="s">
        <v>887</v>
      </c>
      <c r="V594" s="156">
        <v>39912</v>
      </c>
      <c r="W594" s="154">
        <v>7411</v>
      </c>
      <c r="X594" s="213"/>
      <c r="Y594" s="214"/>
      <c r="Z594" s="213"/>
      <c r="AA594" s="213"/>
      <c r="AB594" s="213"/>
      <c r="AC594" s="215"/>
      <c r="AD594" s="40"/>
      <c r="AE594" s="40"/>
      <c r="AF594" s="40"/>
      <c r="AG594" s="40"/>
      <c r="AH594" s="40"/>
      <c r="AI594" s="218"/>
    </row>
    <row r="595" spans="1:35" ht="45" hidden="1" customHeight="1" x14ac:dyDescent="0.2">
      <c r="A595" s="159" t="s">
        <v>5395</v>
      </c>
      <c r="B595" s="150">
        <v>691413004</v>
      </c>
      <c r="C595" s="150" t="s">
        <v>4143</v>
      </c>
      <c r="D595" s="151" t="s">
        <v>4011</v>
      </c>
      <c r="E595" s="150" t="s">
        <v>4157</v>
      </c>
      <c r="F595" s="152" t="s">
        <v>278</v>
      </c>
      <c r="G595" s="152"/>
      <c r="H595" s="152" t="s">
        <v>4158</v>
      </c>
      <c r="I595" s="152" t="s">
        <v>115</v>
      </c>
      <c r="J595" s="150"/>
      <c r="K595" s="150"/>
      <c r="L595" s="150" t="s">
        <v>5396</v>
      </c>
      <c r="M595" s="150" t="s">
        <v>5397</v>
      </c>
      <c r="N595" s="153" t="s">
        <v>471</v>
      </c>
      <c r="O595" s="154" t="s">
        <v>5398</v>
      </c>
      <c r="P595" s="154" t="s">
        <v>5399</v>
      </c>
      <c r="Q595" s="155" t="s">
        <v>5400</v>
      </c>
      <c r="R595" s="154"/>
      <c r="S595" s="155">
        <v>91001</v>
      </c>
      <c r="T595" s="155" t="s">
        <v>4162</v>
      </c>
      <c r="U595" s="155" t="s">
        <v>887</v>
      </c>
      <c r="V595" s="156">
        <v>41495</v>
      </c>
      <c r="W595" s="154">
        <v>7482</v>
      </c>
      <c r="X595" s="213"/>
      <c r="Y595" s="214"/>
      <c r="Z595" s="213"/>
      <c r="AA595" s="213"/>
      <c r="AB595" s="213"/>
      <c r="AC595" s="215"/>
      <c r="AD595" s="40"/>
      <c r="AE595" s="40"/>
      <c r="AF595" s="40"/>
      <c r="AG595" s="40"/>
      <c r="AH595" s="40"/>
      <c r="AI595" s="218"/>
    </row>
    <row r="596" spans="1:35" ht="45" hidden="1" customHeight="1" x14ac:dyDescent="0.2">
      <c r="A596" s="159" t="s">
        <v>5401</v>
      </c>
      <c r="B596" s="150">
        <v>691301001</v>
      </c>
      <c r="C596" s="150" t="s">
        <v>4143</v>
      </c>
      <c r="D596" s="151" t="s">
        <v>4011</v>
      </c>
      <c r="E596" s="150" t="s">
        <v>4157</v>
      </c>
      <c r="F596" s="152" t="s">
        <v>278</v>
      </c>
      <c r="G596" s="152"/>
      <c r="H596" s="152" t="s">
        <v>4158</v>
      </c>
      <c r="I596" s="152" t="s">
        <v>115</v>
      </c>
      <c r="J596" s="150"/>
      <c r="K596" s="150"/>
      <c r="L596" s="150" t="s">
        <v>5402</v>
      </c>
      <c r="M596" s="150" t="s">
        <v>5403</v>
      </c>
      <c r="N596" s="153" t="s">
        <v>928</v>
      </c>
      <c r="O596" s="154" t="s">
        <v>5404</v>
      </c>
      <c r="P596" s="154"/>
      <c r="Q596" s="155"/>
      <c r="R596" s="154"/>
      <c r="S596" s="155">
        <v>91001</v>
      </c>
      <c r="T596" s="155" t="s">
        <v>4162</v>
      </c>
      <c r="U596" s="155" t="s">
        <v>887</v>
      </c>
      <c r="V596" s="156">
        <v>38736</v>
      </c>
      <c r="W596" s="154">
        <v>7270</v>
      </c>
      <c r="X596" s="258"/>
      <c r="Y596" s="153"/>
      <c r="Z596" s="258"/>
      <c r="AA596" s="258"/>
      <c r="AB596" s="258"/>
      <c r="AC596" s="150"/>
      <c r="AD596" s="40"/>
      <c r="AE596" s="40"/>
      <c r="AF596" s="40"/>
      <c r="AG596" s="40"/>
      <c r="AH596" s="40"/>
      <c r="AI596" s="218"/>
    </row>
    <row r="597" spans="1:35" ht="45" hidden="1" customHeight="1" x14ac:dyDescent="0.2">
      <c r="A597" s="159" t="s">
        <v>5405</v>
      </c>
      <c r="B597" s="150">
        <v>692546008</v>
      </c>
      <c r="C597" s="150" t="s">
        <v>4143</v>
      </c>
      <c r="D597" s="151" t="s">
        <v>4011</v>
      </c>
      <c r="E597" s="150" t="s">
        <v>4545</v>
      </c>
      <c r="F597" s="152" t="s">
        <v>278</v>
      </c>
      <c r="G597" s="152"/>
      <c r="H597" s="152" t="s">
        <v>910</v>
      </c>
      <c r="I597" s="152" t="s">
        <v>115</v>
      </c>
      <c r="J597" s="183"/>
      <c r="K597" s="150"/>
      <c r="L597" s="150" t="s">
        <v>5406</v>
      </c>
      <c r="M597" s="150" t="s">
        <v>5407</v>
      </c>
      <c r="N597" s="153" t="s">
        <v>118</v>
      </c>
      <c r="O597" s="154" t="s">
        <v>1746</v>
      </c>
      <c r="P597" s="154" t="s">
        <v>5408</v>
      </c>
      <c r="Q597" s="155" t="s">
        <v>5409</v>
      </c>
      <c r="R597" s="154"/>
      <c r="S597" s="155">
        <v>91001</v>
      </c>
      <c r="T597" s="155" t="s">
        <v>886</v>
      </c>
      <c r="U597" s="155" t="s">
        <v>887</v>
      </c>
      <c r="V597" s="156">
        <v>42215</v>
      </c>
      <c r="W597" s="154">
        <v>7578</v>
      </c>
      <c r="X597" s="258"/>
      <c r="Y597" s="153"/>
      <c r="Z597" s="258"/>
      <c r="AA597" s="258"/>
      <c r="AB597" s="258"/>
      <c r="AC597" s="150"/>
      <c r="AD597" s="40"/>
      <c r="AE597" s="40"/>
      <c r="AF597" s="40"/>
      <c r="AG597" s="40"/>
      <c r="AH597" s="40"/>
      <c r="AI597" s="218"/>
    </row>
    <row r="598" spans="1:35" ht="45" hidden="1" customHeight="1" x14ac:dyDescent="0.2">
      <c r="A598" s="159" t="s">
        <v>5410</v>
      </c>
      <c r="B598" s="150" t="s">
        <v>5411</v>
      </c>
      <c r="C598" s="150" t="s">
        <v>4143</v>
      </c>
      <c r="D598" s="151" t="s">
        <v>4011</v>
      </c>
      <c r="E598" s="150" t="s">
        <v>4157</v>
      </c>
      <c r="F598" s="152" t="s">
        <v>278</v>
      </c>
      <c r="G598" s="152"/>
      <c r="H598" s="152" t="s">
        <v>4158</v>
      </c>
      <c r="I598" s="152" t="s">
        <v>115</v>
      </c>
      <c r="J598" s="150"/>
      <c r="K598" s="150"/>
      <c r="L598" s="150" t="s">
        <v>5412</v>
      </c>
      <c r="M598" s="150" t="s">
        <v>5413</v>
      </c>
      <c r="N598" s="153" t="s">
        <v>118</v>
      </c>
      <c r="O598" s="154" t="s">
        <v>3545</v>
      </c>
      <c r="P598" s="171">
        <v>226784305</v>
      </c>
      <c r="Q598" s="194" t="s">
        <v>5414</v>
      </c>
      <c r="R598" s="154"/>
      <c r="S598" s="155">
        <v>91001</v>
      </c>
      <c r="T598" s="155" t="s">
        <v>4622</v>
      </c>
      <c r="U598" s="155" t="s">
        <v>887</v>
      </c>
      <c r="V598" s="156">
        <v>38628</v>
      </c>
      <c r="W598" s="154">
        <v>7205</v>
      </c>
      <c r="X598" s="258"/>
      <c r="Y598" s="153"/>
      <c r="Z598" s="258"/>
      <c r="AA598" s="258"/>
      <c r="AB598" s="258"/>
      <c r="AC598" s="150"/>
      <c r="AD598" s="40"/>
      <c r="AE598" s="40"/>
      <c r="AF598" s="40"/>
      <c r="AG598" s="40"/>
      <c r="AH598" s="40"/>
      <c r="AI598" s="218"/>
    </row>
    <row r="599" spans="1:35" ht="45" hidden="1" customHeight="1" x14ac:dyDescent="0.2">
      <c r="A599" s="159" t="s">
        <v>5415</v>
      </c>
      <c r="B599" s="150">
        <v>692518004</v>
      </c>
      <c r="C599" s="150" t="s">
        <v>4143</v>
      </c>
      <c r="D599" s="151" t="s">
        <v>4011</v>
      </c>
      <c r="E599" s="150" t="s">
        <v>909</v>
      </c>
      <c r="F599" s="152" t="s">
        <v>278</v>
      </c>
      <c r="G599" s="152"/>
      <c r="H599" s="152" t="s">
        <v>910</v>
      </c>
      <c r="I599" s="152" t="s">
        <v>115</v>
      </c>
      <c r="J599" s="150"/>
      <c r="K599" s="150"/>
      <c r="L599" s="150" t="s">
        <v>5416</v>
      </c>
      <c r="M599" s="150" t="s">
        <v>5417</v>
      </c>
      <c r="N599" s="153" t="s">
        <v>232</v>
      </c>
      <c r="O599" s="154" t="s">
        <v>5418</v>
      </c>
      <c r="P599" s="154" t="s">
        <v>5419</v>
      </c>
      <c r="Q599" s="155" t="s">
        <v>5420</v>
      </c>
      <c r="R599" s="154"/>
      <c r="S599" s="155">
        <v>91001</v>
      </c>
      <c r="T599" s="155" t="s">
        <v>4198</v>
      </c>
      <c r="U599" s="155" t="s">
        <v>887</v>
      </c>
      <c r="V599" s="156">
        <v>42061</v>
      </c>
      <c r="W599" s="154">
        <v>7553</v>
      </c>
      <c r="X599" s="258"/>
      <c r="Y599" s="153"/>
      <c r="Z599" s="258"/>
      <c r="AA599" s="258"/>
      <c r="AB599" s="258"/>
      <c r="AC599" s="150"/>
      <c r="AD599" s="40"/>
      <c r="AE599" s="40"/>
      <c r="AF599" s="40"/>
      <c r="AG599" s="40"/>
      <c r="AH599" s="40"/>
      <c r="AI599" s="218"/>
    </row>
    <row r="600" spans="1:35" ht="45" hidden="1" customHeight="1" x14ac:dyDescent="0.2">
      <c r="A600" s="159" t="s">
        <v>5421</v>
      </c>
      <c r="B600" s="150">
        <v>690708000</v>
      </c>
      <c r="C600" s="150" t="s">
        <v>4143</v>
      </c>
      <c r="D600" s="151" t="s">
        <v>4011</v>
      </c>
      <c r="E600" s="150" t="s">
        <v>4170</v>
      </c>
      <c r="F600" s="152" t="s">
        <v>2427</v>
      </c>
      <c r="G600" s="152"/>
      <c r="H600" s="152" t="s">
        <v>5056</v>
      </c>
      <c r="I600" s="152" t="s">
        <v>115</v>
      </c>
      <c r="J600" s="150"/>
      <c r="K600" s="150"/>
      <c r="L600" s="188" t="s">
        <v>5422</v>
      </c>
      <c r="M600" s="150" t="s">
        <v>5423</v>
      </c>
      <c r="N600" s="153" t="s">
        <v>118</v>
      </c>
      <c r="O600" s="154" t="s">
        <v>672</v>
      </c>
      <c r="P600" s="154" t="s">
        <v>5424</v>
      </c>
      <c r="Q600" s="155" t="s">
        <v>5425</v>
      </c>
      <c r="R600" s="154"/>
      <c r="S600" s="155">
        <v>91001</v>
      </c>
      <c r="T600" s="155" t="s">
        <v>4198</v>
      </c>
      <c r="U600" s="155" t="s">
        <v>887</v>
      </c>
      <c r="V600" s="156">
        <v>38628</v>
      </c>
      <c r="W600" s="154">
        <v>7203</v>
      </c>
      <c r="X600" s="258"/>
      <c r="Y600" s="153"/>
      <c r="Z600" s="258"/>
      <c r="AA600" s="258"/>
      <c r="AB600" s="258"/>
      <c r="AC600" s="150"/>
      <c r="AD600" s="40"/>
      <c r="AE600" s="40"/>
      <c r="AF600" s="40"/>
      <c r="AG600" s="40"/>
      <c r="AH600" s="40"/>
      <c r="AI600" s="218"/>
    </row>
    <row r="601" spans="1:35" ht="45" hidden="1" customHeight="1" x14ac:dyDescent="0.2">
      <c r="A601" s="159" t="s">
        <v>5426</v>
      </c>
      <c r="B601" s="150">
        <v>691408000</v>
      </c>
      <c r="C601" s="150" t="s">
        <v>605</v>
      </c>
      <c r="D601" s="151" t="s">
        <v>124</v>
      </c>
      <c r="E601" s="150" t="s">
        <v>5427</v>
      </c>
      <c r="F601" s="152" t="s">
        <v>278</v>
      </c>
      <c r="G601" s="152"/>
      <c r="H601" s="152" t="s">
        <v>4158</v>
      </c>
      <c r="I601" s="152" t="s">
        <v>115</v>
      </c>
      <c r="J601" s="150"/>
      <c r="K601" s="150"/>
      <c r="L601" s="150" t="s">
        <v>5428</v>
      </c>
      <c r="M601" s="150" t="s">
        <v>5429</v>
      </c>
      <c r="N601" s="153" t="s">
        <v>471</v>
      </c>
      <c r="O601" s="154" t="s">
        <v>5430</v>
      </c>
      <c r="P601" s="154" t="s">
        <v>5431</v>
      </c>
      <c r="Q601" s="155" t="s">
        <v>5432</v>
      </c>
      <c r="R601" s="154"/>
      <c r="S601" s="155">
        <v>91001</v>
      </c>
      <c r="T601" s="155" t="s">
        <v>4162</v>
      </c>
      <c r="U601" s="155" t="s">
        <v>887</v>
      </c>
      <c r="V601" s="156">
        <v>40764</v>
      </c>
      <c r="W601" s="154">
        <v>7451</v>
      </c>
      <c r="X601" s="213"/>
      <c r="Y601" s="214"/>
      <c r="Z601" s="213"/>
      <c r="AA601" s="213"/>
      <c r="AB601" s="213"/>
      <c r="AC601" s="215"/>
      <c r="AD601" s="40"/>
      <c r="AE601" s="40"/>
      <c r="AF601" s="40"/>
      <c r="AG601" s="40"/>
      <c r="AH601" s="40"/>
      <c r="AI601" s="218"/>
    </row>
    <row r="602" spans="1:35" ht="45" hidden="1" customHeight="1" x14ac:dyDescent="0.2">
      <c r="A602" s="159" t="s">
        <v>5433</v>
      </c>
      <c r="B602" s="150">
        <v>692102002</v>
      </c>
      <c r="C602" s="150" t="s">
        <v>5434</v>
      </c>
      <c r="D602" s="151" t="s">
        <v>276</v>
      </c>
      <c r="E602" s="150" t="s">
        <v>4157</v>
      </c>
      <c r="F602" s="152" t="s">
        <v>2427</v>
      </c>
      <c r="G602" s="152"/>
      <c r="H602" s="152" t="s">
        <v>4158</v>
      </c>
      <c r="I602" s="152" t="s">
        <v>115</v>
      </c>
      <c r="J602" s="150"/>
      <c r="K602" s="150"/>
      <c r="L602" s="150" t="s">
        <v>5435</v>
      </c>
      <c r="M602" s="150" t="s">
        <v>5436</v>
      </c>
      <c r="N602" s="153" t="s">
        <v>232</v>
      </c>
      <c r="O602" s="154" t="s">
        <v>5437</v>
      </c>
      <c r="P602" s="154" t="s">
        <v>5438</v>
      </c>
      <c r="Q602" s="155"/>
      <c r="R602" s="154"/>
      <c r="S602" s="155">
        <v>91001</v>
      </c>
      <c r="T602" s="155" t="s">
        <v>4251</v>
      </c>
      <c r="U602" s="155" t="s">
        <v>887</v>
      </c>
      <c r="V602" s="156">
        <v>39212</v>
      </c>
      <c r="W602" s="154">
        <v>7356</v>
      </c>
      <c r="X602" s="258"/>
      <c r="Y602" s="153"/>
      <c r="Z602" s="258"/>
      <c r="AA602" s="258"/>
      <c r="AB602" s="258"/>
      <c r="AC602" s="150"/>
      <c r="AD602" s="40"/>
      <c r="AE602" s="40"/>
      <c r="AF602" s="40"/>
      <c r="AG602" s="40"/>
      <c r="AH602" s="40"/>
      <c r="AI602" s="218"/>
    </row>
    <row r="603" spans="1:35" ht="45" hidden="1" customHeight="1" x14ac:dyDescent="0.2">
      <c r="A603" s="159" t="s">
        <v>5439</v>
      </c>
      <c r="B603" s="150">
        <v>690731002</v>
      </c>
      <c r="C603" s="150" t="s">
        <v>4143</v>
      </c>
      <c r="D603" s="151" t="s">
        <v>4011</v>
      </c>
      <c r="E603" s="150" t="s">
        <v>909</v>
      </c>
      <c r="F603" s="152" t="s">
        <v>278</v>
      </c>
      <c r="G603" s="152"/>
      <c r="H603" s="152" t="s">
        <v>910</v>
      </c>
      <c r="I603" s="183" t="s">
        <v>509</v>
      </c>
      <c r="J603" s="150"/>
      <c r="K603" s="150"/>
      <c r="L603" s="183" t="s">
        <v>5440</v>
      </c>
      <c r="M603" s="152" t="s">
        <v>5441</v>
      </c>
      <c r="N603" s="150" t="s">
        <v>118</v>
      </c>
      <c r="O603" s="154" t="s">
        <v>1055</v>
      </c>
      <c r="P603" s="154" t="s">
        <v>5442</v>
      </c>
      <c r="Q603" s="155" t="s">
        <v>5443</v>
      </c>
      <c r="R603" s="154"/>
      <c r="S603" s="155">
        <v>91001</v>
      </c>
      <c r="T603" s="155" t="s">
        <v>4162</v>
      </c>
      <c r="U603" s="155" t="s">
        <v>887</v>
      </c>
      <c r="V603" s="156">
        <v>38656</v>
      </c>
      <c r="W603" s="154">
        <v>7211</v>
      </c>
      <c r="X603" s="213"/>
      <c r="Y603" s="214"/>
      <c r="Z603" s="213"/>
      <c r="AA603" s="213"/>
      <c r="AB603" s="213"/>
      <c r="AC603" s="215"/>
      <c r="AD603" s="40"/>
      <c r="AE603" s="40"/>
      <c r="AF603" s="40"/>
      <c r="AG603" s="40"/>
      <c r="AH603" s="40"/>
      <c r="AI603" s="218"/>
    </row>
    <row r="604" spans="1:35" ht="45" hidden="1" customHeight="1" x14ac:dyDescent="0.2">
      <c r="A604" s="159" t="s">
        <v>5444</v>
      </c>
      <c r="B604" s="150">
        <v>692525000</v>
      </c>
      <c r="C604" s="150" t="s">
        <v>4143</v>
      </c>
      <c r="D604" s="151" t="s">
        <v>4011</v>
      </c>
      <c r="E604" s="150" t="s">
        <v>4157</v>
      </c>
      <c r="F604" s="152" t="s">
        <v>278</v>
      </c>
      <c r="G604" s="152"/>
      <c r="H604" s="152" t="s">
        <v>4158</v>
      </c>
      <c r="I604" s="152" t="s">
        <v>509</v>
      </c>
      <c r="J604" s="150"/>
      <c r="K604" s="150"/>
      <c r="L604" s="150" t="s">
        <v>5445</v>
      </c>
      <c r="M604" s="150" t="s">
        <v>5446</v>
      </c>
      <c r="N604" s="153" t="s">
        <v>165</v>
      </c>
      <c r="O604" s="154" t="s">
        <v>5447</v>
      </c>
      <c r="P604" s="154" t="s">
        <v>5448</v>
      </c>
      <c r="Q604" s="155" t="s">
        <v>5449</v>
      </c>
      <c r="R604" s="154"/>
      <c r="S604" s="155">
        <v>91001</v>
      </c>
      <c r="T604" s="155" t="s">
        <v>5450</v>
      </c>
      <c r="U604" s="155" t="s">
        <v>887</v>
      </c>
      <c r="V604" s="156">
        <v>38553</v>
      </c>
      <c r="W604" s="154">
        <v>7180</v>
      </c>
      <c r="X604" s="258"/>
      <c r="Y604" s="153"/>
      <c r="Z604" s="258"/>
      <c r="AA604" s="258"/>
      <c r="AB604" s="258"/>
      <c r="AC604" s="150"/>
      <c r="AD604" s="40"/>
      <c r="AE604" s="40"/>
      <c r="AF604" s="40"/>
      <c r="AG604" s="40"/>
      <c r="AH604" s="40"/>
      <c r="AI604" s="218"/>
    </row>
    <row r="605" spans="1:35" ht="45" hidden="1" customHeight="1" x14ac:dyDescent="0.2">
      <c r="A605" s="159" t="s">
        <v>5451</v>
      </c>
      <c r="B605" s="150">
        <v>692648005</v>
      </c>
      <c r="C605" s="150" t="s">
        <v>4143</v>
      </c>
      <c r="D605" s="151" t="s">
        <v>4011</v>
      </c>
      <c r="E605" s="183" t="s">
        <v>4157</v>
      </c>
      <c r="F605" s="152" t="s">
        <v>278</v>
      </c>
      <c r="G605" s="152"/>
      <c r="H605" s="152" t="s">
        <v>4158</v>
      </c>
      <c r="I605" s="152" t="s">
        <v>115</v>
      </c>
      <c r="J605" s="150"/>
      <c r="K605" s="150"/>
      <c r="L605" s="150" t="s">
        <v>5452</v>
      </c>
      <c r="M605" s="150" t="s">
        <v>5453</v>
      </c>
      <c r="N605" s="153" t="s">
        <v>133</v>
      </c>
      <c r="O605" s="154" t="s">
        <v>706</v>
      </c>
      <c r="P605" s="154" t="s">
        <v>5454</v>
      </c>
      <c r="Q605" s="155" t="s">
        <v>5455</v>
      </c>
      <c r="R605" s="154"/>
      <c r="S605" s="155">
        <v>91001</v>
      </c>
      <c r="T605" s="155" t="s">
        <v>4162</v>
      </c>
      <c r="U605" s="155" t="s">
        <v>887</v>
      </c>
      <c r="V605" s="156">
        <v>38722</v>
      </c>
      <c r="W605" s="154">
        <v>7243</v>
      </c>
      <c r="X605" s="213"/>
      <c r="Y605" s="214"/>
      <c r="Z605" s="213"/>
      <c r="AA605" s="213"/>
      <c r="AB605" s="213"/>
      <c r="AC605" s="215"/>
      <c r="AD605" s="40"/>
      <c r="AE605" s="40"/>
      <c r="AF605" s="40"/>
      <c r="AG605" s="40"/>
      <c r="AH605" s="40"/>
      <c r="AI605" s="218"/>
    </row>
    <row r="606" spans="1:35" ht="45" hidden="1" customHeight="1" x14ac:dyDescent="0.2">
      <c r="A606" s="159" t="s">
        <v>5456</v>
      </c>
      <c r="B606" s="150">
        <v>692645006</v>
      </c>
      <c r="C606" s="150" t="s">
        <v>4143</v>
      </c>
      <c r="D606" s="151" t="s">
        <v>4011</v>
      </c>
      <c r="E606" s="150" t="s">
        <v>909</v>
      </c>
      <c r="F606" s="152" t="s">
        <v>278</v>
      </c>
      <c r="G606" s="152"/>
      <c r="H606" s="152" t="s">
        <v>910</v>
      </c>
      <c r="I606" s="152" t="s">
        <v>115</v>
      </c>
      <c r="J606" s="150"/>
      <c r="K606" s="150"/>
      <c r="L606" s="150" t="s">
        <v>5457</v>
      </c>
      <c r="M606" s="150" t="s">
        <v>5458</v>
      </c>
      <c r="N606" s="153" t="s">
        <v>928</v>
      </c>
      <c r="O606" s="154" t="s">
        <v>5459</v>
      </c>
      <c r="P606" s="154" t="s">
        <v>5460</v>
      </c>
      <c r="Q606" s="155" t="s">
        <v>5461</v>
      </c>
      <c r="R606" s="154"/>
      <c r="S606" s="155">
        <v>91001</v>
      </c>
      <c r="T606" s="155" t="s">
        <v>886</v>
      </c>
      <c r="U606" s="155" t="s">
        <v>887</v>
      </c>
      <c r="V606" s="156">
        <v>42397</v>
      </c>
      <c r="W606" s="154">
        <v>7592</v>
      </c>
      <c r="X606" s="258"/>
      <c r="Y606" s="153"/>
      <c r="Z606" s="258"/>
      <c r="AA606" s="258"/>
      <c r="AB606" s="258"/>
      <c r="AC606" s="150"/>
      <c r="AD606" s="40"/>
      <c r="AE606" s="40"/>
      <c r="AF606" s="40"/>
      <c r="AG606" s="40"/>
      <c r="AH606" s="40"/>
      <c r="AI606" s="218"/>
    </row>
    <row r="607" spans="1:35" ht="45" hidden="1" customHeight="1" x14ac:dyDescent="0.2">
      <c r="A607" s="159" t="s">
        <v>5462</v>
      </c>
      <c r="B607" s="150">
        <v>691702006</v>
      </c>
      <c r="C607" s="150" t="s">
        <v>4143</v>
      </c>
      <c r="D607" s="151" t="s">
        <v>4011</v>
      </c>
      <c r="E607" s="150" t="s">
        <v>4157</v>
      </c>
      <c r="F607" s="152" t="s">
        <v>278</v>
      </c>
      <c r="G607" s="152"/>
      <c r="H607" s="152" t="s">
        <v>4158</v>
      </c>
      <c r="I607" s="152" t="s">
        <v>115</v>
      </c>
      <c r="J607" s="150"/>
      <c r="K607" s="150"/>
      <c r="L607" s="150" t="s">
        <v>5463</v>
      </c>
      <c r="M607" s="150" t="s">
        <v>5464</v>
      </c>
      <c r="N607" s="153" t="s">
        <v>133</v>
      </c>
      <c r="O607" s="154" t="s">
        <v>4130</v>
      </c>
      <c r="P607" s="154"/>
      <c r="Q607" s="155"/>
      <c r="R607" s="154"/>
      <c r="S607" s="150">
        <v>91001</v>
      </c>
      <c r="T607" s="155" t="s">
        <v>4162</v>
      </c>
      <c r="U607" s="155" t="s">
        <v>887</v>
      </c>
      <c r="V607" s="156">
        <v>38735</v>
      </c>
      <c r="W607" s="154">
        <v>7264</v>
      </c>
      <c r="X607" s="258"/>
      <c r="Y607" s="153"/>
      <c r="Z607" s="258"/>
      <c r="AA607" s="258"/>
      <c r="AB607" s="258"/>
      <c r="AC607" s="150"/>
      <c r="AD607" s="40"/>
      <c r="AE607" s="40"/>
      <c r="AF607" s="40"/>
      <c r="AG607" s="40"/>
      <c r="AH607" s="40"/>
      <c r="AI607" s="218"/>
    </row>
    <row r="608" spans="1:35" ht="45" hidden="1" customHeight="1" x14ac:dyDescent="0.2">
      <c r="A608" s="159" t="s">
        <v>5465</v>
      </c>
      <c r="B608" s="150">
        <v>690906007</v>
      </c>
      <c r="C608" s="150" t="s">
        <v>4143</v>
      </c>
      <c r="D608" s="151" t="s">
        <v>4011</v>
      </c>
      <c r="E608" s="150" t="s">
        <v>4157</v>
      </c>
      <c r="F608" s="152" t="s">
        <v>278</v>
      </c>
      <c r="G608" s="152"/>
      <c r="H608" s="152" t="s">
        <v>4158</v>
      </c>
      <c r="I608" s="152" t="s">
        <v>115</v>
      </c>
      <c r="J608" s="150"/>
      <c r="K608" s="150"/>
      <c r="L608" s="150" t="s">
        <v>5466</v>
      </c>
      <c r="M608" s="150" t="s">
        <v>5467</v>
      </c>
      <c r="N608" s="153" t="s">
        <v>1758</v>
      </c>
      <c r="O608" s="154" t="s">
        <v>5468</v>
      </c>
      <c r="P608" s="154" t="s">
        <v>5469</v>
      </c>
      <c r="Q608" s="155"/>
      <c r="R608" s="154"/>
      <c r="S608" s="155" t="s">
        <v>5468</v>
      </c>
      <c r="T608" s="155" t="s">
        <v>4198</v>
      </c>
      <c r="U608" s="155" t="s">
        <v>887</v>
      </c>
      <c r="V608" s="156">
        <v>38729</v>
      </c>
      <c r="W608" s="154">
        <v>7254</v>
      </c>
      <c r="X608" s="213"/>
      <c r="Y608" s="214"/>
      <c r="Z608" s="213"/>
      <c r="AA608" s="213"/>
      <c r="AB608" s="213"/>
      <c r="AC608" s="215"/>
      <c r="AD608" s="40"/>
      <c r="AE608" s="40"/>
      <c r="AF608" s="40"/>
      <c r="AG608" s="40"/>
      <c r="AH608" s="40"/>
      <c r="AI608" s="218"/>
    </row>
    <row r="609" spans="1:35" ht="45" hidden="1" customHeight="1" x14ac:dyDescent="0.2">
      <c r="A609" s="159" t="s">
        <v>5470</v>
      </c>
      <c r="B609" s="150">
        <v>691514005</v>
      </c>
      <c r="C609" s="150" t="s">
        <v>4143</v>
      </c>
      <c r="D609" s="151" t="s">
        <v>4011</v>
      </c>
      <c r="E609" s="150" t="s">
        <v>909</v>
      </c>
      <c r="F609" s="152" t="s">
        <v>278</v>
      </c>
      <c r="G609" s="152"/>
      <c r="H609" s="152" t="s">
        <v>910</v>
      </c>
      <c r="I609" s="152" t="s">
        <v>115</v>
      </c>
      <c r="J609" s="150"/>
      <c r="K609" s="150"/>
      <c r="L609" s="150" t="s">
        <v>5471</v>
      </c>
      <c r="M609" s="150" t="s">
        <v>5472</v>
      </c>
      <c r="N609" s="153" t="s">
        <v>133</v>
      </c>
      <c r="O609" s="154" t="s">
        <v>5473</v>
      </c>
      <c r="P609" s="154" t="s">
        <v>5474</v>
      </c>
      <c r="Q609" s="155" t="s">
        <v>5475</v>
      </c>
      <c r="R609" s="154"/>
      <c r="S609" s="155">
        <v>91001</v>
      </c>
      <c r="T609" s="155" t="s">
        <v>886</v>
      </c>
      <c r="U609" s="155" t="s">
        <v>887</v>
      </c>
      <c r="V609" s="156">
        <v>42053</v>
      </c>
      <c r="W609" s="154">
        <v>7536</v>
      </c>
      <c r="X609" s="213"/>
      <c r="Y609" s="214"/>
      <c r="Z609" s="213"/>
      <c r="AA609" s="213"/>
      <c r="AB609" s="213"/>
      <c r="AC609" s="215"/>
      <c r="AD609" s="40"/>
      <c r="AE609" s="40"/>
      <c r="AF609" s="40"/>
      <c r="AG609" s="40"/>
      <c r="AH609" s="40"/>
      <c r="AI609" s="218"/>
    </row>
    <row r="610" spans="1:35" ht="45" hidden="1" customHeight="1" x14ac:dyDescent="0.2">
      <c r="A610" s="159" t="s">
        <v>5476</v>
      </c>
      <c r="B610" s="150">
        <v>690510006</v>
      </c>
      <c r="C610" s="150" t="s">
        <v>4143</v>
      </c>
      <c r="D610" s="151" t="s">
        <v>4011</v>
      </c>
      <c r="E610" s="150" t="s">
        <v>4545</v>
      </c>
      <c r="F610" s="152" t="s">
        <v>278</v>
      </c>
      <c r="G610" s="152"/>
      <c r="H610" s="152" t="s">
        <v>910</v>
      </c>
      <c r="I610" s="152" t="s">
        <v>115</v>
      </c>
      <c r="J610" s="150"/>
      <c r="K610" s="150"/>
      <c r="L610" s="150" t="s">
        <v>5477</v>
      </c>
      <c r="M610" s="150" t="s">
        <v>5478</v>
      </c>
      <c r="N610" s="153" t="s">
        <v>246</v>
      </c>
      <c r="O610" s="154" t="s">
        <v>5479</v>
      </c>
      <c r="P610" s="154" t="s">
        <v>5480</v>
      </c>
      <c r="Q610" s="155" t="s">
        <v>5481</v>
      </c>
      <c r="R610" s="154"/>
      <c r="S610" s="155">
        <v>91001</v>
      </c>
      <c r="T610" s="155" t="s">
        <v>886</v>
      </c>
      <c r="U610" s="155" t="s">
        <v>887</v>
      </c>
      <c r="V610" s="156">
        <v>42195</v>
      </c>
      <c r="W610" s="154">
        <v>7572</v>
      </c>
      <c r="X610" s="213"/>
      <c r="Y610" s="214"/>
      <c r="Z610" s="213"/>
      <c r="AA610" s="213"/>
      <c r="AB610" s="213"/>
      <c r="AC610" s="215"/>
      <c r="AD610" s="40"/>
      <c r="AE610" s="40"/>
      <c r="AF610" s="40"/>
      <c r="AG610" s="40"/>
      <c r="AH610" s="40"/>
      <c r="AI610" s="218"/>
    </row>
    <row r="611" spans="1:35" ht="45" hidden="1" customHeight="1" x14ac:dyDescent="0.2">
      <c r="A611" s="159" t="s">
        <v>5482</v>
      </c>
      <c r="B611" s="150">
        <v>690701006</v>
      </c>
      <c r="C611" s="150" t="s">
        <v>4143</v>
      </c>
      <c r="D611" s="151" t="s">
        <v>4011</v>
      </c>
      <c r="E611" s="150" t="s">
        <v>4157</v>
      </c>
      <c r="F611" s="152" t="s">
        <v>278</v>
      </c>
      <c r="G611" s="152"/>
      <c r="H611" s="152" t="s">
        <v>4158</v>
      </c>
      <c r="I611" s="152" t="s">
        <v>115</v>
      </c>
      <c r="J611" s="150"/>
      <c r="K611" s="150"/>
      <c r="L611" s="150" t="s">
        <v>5483</v>
      </c>
      <c r="M611" s="150" t="s">
        <v>5484</v>
      </c>
      <c r="N611" s="153" t="s">
        <v>118</v>
      </c>
      <c r="O611" s="154" t="s">
        <v>119</v>
      </c>
      <c r="P611" s="154" t="s">
        <v>5485</v>
      </c>
      <c r="Q611" s="155" t="s">
        <v>5486</v>
      </c>
      <c r="R611" s="154"/>
      <c r="S611" s="155">
        <v>91001</v>
      </c>
      <c r="T611" s="155" t="s">
        <v>4175</v>
      </c>
      <c r="U611" s="155" t="s">
        <v>887</v>
      </c>
      <c r="V611" s="156">
        <v>41361</v>
      </c>
      <c r="W611" s="154">
        <v>7475</v>
      </c>
      <c r="X611" s="213"/>
      <c r="Y611" s="214"/>
      <c r="Z611" s="213"/>
      <c r="AA611" s="213"/>
      <c r="AB611" s="213"/>
      <c r="AC611" s="215"/>
      <c r="AD611" s="40"/>
      <c r="AE611" s="40"/>
      <c r="AF611" s="40"/>
      <c r="AG611" s="40"/>
      <c r="AH611" s="40"/>
      <c r="AI611" s="218"/>
    </row>
    <row r="612" spans="1:35" ht="45" hidden="1" customHeight="1" x14ac:dyDescent="0.2">
      <c r="A612" s="159" t="s">
        <v>5487</v>
      </c>
      <c r="B612" s="150">
        <v>692539001</v>
      </c>
      <c r="C612" s="150" t="s">
        <v>4143</v>
      </c>
      <c r="D612" s="151" t="s">
        <v>4011</v>
      </c>
      <c r="E612" s="150" t="s">
        <v>4157</v>
      </c>
      <c r="F612" s="152" t="s">
        <v>278</v>
      </c>
      <c r="G612" s="152"/>
      <c r="H612" s="152" t="s">
        <v>4158</v>
      </c>
      <c r="I612" s="152" t="s">
        <v>115</v>
      </c>
      <c r="J612" s="150"/>
      <c r="K612" s="150"/>
      <c r="L612" s="150" t="s">
        <v>5488</v>
      </c>
      <c r="M612" s="150" t="s">
        <v>5489</v>
      </c>
      <c r="N612" s="153" t="s">
        <v>118</v>
      </c>
      <c r="O612" s="154" t="s">
        <v>5490</v>
      </c>
      <c r="P612" s="154" t="s">
        <v>5491</v>
      </c>
      <c r="Q612" s="155"/>
      <c r="R612" s="154"/>
      <c r="S612" s="155">
        <v>91001</v>
      </c>
      <c r="T612" s="155" t="s">
        <v>4175</v>
      </c>
      <c r="U612" s="155" t="s">
        <v>887</v>
      </c>
      <c r="V612" s="156">
        <v>38729</v>
      </c>
      <c r="W612" s="154">
        <v>7256</v>
      </c>
      <c r="X612" s="258"/>
      <c r="Y612" s="153"/>
      <c r="Z612" s="258"/>
      <c r="AA612" s="258"/>
      <c r="AB612" s="258"/>
      <c r="AC612" s="150"/>
      <c r="AD612" s="40"/>
      <c r="AE612" s="40"/>
      <c r="AF612" s="40"/>
      <c r="AG612" s="40"/>
      <c r="AH612" s="40"/>
      <c r="AI612" s="218"/>
    </row>
    <row r="613" spans="1:35" ht="45" hidden="1" customHeight="1" x14ac:dyDescent="0.2">
      <c r="A613" s="159" t="s">
        <v>5492</v>
      </c>
      <c r="B613" s="150" t="s">
        <v>5493</v>
      </c>
      <c r="C613" s="150" t="s">
        <v>4143</v>
      </c>
      <c r="D613" s="151" t="s">
        <v>4011</v>
      </c>
      <c r="E613" s="150" t="s">
        <v>4170</v>
      </c>
      <c r="F613" s="152" t="s">
        <v>2427</v>
      </c>
      <c r="G613" s="152"/>
      <c r="H613" s="152" t="s">
        <v>4171</v>
      </c>
      <c r="I613" s="152" t="s">
        <v>115</v>
      </c>
      <c r="J613" s="150"/>
      <c r="K613" s="150"/>
      <c r="L613" s="150" t="s">
        <v>5494</v>
      </c>
      <c r="M613" s="150" t="s">
        <v>5495</v>
      </c>
      <c r="N613" s="153" t="s">
        <v>1758</v>
      </c>
      <c r="O613" s="154" t="s">
        <v>5496</v>
      </c>
      <c r="P613" s="154"/>
      <c r="Q613" s="155"/>
      <c r="R613" s="154"/>
      <c r="S613" s="155">
        <v>91001</v>
      </c>
      <c r="T613" s="155" t="s">
        <v>5497</v>
      </c>
      <c r="U613" s="155">
        <v>2007</v>
      </c>
      <c r="V613" s="156">
        <v>38803</v>
      </c>
      <c r="W613" s="154">
        <v>7315</v>
      </c>
      <c r="X613" s="258"/>
      <c r="Y613" s="153"/>
      <c r="Z613" s="258"/>
      <c r="AA613" s="258"/>
      <c r="AB613" s="258"/>
      <c r="AC613" s="150"/>
      <c r="AD613" s="40"/>
      <c r="AE613" s="40"/>
      <c r="AF613" s="40"/>
      <c r="AG613" s="40"/>
      <c r="AH613" s="40"/>
      <c r="AI613" s="218"/>
    </row>
    <row r="614" spans="1:35" ht="45" hidden="1" customHeight="1" x14ac:dyDescent="0.2">
      <c r="A614" s="189" t="s">
        <v>5498</v>
      </c>
      <c r="B614" s="150">
        <v>692532007</v>
      </c>
      <c r="C614" s="150" t="s">
        <v>4531</v>
      </c>
      <c r="D614" s="151" t="s">
        <v>4011</v>
      </c>
      <c r="E614" s="150" t="s">
        <v>909</v>
      </c>
      <c r="F614" s="152" t="s">
        <v>278</v>
      </c>
      <c r="G614" s="152"/>
      <c r="H614" s="152" t="s">
        <v>910</v>
      </c>
      <c r="I614" s="152" t="s">
        <v>115</v>
      </c>
      <c r="J614" s="150"/>
      <c r="K614" s="150"/>
      <c r="L614" s="150" t="s">
        <v>5499</v>
      </c>
      <c r="M614" s="150" t="s">
        <v>5500</v>
      </c>
      <c r="N614" s="153" t="s">
        <v>165</v>
      </c>
      <c r="O614" s="154" t="s">
        <v>5501</v>
      </c>
      <c r="P614" s="154"/>
      <c r="Q614" s="155" t="s">
        <v>5502</v>
      </c>
      <c r="R614" s="154"/>
      <c r="S614" s="155" t="s">
        <v>4536</v>
      </c>
      <c r="T614" s="155" t="s">
        <v>5503</v>
      </c>
      <c r="U614" s="155">
        <v>2009</v>
      </c>
      <c r="V614" s="156">
        <v>40374</v>
      </c>
      <c r="W614" s="154">
        <v>7430</v>
      </c>
      <c r="X614" s="258"/>
      <c r="Y614" s="153"/>
      <c r="Z614" s="258"/>
      <c r="AA614" s="258"/>
      <c r="AB614" s="258"/>
      <c r="AC614" s="150"/>
      <c r="AD614" s="40"/>
      <c r="AE614" s="40"/>
      <c r="AF614" s="40"/>
      <c r="AG614" s="40"/>
      <c r="AH614" s="40"/>
      <c r="AI614" s="218"/>
    </row>
    <row r="615" spans="1:35" ht="45" hidden="1" customHeight="1" x14ac:dyDescent="0.2">
      <c r="A615" s="159" t="s">
        <v>5504</v>
      </c>
      <c r="B615" s="150">
        <v>690718006</v>
      </c>
      <c r="C615" s="150" t="s">
        <v>4143</v>
      </c>
      <c r="D615" s="151" t="s">
        <v>4011</v>
      </c>
      <c r="E615" s="150" t="s">
        <v>4157</v>
      </c>
      <c r="F615" s="152" t="s">
        <v>278</v>
      </c>
      <c r="G615" s="152"/>
      <c r="H615" s="152" t="s">
        <v>4158</v>
      </c>
      <c r="I615" s="152" t="s">
        <v>115</v>
      </c>
      <c r="J615" s="150"/>
      <c r="K615" s="150"/>
      <c r="L615" s="150" t="s">
        <v>5505</v>
      </c>
      <c r="M615" s="150" t="s">
        <v>5506</v>
      </c>
      <c r="N615" s="153" t="s">
        <v>118</v>
      </c>
      <c r="O615" s="154" t="s">
        <v>1535</v>
      </c>
      <c r="P615" s="154" t="s">
        <v>5507</v>
      </c>
      <c r="Q615" s="155" t="s">
        <v>5508</v>
      </c>
      <c r="R615" s="154"/>
      <c r="S615" s="155">
        <v>91001</v>
      </c>
      <c r="T615" s="155" t="s">
        <v>4198</v>
      </c>
      <c r="U615" s="155" t="s">
        <v>887</v>
      </c>
      <c r="V615" s="156">
        <v>38628</v>
      </c>
      <c r="W615" s="154">
        <v>7204</v>
      </c>
      <c r="X615" s="213"/>
      <c r="Y615" s="214"/>
      <c r="Z615" s="213"/>
      <c r="AA615" s="213"/>
      <c r="AB615" s="213"/>
      <c r="AC615" s="215"/>
      <c r="AD615" s="40"/>
      <c r="AE615" s="40"/>
      <c r="AF615" s="40"/>
      <c r="AG615" s="40"/>
      <c r="AH615" s="40"/>
      <c r="AI615" s="218"/>
    </row>
    <row r="616" spans="1:35" ht="45" hidden="1" customHeight="1" x14ac:dyDescent="0.2">
      <c r="A616" s="159" t="s">
        <v>5509</v>
      </c>
      <c r="B616" s="150">
        <v>691104001</v>
      </c>
      <c r="C616" s="150" t="s">
        <v>4143</v>
      </c>
      <c r="D616" s="151" t="s">
        <v>4011</v>
      </c>
      <c r="E616" s="150" t="s">
        <v>4157</v>
      </c>
      <c r="F616" s="152" t="s">
        <v>278</v>
      </c>
      <c r="G616" s="152"/>
      <c r="H616" s="152" t="s">
        <v>4280</v>
      </c>
      <c r="I616" s="152" t="s">
        <v>115</v>
      </c>
      <c r="J616" s="150"/>
      <c r="K616" s="150"/>
      <c r="L616" s="183" t="s">
        <v>5510</v>
      </c>
      <c r="M616" s="150" t="s">
        <v>5511</v>
      </c>
      <c r="N616" s="153" t="s">
        <v>928</v>
      </c>
      <c r="O616" s="154" t="s">
        <v>929</v>
      </c>
      <c r="P616" s="154" t="s">
        <v>5512</v>
      </c>
      <c r="Q616" s="155" t="s">
        <v>5513</v>
      </c>
      <c r="R616" s="154"/>
      <c r="S616" s="155">
        <v>91001</v>
      </c>
      <c r="T616" s="155" t="s">
        <v>886</v>
      </c>
      <c r="U616" s="155" t="s">
        <v>887</v>
      </c>
      <c r="V616" s="156">
        <v>38287</v>
      </c>
      <c r="W616" s="154">
        <v>7147</v>
      </c>
      <c r="X616" s="258"/>
      <c r="Y616" s="153"/>
      <c r="Z616" s="258"/>
      <c r="AA616" s="258"/>
      <c r="AB616" s="258"/>
      <c r="AC616" s="150"/>
      <c r="AD616" s="40"/>
      <c r="AE616" s="40"/>
      <c r="AF616" s="40"/>
      <c r="AG616" s="40"/>
      <c r="AH616" s="40"/>
      <c r="AI616" s="218"/>
    </row>
    <row r="617" spans="1:35" ht="45" hidden="1" customHeight="1" x14ac:dyDescent="0.2">
      <c r="A617" s="159" t="s">
        <v>5514</v>
      </c>
      <c r="B617" s="150">
        <v>691508005</v>
      </c>
      <c r="C617" s="150" t="s">
        <v>4143</v>
      </c>
      <c r="D617" s="151" t="s">
        <v>4011</v>
      </c>
      <c r="E617" s="150" t="s">
        <v>4157</v>
      </c>
      <c r="F617" s="152" t="s">
        <v>278</v>
      </c>
      <c r="G617" s="152"/>
      <c r="H617" s="152" t="s">
        <v>4158</v>
      </c>
      <c r="I617" s="152" t="s">
        <v>115</v>
      </c>
      <c r="J617" s="150"/>
      <c r="K617" s="150"/>
      <c r="L617" s="150" t="s">
        <v>5515</v>
      </c>
      <c r="M617" s="150" t="s">
        <v>5516</v>
      </c>
      <c r="N617" s="153" t="s">
        <v>133</v>
      </c>
      <c r="O617" s="154" t="s">
        <v>1077</v>
      </c>
      <c r="P617" s="154" t="s">
        <v>5517</v>
      </c>
      <c r="Q617" s="155" t="s">
        <v>5518</v>
      </c>
      <c r="R617" s="154"/>
      <c r="S617" s="155">
        <v>91001</v>
      </c>
      <c r="T617" s="155" t="s">
        <v>4162</v>
      </c>
      <c r="U617" s="155" t="s">
        <v>887</v>
      </c>
      <c r="V617" s="156">
        <v>37970</v>
      </c>
      <c r="W617" s="154">
        <v>7050</v>
      </c>
      <c r="X617" s="258"/>
      <c r="Y617" s="153"/>
      <c r="Z617" s="258"/>
      <c r="AA617" s="258"/>
      <c r="AB617" s="258"/>
      <c r="AC617" s="150"/>
      <c r="AD617" s="40"/>
      <c r="AE617" s="40"/>
      <c r="AF617" s="40"/>
      <c r="AG617" s="40"/>
      <c r="AH617" s="40"/>
      <c r="AI617" s="218"/>
    </row>
    <row r="618" spans="1:35" ht="45" hidden="1" customHeight="1" x14ac:dyDescent="0.2">
      <c r="A618" s="159" t="s">
        <v>5519</v>
      </c>
      <c r="B618" s="150">
        <v>690205009</v>
      </c>
      <c r="C618" s="150" t="s">
        <v>4143</v>
      </c>
      <c r="D618" s="151" t="s">
        <v>4011</v>
      </c>
      <c r="E618" s="150" t="s">
        <v>4157</v>
      </c>
      <c r="F618" s="152" t="s">
        <v>278</v>
      </c>
      <c r="G618" s="152"/>
      <c r="H618" s="152" t="s">
        <v>4158</v>
      </c>
      <c r="I618" s="152" t="s">
        <v>115</v>
      </c>
      <c r="J618" s="150"/>
      <c r="K618" s="150"/>
      <c r="L618" s="150" t="s">
        <v>5520</v>
      </c>
      <c r="M618" s="150" t="s">
        <v>5521</v>
      </c>
      <c r="N618" s="153" t="s">
        <v>259</v>
      </c>
      <c r="O618" s="154" t="s">
        <v>5522</v>
      </c>
      <c r="P618" s="153" t="s">
        <v>5523</v>
      </c>
      <c r="Q618" s="155" t="s">
        <v>5524</v>
      </c>
      <c r="R618" s="154"/>
      <c r="S618" s="155">
        <v>91001</v>
      </c>
      <c r="T618" s="155" t="s">
        <v>4162</v>
      </c>
      <c r="U618" s="155" t="s">
        <v>887</v>
      </c>
      <c r="V618" s="156">
        <v>38737</v>
      </c>
      <c r="W618" s="154">
        <v>7280</v>
      </c>
      <c r="X618" s="258"/>
      <c r="Y618" s="153"/>
      <c r="Z618" s="258"/>
      <c r="AA618" s="258"/>
      <c r="AB618" s="258"/>
      <c r="AC618" s="150"/>
      <c r="AD618" s="40"/>
      <c r="AE618" s="40"/>
      <c r="AF618" s="40"/>
      <c r="AG618" s="40"/>
      <c r="AH618" s="40"/>
      <c r="AI618" s="218"/>
    </row>
    <row r="619" spans="1:35" ht="45" hidden="1" customHeight="1" x14ac:dyDescent="0.2">
      <c r="A619" s="159" t="s">
        <v>5525</v>
      </c>
      <c r="B619" s="150">
        <v>691907007</v>
      </c>
      <c r="C619" s="150" t="s">
        <v>4143</v>
      </c>
      <c r="D619" s="151" t="s">
        <v>4011</v>
      </c>
      <c r="E619" s="150" t="s">
        <v>4157</v>
      </c>
      <c r="F619" s="152" t="s">
        <v>278</v>
      </c>
      <c r="G619" s="152"/>
      <c r="H619" s="152" t="s">
        <v>4158</v>
      </c>
      <c r="I619" s="152" t="s">
        <v>115</v>
      </c>
      <c r="J619" s="150"/>
      <c r="K619" s="150"/>
      <c r="L619" s="150" t="s">
        <v>5526</v>
      </c>
      <c r="M619" s="150" t="s">
        <v>5527</v>
      </c>
      <c r="N619" s="153" t="s">
        <v>149</v>
      </c>
      <c r="O619" s="154" t="s">
        <v>345</v>
      </c>
      <c r="P619" s="154" t="s">
        <v>5528</v>
      </c>
      <c r="Q619" s="166" t="s">
        <v>5529</v>
      </c>
      <c r="R619" s="154"/>
      <c r="S619" s="155">
        <v>91001</v>
      </c>
      <c r="T619" s="155" t="s">
        <v>4162</v>
      </c>
      <c r="U619" s="155" t="s">
        <v>887</v>
      </c>
      <c r="V619" s="156">
        <v>37970</v>
      </c>
      <c r="W619" s="154">
        <v>7057</v>
      </c>
      <c r="X619" s="213"/>
      <c r="Y619" s="214"/>
      <c r="Z619" s="213"/>
      <c r="AA619" s="213"/>
      <c r="AB619" s="213"/>
      <c r="AC619" s="215"/>
      <c r="AD619" s="40"/>
      <c r="AE619" s="40"/>
      <c r="AF619" s="40"/>
      <c r="AG619" s="40"/>
      <c r="AH619" s="40"/>
      <c r="AI619" s="218"/>
    </row>
    <row r="620" spans="1:35" ht="45" hidden="1" customHeight="1" x14ac:dyDescent="0.2">
      <c r="A620" s="159" t="s">
        <v>5530</v>
      </c>
      <c r="B620" s="150">
        <v>691003000</v>
      </c>
      <c r="C620" s="150" t="s">
        <v>4143</v>
      </c>
      <c r="D620" s="151" t="s">
        <v>4011</v>
      </c>
      <c r="E620" s="150" t="s">
        <v>4170</v>
      </c>
      <c r="F620" s="152" t="s">
        <v>2427</v>
      </c>
      <c r="G620" s="152"/>
      <c r="H620" s="152" t="s">
        <v>4171</v>
      </c>
      <c r="I620" s="152" t="s">
        <v>115</v>
      </c>
      <c r="J620" s="150"/>
      <c r="K620" s="150"/>
      <c r="L620" s="150" t="s">
        <v>5531</v>
      </c>
      <c r="M620" s="150" t="s">
        <v>5532</v>
      </c>
      <c r="N620" s="153" t="s">
        <v>928</v>
      </c>
      <c r="O620" s="154" t="s">
        <v>5533</v>
      </c>
      <c r="P620" s="154"/>
      <c r="Q620" s="155"/>
      <c r="R620" s="154"/>
      <c r="S620" s="155">
        <v>91001</v>
      </c>
      <c r="T620" s="155" t="s">
        <v>5534</v>
      </c>
      <c r="U620" s="155">
        <v>2005</v>
      </c>
      <c r="V620" s="156">
        <v>38729</v>
      </c>
      <c r="W620" s="154">
        <v>7258</v>
      </c>
      <c r="X620" s="258"/>
      <c r="Y620" s="153"/>
      <c r="Z620" s="258"/>
      <c r="AA620" s="258"/>
      <c r="AB620" s="258"/>
      <c r="AC620" s="150"/>
      <c r="AD620" s="40"/>
      <c r="AE620" s="40"/>
      <c r="AF620" s="40"/>
      <c r="AG620" s="40"/>
      <c r="AH620" s="40"/>
      <c r="AI620" s="218"/>
    </row>
    <row r="621" spans="1:35" ht="45" hidden="1" customHeight="1" x14ac:dyDescent="0.2">
      <c r="A621" s="159" t="s">
        <v>5535</v>
      </c>
      <c r="B621" s="150">
        <v>692521005</v>
      </c>
      <c r="C621" s="150" t="s">
        <v>4143</v>
      </c>
      <c r="D621" s="151" t="s">
        <v>4011</v>
      </c>
      <c r="E621" s="150" t="s">
        <v>909</v>
      </c>
      <c r="F621" s="152" t="s">
        <v>278</v>
      </c>
      <c r="G621" s="152"/>
      <c r="H621" s="152" t="s">
        <v>910</v>
      </c>
      <c r="I621" s="152" t="s">
        <v>115</v>
      </c>
      <c r="J621" s="150"/>
      <c r="K621" s="150"/>
      <c r="L621" s="150" t="s">
        <v>5536</v>
      </c>
      <c r="M621" s="150" t="s">
        <v>5537</v>
      </c>
      <c r="N621" s="153" t="s">
        <v>149</v>
      </c>
      <c r="O621" s="154" t="s">
        <v>5538</v>
      </c>
      <c r="P621" s="154" t="s">
        <v>5539</v>
      </c>
      <c r="Q621" s="155" t="s">
        <v>5540</v>
      </c>
      <c r="R621" s="154"/>
      <c r="S621" s="155">
        <v>91001</v>
      </c>
      <c r="T621" s="155" t="s">
        <v>886</v>
      </c>
      <c r="U621" s="155" t="s">
        <v>887</v>
      </c>
      <c r="V621" s="156">
        <v>38755</v>
      </c>
      <c r="W621" s="154">
        <v>7296</v>
      </c>
      <c r="X621" s="213"/>
      <c r="Y621" s="214"/>
      <c r="Z621" s="213"/>
      <c r="AA621" s="213"/>
      <c r="AB621" s="213"/>
      <c r="AC621" s="215"/>
      <c r="AD621" s="40"/>
      <c r="AE621" s="40"/>
      <c r="AF621" s="40"/>
      <c r="AG621" s="40"/>
      <c r="AH621" s="40"/>
      <c r="AI621" s="218"/>
    </row>
    <row r="622" spans="1:35" ht="45" hidden="1" customHeight="1" x14ac:dyDescent="0.2">
      <c r="A622" s="159" t="s">
        <v>5541</v>
      </c>
      <c r="B622" s="150">
        <v>690304007</v>
      </c>
      <c r="C622" s="150" t="s">
        <v>4143</v>
      </c>
      <c r="D622" s="151" t="s">
        <v>4011</v>
      </c>
      <c r="E622" s="150" t="s">
        <v>909</v>
      </c>
      <c r="F622" s="152" t="s">
        <v>909</v>
      </c>
      <c r="G622" s="152"/>
      <c r="H622" s="152" t="s">
        <v>910</v>
      </c>
      <c r="I622" s="152" t="s">
        <v>115</v>
      </c>
      <c r="J622" s="150"/>
      <c r="K622" s="150"/>
      <c r="L622" s="150" t="s">
        <v>5542</v>
      </c>
      <c r="M622" s="150" t="s">
        <v>5543</v>
      </c>
      <c r="N622" s="153" t="s">
        <v>165</v>
      </c>
      <c r="O622" s="154" t="s">
        <v>2816</v>
      </c>
      <c r="P622" s="154" t="s">
        <v>5544</v>
      </c>
      <c r="Q622" s="155" t="s">
        <v>5545</v>
      </c>
      <c r="R622" s="154"/>
      <c r="S622" s="155">
        <v>91001</v>
      </c>
      <c r="T622" s="155" t="s">
        <v>886</v>
      </c>
      <c r="U622" s="155" t="s">
        <v>887</v>
      </c>
      <c r="V622" s="156">
        <v>42059</v>
      </c>
      <c r="W622" s="154">
        <v>7548</v>
      </c>
      <c r="X622" s="258"/>
      <c r="Y622" s="153"/>
      <c r="Z622" s="258"/>
      <c r="AA622" s="258"/>
      <c r="AB622" s="258"/>
      <c r="AC622" s="150"/>
      <c r="AD622" s="40"/>
      <c r="AE622" s="40"/>
      <c r="AF622" s="40"/>
      <c r="AG622" s="40"/>
      <c r="AH622" s="40"/>
      <c r="AI622" s="218"/>
    </row>
    <row r="623" spans="1:35" ht="45" hidden="1" customHeight="1" x14ac:dyDescent="0.2">
      <c r="A623" s="159" t="s">
        <v>5546</v>
      </c>
      <c r="B623" s="150">
        <v>690716003</v>
      </c>
      <c r="C623" s="150" t="s">
        <v>4143</v>
      </c>
      <c r="D623" s="151" t="s">
        <v>4011</v>
      </c>
      <c r="E623" s="150" t="s">
        <v>909</v>
      </c>
      <c r="F623" s="152" t="s">
        <v>278</v>
      </c>
      <c r="G623" s="152"/>
      <c r="H623" s="152" t="s">
        <v>910</v>
      </c>
      <c r="I623" s="152" t="s">
        <v>115</v>
      </c>
      <c r="J623" s="150"/>
      <c r="K623" s="150"/>
      <c r="L623" s="150" t="s">
        <v>5547</v>
      </c>
      <c r="M623" s="150" t="s">
        <v>5548</v>
      </c>
      <c r="N623" s="153" t="s">
        <v>118</v>
      </c>
      <c r="O623" s="154" t="s">
        <v>5549</v>
      </c>
      <c r="P623" s="154" t="s">
        <v>5550</v>
      </c>
      <c r="Q623" s="166" t="s">
        <v>5551</v>
      </c>
      <c r="R623" s="154"/>
      <c r="S623" s="155">
        <v>91001</v>
      </c>
      <c r="T623" s="155" t="s">
        <v>886</v>
      </c>
      <c r="U623" s="155" t="s">
        <v>887</v>
      </c>
      <c r="V623" s="156">
        <v>42058</v>
      </c>
      <c r="W623" s="154">
        <v>7543</v>
      </c>
      <c r="X623" s="213"/>
      <c r="Y623" s="214"/>
      <c r="Z623" s="213"/>
      <c r="AA623" s="213"/>
      <c r="AB623" s="213"/>
      <c r="AC623" s="215"/>
      <c r="AD623" s="40"/>
      <c r="AE623" s="40"/>
      <c r="AF623" s="40"/>
      <c r="AG623" s="40"/>
      <c r="AH623" s="40"/>
      <c r="AI623" s="218"/>
    </row>
    <row r="624" spans="1:35" ht="45" hidden="1" customHeight="1" x14ac:dyDescent="0.2">
      <c r="A624" s="159" t="s">
        <v>5552</v>
      </c>
      <c r="B624" s="150">
        <v>691607003</v>
      </c>
      <c r="C624" s="150" t="s">
        <v>4143</v>
      </c>
      <c r="D624" s="151" t="s">
        <v>4011</v>
      </c>
      <c r="E624" s="150" t="s">
        <v>909</v>
      </c>
      <c r="F624" s="152" t="s">
        <v>278</v>
      </c>
      <c r="G624" s="152"/>
      <c r="H624" s="152" t="s">
        <v>910</v>
      </c>
      <c r="I624" s="152" t="s">
        <v>115</v>
      </c>
      <c r="J624" s="150"/>
      <c r="K624" s="150"/>
      <c r="L624" s="150" t="s">
        <v>5553</v>
      </c>
      <c r="M624" s="150" t="s">
        <v>5554</v>
      </c>
      <c r="N624" s="153" t="s">
        <v>133</v>
      </c>
      <c r="O624" s="154" t="s">
        <v>5555</v>
      </c>
      <c r="P624" s="154" t="s">
        <v>5556</v>
      </c>
      <c r="Q624" s="155" t="s">
        <v>5557</v>
      </c>
      <c r="R624" s="154"/>
      <c r="S624" s="155">
        <v>91001</v>
      </c>
      <c r="T624" s="150" t="s">
        <v>4175</v>
      </c>
      <c r="U624" s="155" t="s">
        <v>887</v>
      </c>
      <c r="V624" s="156">
        <v>38765</v>
      </c>
      <c r="W624" s="154">
        <v>7303</v>
      </c>
      <c r="X624" s="213"/>
      <c r="Y624" s="214"/>
      <c r="Z624" s="213"/>
      <c r="AA624" s="213"/>
      <c r="AB624" s="213"/>
      <c r="AC624" s="215"/>
      <c r="AD624" s="40"/>
      <c r="AE624" s="40"/>
      <c r="AF624" s="40"/>
      <c r="AG624" s="40"/>
      <c r="AH624" s="40"/>
      <c r="AI624" s="218"/>
    </row>
    <row r="625" spans="1:35" ht="45" hidden="1" customHeight="1" x14ac:dyDescent="0.2">
      <c r="A625" s="159" t="s">
        <v>5558</v>
      </c>
      <c r="B625" s="150">
        <v>690201003</v>
      </c>
      <c r="C625" s="150" t="s">
        <v>4143</v>
      </c>
      <c r="D625" s="151" t="s">
        <v>4011</v>
      </c>
      <c r="E625" s="150" t="s">
        <v>909</v>
      </c>
      <c r="F625" s="152" t="s">
        <v>278</v>
      </c>
      <c r="G625" s="152"/>
      <c r="H625" s="152" t="s">
        <v>910</v>
      </c>
      <c r="I625" s="152" t="s">
        <v>115</v>
      </c>
      <c r="J625" s="150"/>
      <c r="K625" s="150"/>
      <c r="L625" s="150" t="s">
        <v>5559</v>
      </c>
      <c r="M625" s="150" t="s">
        <v>5560</v>
      </c>
      <c r="N625" s="153" t="s">
        <v>165</v>
      </c>
      <c r="O625" s="154" t="s">
        <v>4089</v>
      </c>
      <c r="P625" s="154" t="s">
        <v>5561</v>
      </c>
      <c r="Q625" s="155" t="s">
        <v>5562</v>
      </c>
      <c r="R625" s="154"/>
      <c r="S625" s="155">
        <v>91001</v>
      </c>
      <c r="T625" s="155" t="s">
        <v>886</v>
      </c>
      <c r="U625" s="155" t="s">
        <v>887</v>
      </c>
      <c r="V625" s="156">
        <v>42087</v>
      </c>
      <c r="W625" s="154">
        <v>7560</v>
      </c>
      <c r="X625" s="213"/>
      <c r="Y625" s="214"/>
      <c r="Z625" s="213"/>
      <c r="AA625" s="213"/>
      <c r="AB625" s="213"/>
      <c r="AC625" s="215"/>
      <c r="AD625" s="40"/>
      <c r="AE625" s="40"/>
      <c r="AF625" s="40"/>
      <c r="AG625" s="40"/>
      <c r="AH625" s="40"/>
      <c r="AI625" s="218"/>
    </row>
    <row r="626" spans="1:35" ht="45" hidden="1" customHeight="1" x14ac:dyDescent="0.2">
      <c r="A626" s="159" t="s">
        <v>5563</v>
      </c>
      <c r="B626" s="150">
        <v>691914003</v>
      </c>
      <c r="C626" s="150" t="s">
        <v>4143</v>
      </c>
      <c r="D626" s="151" t="s">
        <v>4011</v>
      </c>
      <c r="E626" s="150" t="s">
        <v>4157</v>
      </c>
      <c r="F626" s="152" t="s">
        <v>278</v>
      </c>
      <c r="G626" s="152"/>
      <c r="H626" s="152" t="s">
        <v>4158</v>
      </c>
      <c r="I626" s="152" t="s">
        <v>115</v>
      </c>
      <c r="J626" s="150"/>
      <c r="K626" s="150"/>
      <c r="L626" s="150" t="s">
        <v>5564</v>
      </c>
      <c r="M626" s="150" t="s">
        <v>5565</v>
      </c>
      <c r="N626" s="153" t="s">
        <v>149</v>
      </c>
      <c r="O626" s="154" t="s">
        <v>5566</v>
      </c>
      <c r="P626" s="154" t="s">
        <v>5567</v>
      </c>
      <c r="Q626" s="155"/>
      <c r="R626" s="154"/>
      <c r="S626" s="155">
        <v>91001</v>
      </c>
      <c r="T626" s="155" t="s">
        <v>5568</v>
      </c>
      <c r="U626" s="155">
        <v>2006</v>
      </c>
      <c r="V626" s="156">
        <v>38736</v>
      </c>
      <c r="W626" s="154">
        <v>7274</v>
      </c>
      <c r="X626" s="258"/>
      <c r="Y626" s="153"/>
      <c r="Z626" s="258"/>
      <c r="AA626" s="258"/>
      <c r="AB626" s="258"/>
      <c r="AC626" s="150"/>
      <c r="AD626" s="40"/>
      <c r="AE626" s="40"/>
      <c r="AF626" s="40"/>
      <c r="AG626" s="40"/>
      <c r="AH626" s="40"/>
      <c r="AI626" s="218"/>
    </row>
    <row r="627" spans="1:35" ht="45" hidden="1" customHeight="1" x14ac:dyDescent="0.2">
      <c r="A627" s="159" t="s">
        <v>5569</v>
      </c>
      <c r="B627" s="150" t="s">
        <v>5570</v>
      </c>
      <c r="C627" s="150" t="s">
        <v>4143</v>
      </c>
      <c r="D627" s="151" t="s">
        <v>4011</v>
      </c>
      <c r="E627" s="150" t="s">
        <v>909</v>
      </c>
      <c r="F627" s="152" t="s">
        <v>278</v>
      </c>
      <c r="G627" s="152"/>
      <c r="H627" s="152" t="s">
        <v>4280</v>
      </c>
      <c r="I627" s="152" t="s">
        <v>115</v>
      </c>
      <c r="J627" s="150"/>
      <c r="K627" s="150"/>
      <c r="L627" s="150" t="s">
        <v>5571</v>
      </c>
      <c r="M627" s="150" t="s">
        <v>5572</v>
      </c>
      <c r="N627" s="153" t="s">
        <v>133</v>
      </c>
      <c r="O627" s="154" t="s">
        <v>5573</v>
      </c>
      <c r="P627" s="154" t="s">
        <v>5574</v>
      </c>
      <c r="Q627" s="155" t="s">
        <v>5575</v>
      </c>
      <c r="R627" s="154"/>
      <c r="S627" s="155">
        <v>91001</v>
      </c>
      <c r="T627" s="155" t="s">
        <v>5576</v>
      </c>
      <c r="U627" s="155" t="s">
        <v>887</v>
      </c>
      <c r="V627" s="156">
        <v>38572</v>
      </c>
      <c r="W627" s="154">
        <v>7186</v>
      </c>
      <c r="X627" s="213"/>
      <c r="Y627" s="214"/>
      <c r="Z627" s="213"/>
      <c r="AA627" s="213"/>
      <c r="AB627" s="213"/>
      <c r="AC627" s="215"/>
      <c r="AD627" s="40"/>
      <c r="AE627" s="40"/>
      <c r="AF627" s="40"/>
      <c r="AG627" s="40"/>
      <c r="AH627" s="40"/>
      <c r="AI627" s="218"/>
    </row>
    <row r="628" spans="1:35" ht="45" hidden="1" customHeight="1" x14ac:dyDescent="0.2">
      <c r="A628" s="159" t="s">
        <v>5577</v>
      </c>
      <c r="B628" s="150">
        <v>692506006</v>
      </c>
      <c r="C628" s="150" t="s">
        <v>4143</v>
      </c>
      <c r="D628" s="151" t="s">
        <v>4011</v>
      </c>
      <c r="E628" s="150" t="s">
        <v>4157</v>
      </c>
      <c r="F628" s="152" t="s">
        <v>278</v>
      </c>
      <c r="G628" s="152"/>
      <c r="H628" s="152" t="s">
        <v>4158</v>
      </c>
      <c r="I628" s="152" t="s">
        <v>115</v>
      </c>
      <c r="J628" s="150"/>
      <c r="K628" s="150"/>
      <c r="L628" s="150" t="s">
        <v>5578</v>
      </c>
      <c r="M628" s="150" t="s">
        <v>5579</v>
      </c>
      <c r="N628" s="153" t="s">
        <v>471</v>
      </c>
      <c r="O628" s="154" t="s">
        <v>5580</v>
      </c>
      <c r="P628" s="154" t="s">
        <v>5581</v>
      </c>
      <c r="Q628" s="155"/>
      <c r="R628" s="154"/>
      <c r="S628" s="155">
        <v>91001</v>
      </c>
      <c r="T628" s="155" t="s">
        <v>4162</v>
      </c>
      <c r="U628" s="155" t="s">
        <v>887</v>
      </c>
      <c r="V628" s="156">
        <v>38736</v>
      </c>
      <c r="W628" s="154">
        <v>7278</v>
      </c>
      <c r="X628" s="258"/>
      <c r="Y628" s="153"/>
      <c r="Z628" s="258"/>
      <c r="AA628" s="258"/>
      <c r="AB628" s="258"/>
      <c r="AC628" s="150"/>
      <c r="AD628" s="40"/>
      <c r="AE628" s="40"/>
      <c r="AF628" s="40"/>
      <c r="AG628" s="40"/>
      <c r="AH628" s="40"/>
      <c r="AI628" s="218"/>
    </row>
    <row r="629" spans="1:35" ht="45" hidden="1" customHeight="1" x14ac:dyDescent="0.2">
      <c r="A629" s="159" t="s">
        <v>5582</v>
      </c>
      <c r="B629" s="150">
        <v>691807002</v>
      </c>
      <c r="C629" s="150" t="s">
        <v>4143</v>
      </c>
      <c r="D629" s="151" t="s">
        <v>4011</v>
      </c>
      <c r="E629" s="150" t="s">
        <v>4157</v>
      </c>
      <c r="F629" s="152" t="s">
        <v>278</v>
      </c>
      <c r="G629" s="152"/>
      <c r="H629" s="152" t="s">
        <v>4158</v>
      </c>
      <c r="I629" s="152" t="s">
        <v>115</v>
      </c>
      <c r="J629" s="150"/>
      <c r="K629" s="150"/>
      <c r="L629" s="150" t="s">
        <v>5583</v>
      </c>
      <c r="M629" s="150" t="s">
        <v>5584</v>
      </c>
      <c r="N629" s="153" t="s">
        <v>149</v>
      </c>
      <c r="O629" s="154" t="s">
        <v>5585</v>
      </c>
      <c r="P629" s="155" t="s">
        <v>5586</v>
      </c>
      <c r="Q629" s="150" t="s">
        <v>5587</v>
      </c>
      <c r="R629" s="154"/>
      <c r="S629" s="155" t="s">
        <v>4467</v>
      </c>
      <c r="T629" s="155" t="s">
        <v>4162</v>
      </c>
      <c r="U629" s="155" t="s">
        <v>887</v>
      </c>
      <c r="V629" s="156">
        <v>37970</v>
      </c>
      <c r="W629" s="154">
        <v>7105</v>
      </c>
      <c r="X629" s="213"/>
      <c r="Y629" s="214"/>
      <c r="Z629" s="213"/>
      <c r="AA629" s="213"/>
      <c r="AB629" s="213"/>
      <c r="AC629" s="215"/>
      <c r="AD629" s="40"/>
      <c r="AE629" s="40"/>
      <c r="AF629" s="40"/>
      <c r="AG629" s="40"/>
      <c r="AH629" s="40"/>
      <c r="AI629" s="218"/>
    </row>
    <row r="630" spans="1:35" ht="45" hidden="1" customHeight="1" x14ac:dyDescent="0.2">
      <c r="A630" s="159" t="s">
        <v>5588</v>
      </c>
      <c r="B630" s="150">
        <v>691418006</v>
      </c>
      <c r="C630" s="150"/>
      <c r="D630" s="151" t="s">
        <v>4011</v>
      </c>
      <c r="E630" s="150" t="s">
        <v>4157</v>
      </c>
      <c r="F630" s="152" t="s">
        <v>278</v>
      </c>
      <c r="G630" s="152"/>
      <c r="H630" s="152" t="s">
        <v>4158</v>
      </c>
      <c r="I630" s="152" t="s">
        <v>115</v>
      </c>
      <c r="J630" s="150"/>
      <c r="K630" s="150"/>
      <c r="L630" s="150" t="s">
        <v>5589</v>
      </c>
      <c r="M630" s="150" t="s">
        <v>5590</v>
      </c>
      <c r="N630" s="153" t="s">
        <v>133</v>
      </c>
      <c r="O630" s="154" t="s">
        <v>5591</v>
      </c>
      <c r="P630" s="155">
        <v>432216400</v>
      </c>
      <c r="Q630" s="195" t="s">
        <v>5592</v>
      </c>
      <c r="R630" s="154"/>
      <c r="S630" s="155" t="s">
        <v>4467</v>
      </c>
      <c r="T630" s="155" t="s">
        <v>4162</v>
      </c>
      <c r="U630" s="155" t="s">
        <v>887</v>
      </c>
      <c r="V630" s="156">
        <v>44397</v>
      </c>
      <c r="W630" s="154">
        <v>7734</v>
      </c>
      <c r="X630" s="222"/>
      <c r="Y630" s="223"/>
      <c r="Z630" s="222"/>
      <c r="AA630" s="222"/>
      <c r="AB630" s="222"/>
      <c r="AC630" s="224"/>
      <c r="AD630" s="40"/>
      <c r="AE630" s="40"/>
      <c r="AF630" s="40"/>
      <c r="AG630" s="40"/>
      <c r="AH630" s="40"/>
      <c r="AI630" s="218"/>
    </row>
    <row r="631" spans="1:35" ht="45" hidden="1" customHeight="1" x14ac:dyDescent="0.2">
      <c r="A631" s="159" t="s">
        <v>5593</v>
      </c>
      <c r="B631" s="150">
        <v>692001001</v>
      </c>
      <c r="C631" s="150" t="s">
        <v>4143</v>
      </c>
      <c r="D631" s="151" t="s">
        <v>4011</v>
      </c>
      <c r="E631" s="150" t="s">
        <v>4157</v>
      </c>
      <c r="F631" s="152" t="s">
        <v>278</v>
      </c>
      <c r="G631" s="152"/>
      <c r="H631" s="152" t="s">
        <v>4158</v>
      </c>
      <c r="I631" s="152" t="s">
        <v>115</v>
      </c>
      <c r="J631" s="150"/>
      <c r="K631" s="150"/>
      <c r="L631" s="150" t="s">
        <v>5594</v>
      </c>
      <c r="M631" s="150" t="s">
        <v>5595</v>
      </c>
      <c r="N631" s="153" t="s">
        <v>1605</v>
      </c>
      <c r="O631" s="154" t="s">
        <v>2465</v>
      </c>
      <c r="P631" s="154"/>
      <c r="Q631" s="155"/>
      <c r="R631" s="154"/>
      <c r="S631" s="155">
        <v>91001</v>
      </c>
      <c r="T631" s="155" t="s">
        <v>4162</v>
      </c>
      <c r="U631" s="155" t="s">
        <v>887</v>
      </c>
      <c r="V631" s="156">
        <v>37970</v>
      </c>
      <c r="W631" s="154">
        <v>7092</v>
      </c>
      <c r="X631" s="213"/>
      <c r="Y631" s="214"/>
      <c r="Z631" s="213"/>
      <c r="AA631" s="213"/>
      <c r="AB631" s="213"/>
      <c r="AC631" s="215"/>
      <c r="AD631" s="40"/>
      <c r="AE631" s="40"/>
      <c r="AF631" s="40"/>
      <c r="AG631" s="40"/>
      <c r="AH631" s="40"/>
      <c r="AI631" s="218"/>
    </row>
    <row r="632" spans="1:35" ht="45" hidden="1" customHeight="1" x14ac:dyDescent="0.2">
      <c r="A632" s="159" t="s">
        <v>5596</v>
      </c>
      <c r="B632" s="150">
        <v>690305003</v>
      </c>
      <c r="C632" s="150" t="s">
        <v>4143</v>
      </c>
      <c r="D632" s="151" t="s">
        <v>4011</v>
      </c>
      <c r="E632" s="150" t="s">
        <v>4157</v>
      </c>
      <c r="F632" s="152" t="s">
        <v>278</v>
      </c>
      <c r="G632" s="152"/>
      <c r="H632" s="152" t="s">
        <v>4158</v>
      </c>
      <c r="I632" s="152" t="s">
        <v>115</v>
      </c>
      <c r="J632" s="150"/>
      <c r="K632" s="150"/>
      <c r="L632" s="150" t="s">
        <v>5597</v>
      </c>
      <c r="M632" s="150" t="s">
        <v>5598</v>
      </c>
      <c r="N632" s="153" t="s">
        <v>165</v>
      </c>
      <c r="O632" s="154" t="s">
        <v>166</v>
      </c>
      <c r="P632" s="154" t="s">
        <v>5599</v>
      </c>
      <c r="Q632" s="166" t="s">
        <v>5600</v>
      </c>
      <c r="R632" s="154"/>
      <c r="S632" s="150">
        <v>911001</v>
      </c>
      <c r="T632" s="155" t="s">
        <v>4231</v>
      </c>
      <c r="U632" s="155" t="s">
        <v>887</v>
      </c>
      <c r="V632" s="156">
        <v>38532</v>
      </c>
      <c r="W632" s="154">
        <v>7177</v>
      </c>
      <c r="X632" s="258"/>
      <c r="Y632" s="153"/>
      <c r="Z632" s="258"/>
      <c r="AA632" s="258"/>
      <c r="AB632" s="258"/>
      <c r="AC632" s="150"/>
      <c r="AD632" s="40"/>
      <c r="AE632" s="40"/>
      <c r="AF632" s="40"/>
      <c r="AG632" s="40"/>
      <c r="AH632" s="40"/>
      <c r="AI632" s="218"/>
    </row>
    <row r="633" spans="1:35" ht="45" hidden="1" customHeight="1" x14ac:dyDescent="0.2">
      <c r="A633" s="159" t="s">
        <v>5601</v>
      </c>
      <c r="B633" s="150">
        <v>690609002</v>
      </c>
      <c r="C633" s="150" t="s">
        <v>4143</v>
      </c>
      <c r="D633" s="151" t="s">
        <v>4011</v>
      </c>
      <c r="E633" s="150" t="s">
        <v>5602</v>
      </c>
      <c r="F633" s="152" t="s">
        <v>278</v>
      </c>
      <c r="G633" s="152"/>
      <c r="H633" s="152" t="s">
        <v>4158</v>
      </c>
      <c r="I633" s="152" t="s">
        <v>115</v>
      </c>
      <c r="J633" s="150"/>
      <c r="K633" s="150"/>
      <c r="L633" s="150" t="s">
        <v>5603</v>
      </c>
      <c r="M633" s="150" t="s">
        <v>5604</v>
      </c>
      <c r="N633" s="153" t="s">
        <v>246</v>
      </c>
      <c r="O633" s="154" t="s">
        <v>306</v>
      </c>
      <c r="P633" s="154"/>
      <c r="Q633" s="155"/>
      <c r="R633" s="154"/>
      <c r="S633" s="155">
        <v>91001</v>
      </c>
      <c r="T633" s="155" t="s">
        <v>4162</v>
      </c>
      <c r="U633" s="155" t="s">
        <v>887</v>
      </c>
      <c r="V633" s="156">
        <v>37970</v>
      </c>
      <c r="W633" s="154">
        <v>7049</v>
      </c>
      <c r="X633" s="258"/>
      <c r="Y633" s="153"/>
      <c r="Z633" s="258"/>
      <c r="AA633" s="258"/>
      <c r="AB633" s="258"/>
      <c r="AC633" s="150"/>
      <c r="AD633" s="40"/>
      <c r="AE633" s="40"/>
      <c r="AF633" s="40"/>
      <c r="AG633" s="40"/>
      <c r="AH633" s="40"/>
      <c r="AI633" s="218"/>
    </row>
    <row r="634" spans="1:35" ht="45" hidden="1" customHeight="1" x14ac:dyDescent="0.2">
      <c r="A634" s="159" t="s">
        <v>5605</v>
      </c>
      <c r="B634" s="150">
        <v>691007006</v>
      </c>
      <c r="C634" s="150" t="s">
        <v>4143</v>
      </c>
      <c r="D634" s="151" t="s">
        <v>4011</v>
      </c>
      <c r="E634" s="150" t="s">
        <v>909</v>
      </c>
      <c r="F634" s="152" t="s">
        <v>278</v>
      </c>
      <c r="G634" s="152"/>
      <c r="H634" s="152" t="s">
        <v>910</v>
      </c>
      <c r="I634" s="152" t="s">
        <v>115</v>
      </c>
      <c r="J634" s="150"/>
      <c r="K634" s="150"/>
      <c r="L634" s="150" t="s">
        <v>5606</v>
      </c>
      <c r="M634" s="150" t="s">
        <v>5607</v>
      </c>
      <c r="N634" s="153" t="s">
        <v>928</v>
      </c>
      <c r="O634" s="154" t="s">
        <v>5608</v>
      </c>
      <c r="P634" s="154" t="s">
        <v>5609</v>
      </c>
      <c r="Q634" s="155" t="s">
        <v>5610</v>
      </c>
      <c r="R634" s="154"/>
      <c r="S634" s="155">
        <v>91001</v>
      </c>
      <c r="T634" s="155" t="s">
        <v>886</v>
      </c>
      <c r="U634" s="155" t="s">
        <v>887</v>
      </c>
      <c r="V634" s="156">
        <v>42383</v>
      </c>
      <c r="W634" s="154">
        <v>7591</v>
      </c>
      <c r="X634" s="258"/>
      <c r="Y634" s="153"/>
      <c r="Z634" s="258"/>
      <c r="AA634" s="258"/>
      <c r="AB634" s="258"/>
      <c r="AC634" s="150"/>
      <c r="AD634" s="40"/>
      <c r="AE634" s="40"/>
      <c r="AF634" s="40"/>
      <c r="AG634" s="40"/>
      <c r="AH634" s="40"/>
      <c r="AI634" s="218"/>
    </row>
    <row r="635" spans="1:35" ht="45" hidden="1" customHeight="1" x14ac:dyDescent="0.2">
      <c r="A635" s="159" t="s">
        <v>5611</v>
      </c>
      <c r="B635" s="150">
        <v>690405008</v>
      </c>
      <c r="C635" s="150" t="s">
        <v>4143</v>
      </c>
      <c r="D635" s="151" t="s">
        <v>4011</v>
      </c>
      <c r="E635" s="150" t="s">
        <v>4170</v>
      </c>
      <c r="F635" s="152" t="s">
        <v>2427</v>
      </c>
      <c r="G635" s="152"/>
      <c r="H635" s="152" t="s">
        <v>4171</v>
      </c>
      <c r="I635" s="152" t="s">
        <v>115</v>
      </c>
      <c r="J635" s="150"/>
      <c r="K635" s="150"/>
      <c r="L635" s="150" t="s">
        <v>5612</v>
      </c>
      <c r="M635" s="150" t="s">
        <v>5613</v>
      </c>
      <c r="N635" s="153" t="s">
        <v>494</v>
      </c>
      <c r="O635" s="154" t="s">
        <v>944</v>
      </c>
      <c r="P635" s="154" t="s">
        <v>5614</v>
      </c>
      <c r="Q635" s="155" t="s">
        <v>5615</v>
      </c>
      <c r="R635" s="154"/>
      <c r="S635" s="155">
        <v>91001</v>
      </c>
      <c r="T635" s="155" t="s">
        <v>4352</v>
      </c>
      <c r="U635" s="155" t="s">
        <v>887</v>
      </c>
      <c r="V635" s="156">
        <v>38737</v>
      </c>
      <c r="W635" s="154">
        <v>7292</v>
      </c>
      <c r="X635" s="213"/>
      <c r="Y635" s="214"/>
      <c r="Z635" s="213"/>
      <c r="AA635" s="213"/>
      <c r="AB635" s="213"/>
      <c r="AC635" s="215"/>
      <c r="AD635" s="40"/>
      <c r="AE635" s="40"/>
      <c r="AF635" s="40"/>
      <c r="AG635" s="40"/>
      <c r="AH635" s="40"/>
      <c r="AI635" s="218"/>
    </row>
    <row r="636" spans="1:35" ht="45" hidden="1" customHeight="1" x14ac:dyDescent="0.2">
      <c r="A636" s="159" t="s">
        <v>5616</v>
      </c>
      <c r="B636" s="150">
        <v>691809005</v>
      </c>
      <c r="C636" s="150" t="s">
        <v>4143</v>
      </c>
      <c r="D636" s="151" t="s">
        <v>4011</v>
      </c>
      <c r="E636" s="150" t="s">
        <v>909</v>
      </c>
      <c r="F636" s="152" t="s">
        <v>278</v>
      </c>
      <c r="G636" s="152"/>
      <c r="H636" s="152" t="s">
        <v>910</v>
      </c>
      <c r="I636" s="152" t="s">
        <v>115</v>
      </c>
      <c r="J636" s="150"/>
      <c r="K636" s="150"/>
      <c r="L636" s="150" t="s">
        <v>5617</v>
      </c>
      <c r="M636" s="150" t="s">
        <v>5618</v>
      </c>
      <c r="N636" s="153" t="s">
        <v>149</v>
      </c>
      <c r="O636" s="154" t="s">
        <v>5619</v>
      </c>
      <c r="P636" s="154" t="s">
        <v>5620</v>
      </c>
      <c r="Q636" s="155" t="s">
        <v>5621</v>
      </c>
      <c r="R636" s="154"/>
      <c r="S636" s="155">
        <v>91001</v>
      </c>
      <c r="T636" s="155" t="s">
        <v>4352</v>
      </c>
      <c r="U636" s="155" t="s">
        <v>887</v>
      </c>
      <c r="V636" s="156">
        <v>42053</v>
      </c>
      <c r="W636" s="154">
        <v>7533</v>
      </c>
      <c r="X636" s="258"/>
      <c r="Y636" s="153"/>
      <c r="Z636" s="258"/>
      <c r="AA636" s="258"/>
      <c r="AB636" s="258"/>
      <c r="AC636" s="150"/>
      <c r="AD636" s="40"/>
      <c r="AE636" s="40"/>
      <c r="AF636" s="40"/>
      <c r="AG636" s="40"/>
      <c r="AH636" s="40"/>
      <c r="AI636" s="218"/>
    </row>
    <row r="637" spans="1:35" ht="45" hidden="1" customHeight="1" x14ac:dyDescent="0.2">
      <c r="A637" s="159" t="s">
        <v>5622</v>
      </c>
      <c r="B637" s="150">
        <v>691302008</v>
      </c>
      <c r="C637" s="150" t="s">
        <v>4143</v>
      </c>
      <c r="D637" s="151" t="s">
        <v>4011</v>
      </c>
      <c r="E637" s="150" t="s">
        <v>4157</v>
      </c>
      <c r="F637" s="152" t="s">
        <v>278</v>
      </c>
      <c r="G637" s="152"/>
      <c r="H637" s="152" t="s">
        <v>4158</v>
      </c>
      <c r="I637" s="152" t="s">
        <v>115</v>
      </c>
      <c r="J637" s="150"/>
      <c r="K637" s="150"/>
      <c r="L637" s="150" t="s">
        <v>5623</v>
      </c>
      <c r="M637" s="150" t="s">
        <v>5624</v>
      </c>
      <c r="N637" s="153" t="s">
        <v>928</v>
      </c>
      <c r="O637" s="154" t="s">
        <v>5625</v>
      </c>
      <c r="P637" s="154" t="s">
        <v>5626</v>
      </c>
      <c r="Q637" s="155" t="s">
        <v>5627</v>
      </c>
      <c r="R637" s="154"/>
      <c r="S637" s="155">
        <v>91001</v>
      </c>
      <c r="T637" s="155" t="s">
        <v>4162</v>
      </c>
      <c r="U637" s="155" t="s">
        <v>887</v>
      </c>
      <c r="V637" s="156">
        <v>38736</v>
      </c>
      <c r="W637" s="154">
        <v>7272</v>
      </c>
      <c r="X637" s="213"/>
      <c r="Y637" s="214"/>
      <c r="Z637" s="213"/>
      <c r="AA637" s="213"/>
      <c r="AB637" s="213"/>
      <c r="AC637" s="215"/>
      <c r="AD637" s="40"/>
      <c r="AE637" s="40"/>
      <c r="AF637" s="40"/>
      <c r="AG637" s="40"/>
      <c r="AH637" s="40"/>
      <c r="AI637" s="218"/>
    </row>
    <row r="638" spans="1:35" ht="45" hidden="1" customHeight="1" x14ac:dyDescent="0.2">
      <c r="A638" s="159" t="s">
        <v>5628</v>
      </c>
      <c r="B638" s="150">
        <v>691908003</v>
      </c>
      <c r="C638" s="150" t="s">
        <v>4143</v>
      </c>
      <c r="D638" s="151" t="s">
        <v>4011</v>
      </c>
      <c r="E638" s="150" t="s">
        <v>4157</v>
      </c>
      <c r="F638" s="152" t="s">
        <v>278</v>
      </c>
      <c r="G638" s="152"/>
      <c r="H638" s="152" t="s">
        <v>4158</v>
      </c>
      <c r="I638" s="152" t="s">
        <v>115</v>
      </c>
      <c r="J638" s="150"/>
      <c r="K638" s="150"/>
      <c r="L638" s="150" t="s">
        <v>5629</v>
      </c>
      <c r="M638" s="150" t="s">
        <v>5630</v>
      </c>
      <c r="N638" s="153" t="s">
        <v>149</v>
      </c>
      <c r="O638" s="154" t="s">
        <v>5631</v>
      </c>
      <c r="P638" s="154" t="s">
        <v>5632</v>
      </c>
      <c r="Q638" s="155" t="s">
        <v>5633</v>
      </c>
      <c r="R638" s="154"/>
      <c r="S638" s="155">
        <v>91001</v>
      </c>
      <c r="T638" s="155" t="s">
        <v>4162</v>
      </c>
      <c r="U638" s="155" t="s">
        <v>887</v>
      </c>
      <c r="V638" s="156">
        <v>38736</v>
      </c>
      <c r="W638" s="154">
        <v>7269</v>
      </c>
      <c r="X638" s="213"/>
      <c r="Y638" s="214"/>
      <c r="Z638" s="213"/>
      <c r="AA638" s="213"/>
      <c r="AB638" s="213"/>
      <c r="AC638" s="215"/>
      <c r="AD638" s="40"/>
      <c r="AE638" s="40"/>
      <c r="AF638" s="40"/>
      <c r="AG638" s="40"/>
      <c r="AH638" s="40"/>
      <c r="AI638" s="218"/>
    </row>
    <row r="639" spans="1:35" ht="45" hidden="1" customHeight="1" x14ac:dyDescent="0.2">
      <c r="A639" s="159" t="s">
        <v>5634</v>
      </c>
      <c r="B639" s="150" t="s">
        <v>5635</v>
      </c>
      <c r="C639" s="150" t="s">
        <v>4143</v>
      </c>
      <c r="D639" s="151" t="s">
        <v>4011</v>
      </c>
      <c r="E639" s="150" t="s">
        <v>4170</v>
      </c>
      <c r="F639" s="152" t="s">
        <v>2427</v>
      </c>
      <c r="G639" s="152"/>
      <c r="H639" s="152" t="s">
        <v>4171</v>
      </c>
      <c r="I639" s="152" t="s">
        <v>115</v>
      </c>
      <c r="J639" s="150"/>
      <c r="K639" s="150"/>
      <c r="L639" s="150" t="s">
        <v>5636</v>
      </c>
      <c r="M639" s="150" t="s">
        <v>5637</v>
      </c>
      <c r="N639" s="153" t="s">
        <v>149</v>
      </c>
      <c r="O639" s="154" t="s">
        <v>750</v>
      </c>
      <c r="P639" s="154"/>
      <c r="Q639" s="155"/>
      <c r="R639" s="154"/>
      <c r="S639" s="155">
        <v>91001</v>
      </c>
      <c r="T639" s="155" t="s">
        <v>4352</v>
      </c>
      <c r="U639" s="155" t="s">
        <v>887</v>
      </c>
      <c r="V639" s="156">
        <v>38737</v>
      </c>
      <c r="W639" s="154">
        <v>7291</v>
      </c>
      <c r="X639" s="258"/>
      <c r="Y639" s="153"/>
      <c r="Z639" s="258"/>
      <c r="AA639" s="258"/>
      <c r="AB639" s="258"/>
      <c r="AC639" s="150"/>
      <c r="AD639" s="40"/>
      <c r="AE639" s="40"/>
      <c r="AF639" s="40"/>
      <c r="AG639" s="40"/>
      <c r="AH639" s="40"/>
      <c r="AI639" s="218"/>
    </row>
    <row r="640" spans="1:35" ht="45" hidden="1" customHeight="1" x14ac:dyDescent="0.2">
      <c r="A640" s="159" t="s">
        <v>5638</v>
      </c>
      <c r="B640" s="150">
        <v>690610000</v>
      </c>
      <c r="C640" s="150" t="s">
        <v>4143</v>
      </c>
      <c r="D640" s="151" t="s">
        <v>4011</v>
      </c>
      <c r="E640" s="150" t="s">
        <v>5639</v>
      </c>
      <c r="F640" s="152" t="s">
        <v>278</v>
      </c>
      <c r="G640" s="152"/>
      <c r="H640" s="152" t="s">
        <v>5640</v>
      </c>
      <c r="I640" s="152" t="s">
        <v>115</v>
      </c>
      <c r="J640" s="150"/>
      <c r="K640" s="150"/>
      <c r="L640" s="150" t="s">
        <v>5641</v>
      </c>
      <c r="M640" s="150" t="s">
        <v>5642</v>
      </c>
      <c r="N640" s="153" t="s">
        <v>246</v>
      </c>
      <c r="O640" s="154" t="s">
        <v>686</v>
      </c>
      <c r="P640" s="154" t="s">
        <v>5643</v>
      </c>
      <c r="Q640" s="155" t="s">
        <v>5644</v>
      </c>
      <c r="R640" s="154"/>
      <c r="S640" s="155">
        <v>91001</v>
      </c>
      <c r="T640" s="155" t="s">
        <v>4162</v>
      </c>
      <c r="U640" s="155" t="s">
        <v>887</v>
      </c>
      <c r="V640" s="156">
        <v>38786</v>
      </c>
      <c r="W640" s="154">
        <v>7313</v>
      </c>
      <c r="X640" s="258"/>
      <c r="Y640" s="153"/>
      <c r="Z640" s="258"/>
      <c r="AA640" s="258"/>
      <c r="AB640" s="258"/>
      <c r="AC640" s="150"/>
      <c r="AD640" s="40"/>
      <c r="AE640" s="40"/>
      <c r="AF640" s="40"/>
      <c r="AG640" s="40"/>
      <c r="AH640" s="40"/>
      <c r="AI640" s="218"/>
    </row>
    <row r="641" spans="1:35" ht="45" hidden="1" customHeight="1" x14ac:dyDescent="0.2">
      <c r="A641" s="159" t="s">
        <v>5645</v>
      </c>
      <c r="B641" s="150">
        <v>691415007</v>
      </c>
      <c r="C641" s="150" t="s">
        <v>4143</v>
      </c>
      <c r="D641" s="151" t="s">
        <v>4011</v>
      </c>
      <c r="E641" s="150" t="s">
        <v>4157</v>
      </c>
      <c r="F641" s="152" t="s">
        <v>278</v>
      </c>
      <c r="G641" s="152"/>
      <c r="H641" s="152" t="s">
        <v>4158</v>
      </c>
      <c r="I641" s="152" t="s">
        <v>115</v>
      </c>
      <c r="J641" s="150"/>
      <c r="K641" s="150"/>
      <c r="L641" s="150" t="s">
        <v>5646</v>
      </c>
      <c r="M641" s="150" t="s">
        <v>5647</v>
      </c>
      <c r="N641" s="153" t="s">
        <v>471</v>
      </c>
      <c r="O641" s="154" t="s">
        <v>5648</v>
      </c>
      <c r="P641" s="154" t="s">
        <v>5649</v>
      </c>
      <c r="Q641" s="194" t="s">
        <v>5650</v>
      </c>
      <c r="R641" s="154"/>
      <c r="S641" s="155">
        <v>91001</v>
      </c>
      <c r="T641" s="155" t="s">
        <v>4175</v>
      </c>
      <c r="U641" s="155" t="s">
        <v>887</v>
      </c>
      <c r="V641" s="156">
        <v>38736</v>
      </c>
      <c r="W641" s="154">
        <v>7268</v>
      </c>
      <c r="X641" s="213"/>
      <c r="Y641" s="214"/>
      <c r="Z641" s="213"/>
      <c r="AA641" s="213"/>
      <c r="AB641" s="213"/>
      <c r="AC641" s="215"/>
      <c r="AD641" s="40"/>
      <c r="AE641" s="40"/>
      <c r="AF641" s="40"/>
      <c r="AG641" s="40"/>
      <c r="AH641" s="40"/>
      <c r="AI641" s="218"/>
    </row>
    <row r="642" spans="1:35" ht="45" hidden="1" customHeight="1" x14ac:dyDescent="0.2">
      <c r="A642" s="159" t="s">
        <v>5651</v>
      </c>
      <c r="B642" s="150">
        <v>690504006</v>
      </c>
      <c r="C642" s="150" t="s">
        <v>4143</v>
      </c>
      <c r="D642" s="151" t="s">
        <v>4011</v>
      </c>
      <c r="E642" s="150" t="s">
        <v>4157</v>
      </c>
      <c r="F642" s="152" t="s">
        <v>278</v>
      </c>
      <c r="G642" s="152"/>
      <c r="H642" s="152" t="s">
        <v>4158</v>
      </c>
      <c r="I642" s="152" t="s">
        <v>115</v>
      </c>
      <c r="J642" s="150"/>
      <c r="K642" s="150"/>
      <c r="L642" s="150" t="s">
        <v>5652</v>
      </c>
      <c r="M642" s="150" t="s">
        <v>5653</v>
      </c>
      <c r="N642" s="153" t="s">
        <v>246</v>
      </c>
      <c r="O642" s="154" t="s">
        <v>5654</v>
      </c>
      <c r="P642" s="154" t="s">
        <v>5655</v>
      </c>
      <c r="Q642" s="155" t="s">
        <v>5656</v>
      </c>
      <c r="R642" s="154"/>
      <c r="S642" s="155">
        <v>91001</v>
      </c>
      <c r="T642" s="155" t="s">
        <v>4162</v>
      </c>
      <c r="U642" s="155" t="s">
        <v>887</v>
      </c>
      <c r="V642" s="156">
        <v>40884</v>
      </c>
      <c r="W642" s="154">
        <v>7460</v>
      </c>
      <c r="X642" s="258"/>
      <c r="Y642" s="153"/>
      <c r="Z642" s="258"/>
      <c r="AA642" s="258"/>
      <c r="AB642" s="258"/>
      <c r="AC642" s="150"/>
      <c r="AD642" s="40"/>
      <c r="AE642" s="40"/>
      <c r="AF642" s="40"/>
      <c r="AG642" s="40"/>
      <c r="AH642" s="40"/>
      <c r="AI642" s="218"/>
    </row>
    <row r="643" spans="1:35" ht="45" hidden="1" customHeight="1" x14ac:dyDescent="0.2">
      <c r="A643" s="159" t="s">
        <v>5657</v>
      </c>
      <c r="B643" s="150">
        <v>605110207</v>
      </c>
      <c r="C643" s="150"/>
      <c r="D643" s="151" t="s">
        <v>4011</v>
      </c>
      <c r="E643" s="150" t="s">
        <v>5658</v>
      </c>
      <c r="F643" s="152" t="s">
        <v>2427</v>
      </c>
      <c r="G643" s="152"/>
      <c r="H643" s="152" t="s">
        <v>5659</v>
      </c>
      <c r="I643" s="152" t="s">
        <v>115</v>
      </c>
      <c r="J643" s="150" t="s">
        <v>115</v>
      </c>
      <c r="K643" s="150" t="s">
        <v>115</v>
      </c>
      <c r="L643" s="150" t="s">
        <v>5660</v>
      </c>
      <c r="M643" s="150" t="s">
        <v>5661</v>
      </c>
      <c r="N643" s="153" t="s">
        <v>259</v>
      </c>
      <c r="O643" s="154" t="s">
        <v>260</v>
      </c>
      <c r="P643" s="154" t="s">
        <v>5662</v>
      </c>
      <c r="Q643" s="155" t="s">
        <v>5663</v>
      </c>
      <c r="R643" s="154"/>
      <c r="S643" s="155">
        <v>91001</v>
      </c>
      <c r="T643" s="155" t="s">
        <v>897</v>
      </c>
      <c r="U643" s="155" t="s">
        <v>887</v>
      </c>
      <c r="V643" s="156">
        <v>44294</v>
      </c>
      <c r="W643" s="154">
        <v>7729</v>
      </c>
      <c r="X643" s="258"/>
      <c r="Y643" s="153"/>
      <c r="Z643" s="258"/>
      <c r="AA643" s="258"/>
      <c r="AB643" s="258"/>
      <c r="AC643" s="150"/>
      <c r="AD643" s="40"/>
      <c r="AE643" s="40"/>
      <c r="AF643" s="40"/>
      <c r="AG643" s="40"/>
      <c r="AH643" s="40"/>
      <c r="AI643" s="218"/>
    </row>
    <row r="644" spans="1:35" ht="45" hidden="1" customHeight="1" x14ac:dyDescent="0.2">
      <c r="A644" s="159" t="s">
        <v>5664</v>
      </c>
      <c r="B644" s="150">
        <v>700175006</v>
      </c>
      <c r="C644" s="150" t="s">
        <v>156</v>
      </c>
      <c r="D644" s="151" t="s">
        <v>124</v>
      </c>
      <c r="E644" s="150" t="s">
        <v>5665</v>
      </c>
      <c r="F644" s="152" t="s">
        <v>5666</v>
      </c>
      <c r="G644" s="152"/>
      <c r="H644" s="152" t="s">
        <v>5667</v>
      </c>
      <c r="I644" s="152" t="s">
        <v>5668</v>
      </c>
      <c r="J644" s="150" t="s">
        <v>1426</v>
      </c>
      <c r="K644" s="150" t="s">
        <v>5669</v>
      </c>
      <c r="L644" s="150" t="s">
        <v>5670</v>
      </c>
      <c r="M644" s="150" t="s">
        <v>5671</v>
      </c>
      <c r="N644" s="153" t="s">
        <v>118</v>
      </c>
      <c r="O644" s="154" t="s">
        <v>345</v>
      </c>
      <c r="P644" s="154" t="s">
        <v>5672</v>
      </c>
      <c r="Q644" s="155" t="s">
        <v>5673</v>
      </c>
      <c r="R644" s="154"/>
      <c r="S644" s="155" t="s">
        <v>209</v>
      </c>
      <c r="T644" s="155" t="s">
        <v>5674</v>
      </c>
      <c r="U644" s="155">
        <v>2021</v>
      </c>
      <c r="V644" s="156">
        <v>37970</v>
      </c>
      <c r="W644" s="154">
        <v>1950</v>
      </c>
      <c r="X644" s="258"/>
      <c r="Y644" s="153"/>
      <c r="Z644" s="258"/>
      <c r="AA644" s="258"/>
      <c r="AB644" s="258"/>
      <c r="AC644" s="150"/>
      <c r="AD644" s="40"/>
      <c r="AE644" s="40"/>
      <c r="AF644" s="40"/>
      <c r="AG644" s="40"/>
      <c r="AH644" s="40"/>
      <c r="AI644" s="218"/>
    </row>
    <row r="645" spans="1:35" ht="45" hidden="1" customHeight="1" x14ac:dyDescent="0.2">
      <c r="A645" s="159" t="s">
        <v>5675</v>
      </c>
      <c r="B645" s="150">
        <v>700659003</v>
      </c>
      <c r="C645" s="150" t="s">
        <v>5676</v>
      </c>
      <c r="D645" s="151" t="s">
        <v>276</v>
      </c>
      <c r="E645" s="150" t="s">
        <v>5677</v>
      </c>
      <c r="F645" s="152" t="s">
        <v>5678</v>
      </c>
      <c r="G645" s="152"/>
      <c r="H645" s="152" t="s">
        <v>5679</v>
      </c>
      <c r="I645" s="152" t="s">
        <v>5680</v>
      </c>
      <c r="J645" s="150" t="s">
        <v>2361</v>
      </c>
      <c r="K645" s="150" t="s">
        <v>5681</v>
      </c>
      <c r="L645" s="150" t="s">
        <v>5682</v>
      </c>
      <c r="M645" s="150" t="s">
        <v>5683</v>
      </c>
      <c r="N645" s="153" t="s">
        <v>118</v>
      </c>
      <c r="O645" s="154" t="s">
        <v>1629</v>
      </c>
      <c r="P645" s="154"/>
      <c r="Q645" s="155"/>
      <c r="R645" s="154"/>
      <c r="S645" s="155">
        <v>93401</v>
      </c>
      <c r="T645" s="155" t="s">
        <v>5684</v>
      </c>
      <c r="U645" s="155">
        <v>2005</v>
      </c>
      <c r="V645" s="156">
        <v>38659</v>
      </c>
      <c r="W645" s="154">
        <v>7213</v>
      </c>
      <c r="X645" s="258"/>
      <c r="Y645" s="153"/>
      <c r="Z645" s="258"/>
      <c r="AA645" s="258"/>
      <c r="AB645" s="258"/>
      <c r="AC645" s="150"/>
      <c r="AD645" s="40"/>
      <c r="AE645" s="40"/>
      <c r="AF645" s="40"/>
      <c r="AG645" s="40"/>
      <c r="AH645" s="40"/>
      <c r="AI645" s="218"/>
    </row>
    <row r="646" spans="1:35" ht="45" hidden="1" customHeight="1" x14ac:dyDescent="0.2">
      <c r="A646" s="149" t="s">
        <v>5685</v>
      </c>
      <c r="B646" s="150">
        <v>700700003</v>
      </c>
      <c r="C646" s="150" t="s">
        <v>156</v>
      </c>
      <c r="D646" s="151" t="s">
        <v>124</v>
      </c>
      <c r="E646" s="150" t="s">
        <v>5686</v>
      </c>
      <c r="F646" s="152" t="s">
        <v>5687</v>
      </c>
      <c r="G646" s="152"/>
      <c r="H646" s="152" t="s">
        <v>5688</v>
      </c>
      <c r="I646" s="152" t="s">
        <v>5689</v>
      </c>
      <c r="J646" s="150" t="s">
        <v>216</v>
      </c>
      <c r="K646" s="150" t="s">
        <v>5690</v>
      </c>
      <c r="L646" s="150" t="s">
        <v>5691</v>
      </c>
      <c r="M646" s="150" t="s">
        <v>5692</v>
      </c>
      <c r="N646" s="153" t="s">
        <v>232</v>
      </c>
      <c r="O646" s="154" t="s">
        <v>4120</v>
      </c>
      <c r="P646" s="154" t="s">
        <v>5693</v>
      </c>
      <c r="Q646" s="155" t="s">
        <v>5694</v>
      </c>
      <c r="R646" s="154"/>
      <c r="S646" s="155" t="s">
        <v>5695</v>
      </c>
      <c r="T646" s="155" t="s">
        <v>5696</v>
      </c>
      <c r="U646" s="155">
        <v>2020</v>
      </c>
      <c r="V646" s="156">
        <v>37970</v>
      </c>
      <c r="W646" s="154">
        <v>150</v>
      </c>
      <c r="X646" s="213"/>
      <c r="Y646" s="214"/>
      <c r="Z646" s="213"/>
      <c r="AA646" s="213"/>
      <c r="AB646" s="213"/>
      <c r="AC646" s="215"/>
      <c r="AD646" s="40"/>
      <c r="AE646" s="40"/>
      <c r="AF646" s="40"/>
      <c r="AG646" s="40"/>
      <c r="AH646" s="40"/>
      <c r="AI646" s="218"/>
    </row>
    <row r="647" spans="1:35" ht="45" hidden="1" customHeight="1" x14ac:dyDescent="0.2">
      <c r="A647" s="159" t="s">
        <v>5697</v>
      </c>
      <c r="B647" s="150">
        <v>702753007</v>
      </c>
      <c r="C647" s="150" t="s">
        <v>198</v>
      </c>
      <c r="D647" s="151" t="s">
        <v>124</v>
      </c>
      <c r="E647" s="150" t="s">
        <v>5698</v>
      </c>
      <c r="F647" s="152" t="s">
        <v>5699</v>
      </c>
      <c r="G647" s="152"/>
      <c r="H647" s="152" t="s">
        <v>5700</v>
      </c>
      <c r="I647" s="152" t="s">
        <v>5701</v>
      </c>
      <c r="J647" s="150" t="s">
        <v>5702</v>
      </c>
      <c r="K647" s="150" t="s">
        <v>5703</v>
      </c>
      <c r="L647" s="150" t="s">
        <v>5704</v>
      </c>
      <c r="M647" s="150" t="s">
        <v>5705</v>
      </c>
      <c r="N647" s="153" t="s">
        <v>232</v>
      </c>
      <c r="O647" s="154" t="s">
        <v>2465</v>
      </c>
      <c r="P647" s="154"/>
      <c r="Q647" s="155"/>
      <c r="R647" s="154"/>
      <c r="S647" s="155" t="s">
        <v>627</v>
      </c>
      <c r="T647" s="155" t="s">
        <v>5706</v>
      </c>
      <c r="U647" s="155">
        <v>2009</v>
      </c>
      <c r="V647" s="156">
        <v>37970</v>
      </c>
      <c r="W647" s="154">
        <v>5000</v>
      </c>
      <c r="X647" s="258"/>
      <c r="Y647" s="153"/>
      <c r="Z647" s="258"/>
      <c r="AA647" s="258"/>
      <c r="AB647" s="258"/>
      <c r="AC647" s="150"/>
      <c r="AD647" s="40"/>
      <c r="AE647" s="40"/>
      <c r="AF647" s="40"/>
      <c r="AG647" s="40"/>
      <c r="AH647" s="40"/>
      <c r="AI647" s="218"/>
    </row>
    <row r="648" spans="1:35" ht="45" hidden="1" customHeight="1" x14ac:dyDescent="0.2">
      <c r="A648" s="159" t="s">
        <v>5707</v>
      </c>
      <c r="B648" s="150" t="s">
        <v>5708</v>
      </c>
      <c r="C648" s="150" t="s">
        <v>5709</v>
      </c>
      <c r="D648" s="151" t="s">
        <v>876</v>
      </c>
      <c r="E648" s="150" t="s">
        <v>5710</v>
      </c>
      <c r="F648" s="152" t="s">
        <v>5711</v>
      </c>
      <c r="G648" s="152"/>
      <c r="H648" s="152" t="s">
        <v>5712</v>
      </c>
      <c r="I648" s="152" t="s">
        <v>5713</v>
      </c>
      <c r="J648" s="150" t="s">
        <v>2361</v>
      </c>
      <c r="K648" s="150" t="s">
        <v>5714</v>
      </c>
      <c r="L648" s="150" t="s">
        <v>5715</v>
      </c>
      <c r="M648" s="150" t="s">
        <v>5716</v>
      </c>
      <c r="N648" s="153" t="s">
        <v>118</v>
      </c>
      <c r="O648" s="154" t="s">
        <v>439</v>
      </c>
      <c r="P648" s="154" t="s">
        <v>5717</v>
      </c>
      <c r="Q648" s="155"/>
      <c r="R648" s="154"/>
      <c r="S648" s="155">
        <v>93401</v>
      </c>
      <c r="T648" s="155" t="s">
        <v>5718</v>
      </c>
      <c r="U648" s="155">
        <v>2011</v>
      </c>
      <c r="V648" s="156">
        <v>38384</v>
      </c>
      <c r="W648" s="154">
        <v>7153</v>
      </c>
      <c r="X648" s="258"/>
      <c r="Y648" s="153"/>
      <c r="Z648" s="258"/>
      <c r="AA648" s="258"/>
      <c r="AB648" s="258"/>
      <c r="AC648" s="150"/>
      <c r="AD648" s="40"/>
      <c r="AE648" s="40"/>
      <c r="AF648" s="40"/>
      <c r="AG648" s="40"/>
      <c r="AH648" s="40"/>
      <c r="AI648" s="218"/>
    </row>
    <row r="649" spans="1:35" ht="45" hidden="1" customHeight="1" x14ac:dyDescent="0.2">
      <c r="A649" s="159" t="s">
        <v>5719</v>
      </c>
      <c r="B649" s="150" t="s">
        <v>5720</v>
      </c>
      <c r="C649" s="150" t="s">
        <v>5721</v>
      </c>
      <c r="D649" s="151" t="s">
        <v>876</v>
      </c>
      <c r="E649" s="150" t="s">
        <v>5722</v>
      </c>
      <c r="F649" s="152" t="s">
        <v>5723</v>
      </c>
      <c r="G649" s="152"/>
      <c r="H649" s="152" t="s">
        <v>5724</v>
      </c>
      <c r="I649" s="152" t="s">
        <v>5725</v>
      </c>
      <c r="J649" s="150" t="s">
        <v>1038</v>
      </c>
      <c r="K649" s="150" t="s">
        <v>5726</v>
      </c>
      <c r="L649" s="150" t="s">
        <v>5727</v>
      </c>
      <c r="M649" s="150" t="s">
        <v>5728</v>
      </c>
      <c r="N649" s="153" t="s">
        <v>118</v>
      </c>
      <c r="O649" s="154" t="s">
        <v>594</v>
      </c>
      <c r="P649" s="154"/>
      <c r="Q649" s="155"/>
      <c r="R649" s="154"/>
      <c r="S649" s="155">
        <v>93401</v>
      </c>
      <c r="T649" s="155" t="s">
        <v>5729</v>
      </c>
      <c r="U649" s="155">
        <v>2006</v>
      </c>
      <c r="V649" s="156">
        <v>39240</v>
      </c>
      <c r="W649" s="154">
        <v>7358</v>
      </c>
      <c r="X649" s="258"/>
      <c r="Y649" s="153"/>
      <c r="Z649" s="258"/>
      <c r="AA649" s="258"/>
      <c r="AB649" s="258"/>
      <c r="AC649" s="150"/>
      <c r="AD649" s="40"/>
      <c r="AE649" s="40"/>
      <c r="AF649" s="40"/>
      <c r="AG649" s="40"/>
      <c r="AH649" s="40"/>
      <c r="AI649" s="218"/>
    </row>
    <row r="650" spans="1:35" ht="45" hidden="1" customHeight="1" x14ac:dyDescent="0.2">
      <c r="A650" s="159" t="s">
        <v>5730</v>
      </c>
      <c r="B650" s="150" t="s">
        <v>5731</v>
      </c>
      <c r="C650" s="150" t="s">
        <v>198</v>
      </c>
      <c r="D650" s="151" t="s">
        <v>124</v>
      </c>
      <c r="E650" s="150" t="s">
        <v>5732</v>
      </c>
      <c r="F650" s="152" t="s">
        <v>5733</v>
      </c>
      <c r="G650" s="152"/>
      <c r="H650" s="152" t="s">
        <v>5734</v>
      </c>
      <c r="I650" s="152" t="s">
        <v>5735</v>
      </c>
      <c r="J650" s="150" t="s">
        <v>5736</v>
      </c>
      <c r="K650" s="150" t="s">
        <v>5737</v>
      </c>
      <c r="L650" s="150" t="s">
        <v>5738</v>
      </c>
      <c r="M650" s="150" t="s">
        <v>5739</v>
      </c>
      <c r="N650" s="153" t="s">
        <v>118</v>
      </c>
      <c r="O650" s="154" t="s">
        <v>3057</v>
      </c>
      <c r="P650" s="154" t="s">
        <v>5740</v>
      </c>
      <c r="Q650" s="155"/>
      <c r="R650" s="154"/>
      <c r="S650" s="155" t="s">
        <v>766</v>
      </c>
      <c r="T650" s="155" t="s">
        <v>5741</v>
      </c>
      <c r="U650" s="161">
        <v>2018</v>
      </c>
      <c r="V650" s="156">
        <v>39275</v>
      </c>
      <c r="W650" s="154">
        <v>7363</v>
      </c>
      <c r="X650" s="258"/>
      <c r="Y650" s="153"/>
      <c r="Z650" s="258"/>
      <c r="AA650" s="258"/>
      <c r="AB650" s="258"/>
      <c r="AC650" s="150"/>
      <c r="AD650" s="40"/>
      <c r="AE650" s="40"/>
      <c r="AF650" s="40"/>
      <c r="AG650" s="40"/>
      <c r="AH650" s="40"/>
      <c r="AI650" s="218"/>
    </row>
    <row r="651" spans="1:35" ht="45" hidden="1" customHeight="1" x14ac:dyDescent="0.2">
      <c r="A651" s="159" t="s">
        <v>5742</v>
      </c>
      <c r="B651" s="150">
        <v>825652000</v>
      </c>
      <c r="C651" s="150" t="s">
        <v>1749</v>
      </c>
      <c r="D651" s="151" t="s">
        <v>124</v>
      </c>
      <c r="E651" s="150" t="s">
        <v>5743</v>
      </c>
      <c r="F651" s="152" t="s">
        <v>5744</v>
      </c>
      <c r="G651" s="152"/>
      <c r="H651" s="152" t="s">
        <v>5745</v>
      </c>
      <c r="I651" s="152" t="s">
        <v>5746</v>
      </c>
      <c r="J651" s="150" t="s">
        <v>5747</v>
      </c>
      <c r="K651" s="150" t="s">
        <v>5748</v>
      </c>
      <c r="L651" s="150" t="s">
        <v>5749</v>
      </c>
      <c r="M651" s="150" t="s">
        <v>5750</v>
      </c>
      <c r="N651" s="153" t="s">
        <v>118</v>
      </c>
      <c r="O651" s="154" t="s">
        <v>3345</v>
      </c>
      <c r="P651" s="154" t="s">
        <v>5751</v>
      </c>
      <c r="Q651" s="155" t="s">
        <v>5752</v>
      </c>
      <c r="R651" s="154"/>
      <c r="S651" s="155" t="s">
        <v>1761</v>
      </c>
      <c r="T651" s="155" t="s">
        <v>5753</v>
      </c>
      <c r="U651" s="155">
        <v>2020</v>
      </c>
      <c r="V651" s="156">
        <v>37970</v>
      </c>
      <c r="W651" s="154">
        <v>7067</v>
      </c>
      <c r="X651" s="213"/>
      <c r="Y651" s="214"/>
      <c r="Z651" s="213"/>
      <c r="AA651" s="213"/>
      <c r="AB651" s="213"/>
      <c r="AC651" s="215"/>
      <c r="AD651" s="40"/>
      <c r="AE651" s="40"/>
      <c r="AF651" s="40"/>
      <c r="AG651" s="40"/>
      <c r="AH651" s="40"/>
      <c r="AI651" s="218"/>
    </row>
    <row r="652" spans="1:35" ht="45" hidden="1" customHeight="1" x14ac:dyDescent="0.2">
      <c r="A652" s="159" t="s">
        <v>5754</v>
      </c>
      <c r="B652" s="150">
        <v>700160718</v>
      </c>
      <c r="C652" s="150" t="s">
        <v>275</v>
      </c>
      <c r="D652" s="151" t="s">
        <v>276</v>
      </c>
      <c r="E652" s="150" t="s">
        <v>5755</v>
      </c>
      <c r="F652" s="152" t="s">
        <v>278</v>
      </c>
      <c r="G652" s="152"/>
      <c r="H652" s="152" t="s">
        <v>5756</v>
      </c>
      <c r="I652" s="152" t="s">
        <v>115</v>
      </c>
      <c r="J652" s="150"/>
      <c r="K652" s="150"/>
      <c r="L652" s="150" t="s">
        <v>5757</v>
      </c>
      <c r="M652" s="150" t="s">
        <v>5758</v>
      </c>
      <c r="N652" s="153" t="s">
        <v>118</v>
      </c>
      <c r="O652" s="154" t="s">
        <v>1629</v>
      </c>
      <c r="P652" s="154"/>
      <c r="Q652" s="155"/>
      <c r="R652" s="154"/>
      <c r="S652" s="155">
        <v>93910</v>
      </c>
      <c r="T652" s="155" t="s">
        <v>5759</v>
      </c>
      <c r="U652" s="155">
        <v>2011</v>
      </c>
      <c r="V652" s="156">
        <v>37970</v>
      </c>
      <c r="W652" s="154">
        <v>5450</v>
      </c>
      <c r="X652" s="258"/>
      <c r="Y652" s="153"/>
      <c r="Z652" s="258"/>
      <c r="AA652" s="258"/>
      <c r="AB652" s="258"/>
      <c r="AC652" s="150"/>
      <c r="AD652" s="40"/>
      <c r="AE652" s="40"/>
      <c r="AF652" s="40"/>
      <c r="AG652" s="40"/>
      <c r="AH652" s="40"/>
      <c r="AI652" s="218"/>
    </row>
    <row r="653" spans="1:35" ht="45" hidden="1" customHeight="1" x14ac:dyDescent="0.2">
      <c r="A653" s="159" t="s">
        <v>5760</v>
      </c>
      <c r="B653" s="150">
        <v>823898002</v>
      </c>
      <c r="C653" s="150" t="s">
        <v>198</v>
      </c>
      <c r="D653" s="151" t="s">
        <v>124</v>
      </c>
      <c r="E653" s="150" t="s">
        <v>5761</v>
      </c>
      <c r="F653" s="152" t="s">
        <v>5762</v>
      </c>
      <c r="G653" s="152"/>
      <c r="H653" s="152" t="s">
        <v>5763</v>
      </c>
      <c r="I653" s="152" t="s">
        <v>5764</v>
      </c>
      <c r="J653" s="150" t="s">
        <v>327</v>
      </c>
      <c r="K653" s="150" t="s">
        <v>5765</v>
      </c>
      <c r="L653" s="150" t="s">
        <v>5766</v>
      </c>
      <c r="M653" s="150" t="s">
        <v>5767</v>
      </c>
      <c r="N653" s="153" t="s">
        <v>246</v>
      </c>
      <c r="O653" s="154" t="s">
        <v>686</v>
      </c>
      <c r="P653" s="154"/>
      <c r="Q653" s="155"/>
      <c r="R653" s="154"/>
      <c r="S653" s="155" t="s">
        <v>627</v>
      </c>
      <c r="T653" s="155" t="s">
        <v>5768</v>
      </c>
      <c r="U653" s="155">
        <v>2010</v>
      </c>
      <c r="V653" s="156">
        <v>37970</v>
      </c>
      <c r="W653" s="154">
        <v>5500</v>
      </c>
      <c r="X653" s="258"/>
      <c r="Y653" s="153"/>
      <c r="Z653" s="258"/>
      <c r="AA653" s="258"/>
      <c r="AB653" s="258"/>
      <c r="AC653" s="150"/>
      <c r="AD653" s="40"/>
      <c r="AE653" s="40"/>
      <c r="AF653" s="40"/>
      <c r="AG653" s="40"/>
      <c r="AH653" s="40"/>
      <c r="AI653" s="218"/>
    </row>
    <row r="654" spans="1:35" ht="45" hidden="1" customHeight="1" x14ac:dyDescent="0.2">
      <c r="A654" s="159" t="s">
        <v>5769</v>
      </c>
      <c r="B654" s="150" t="s">
        <v>5770</v>
      </c>
      <c r="C654" s="150" t="s">
        <v>198</v>
      </c>
      <c r="D654" s="151" t="s">
        <v>124</v>
      </c>
      <c r="E654" s="150" t="s">
        <v>5771</v>
      </c>
      <c r="F654" s="152" t="s">
        <v>5772</v>
      </c>
      <c r="G654" s="152"/>
      <c r="H654" s="152" t="s">
        <v>5773</v>
      </c>
      <c r="I654" s="152" t="s">
        <v>5774</v>
      </c>
      <c r="J654" s="150" t="s">
        <v>5775</v>
      </c>
      <c r="K654" s="150" t="s">
        <v>5776</v>
      </c>
      <c r="L654" s="150" t="s">
        <v>5777</v>
      </c>
      <c r="M654" s="150" t="s">
        <v>5778</v>
      </c>
      <c r="N654" s="153" t="s">
        <v>118</v>
      </c>
      <c r="O654" s="154" t="s">
        <v>525</v>
      </c>
      <c r="P654" s="154" t="s">
        <v>5779</v>
      </c>
      <c r="Q654" s="166" t="s">
        <v>5780</v>
      </c>
      <c r="R654" s="154"/>
      <c r="S654" s="155" t="s">
        <v>627</v>
      </c>
      <c r="T654" s="155" t="s">
        <v>5781</v>
      </c>
      <c r="U654" s="155">
        <v>2020</v>
      </c>
      <c r="V654" s="156">
        <v>37970</v>
      </c>
      <c r="W654" s="154">
        <v>6897</v>
      </c>
      <c r="X654" s="213"/>
      <c r="Y654" s="214"/>
      <c r="Z654" s="213"/>
      <c r="AA654" s="213"/>
      <c r="AB654" s="213"/>
      <c r="AC654" s="215"/>
      <c r="AD654" s="40"/>
      <c r="AE654" s="40"/>
      <c r="AF654" s="40"/>
      <c r="AG654" s="40"/>
      <c r="AH654" s="40"/>
      <c r="AI654" s="218"/>
    </row>
    <row r="655" spans="1:35" ht="45" hidden="1" customHeight="1" x14ac:dyDescent="0.2">
      <c r="A655" s="159" t="s">
        <v>5782</v>
      </c>
      <c r="B655" s="150">
        <v>821382009</v>
      </c>
      <c r="C655" s="150" t="s">
        <v>198</v>
      </c>
      <c r="D655" s="151" t="s">
        <v>124</v>
      </c>
      <c r="E655" s="150" t="s">
        <v>5783</v>
      </c>
      <c r="F655" s="152" t="s">
        <v>5784</v>
      </c>
      <c r="G655" s="152"/>
      <c r="H655" s="152" t="s">
        <v>5785</v>
      </c>
      <c r="I655" s="152" t="s">
        <v>5786</v>
      </c>
      <c r="J655" s="150" t="s">
        <v>327</v>
      </c>
      <c r="K655" s="150" t="s">
        <v>5787</v>
      </c>
      <c r="L655" s="150" t="s">
        <v>5788</v>
      </c>
      <c r="M655" s="150" t="s">
        <v>5789</v>
      </c>
      <c r="N655" s="153" t="s">
        <v>133</v>
      </c>
      <c r="O655" s="155" t="s">
        <v>134</v>
      </c>
      <c r="P655" s="154"/>
      <c r="Q655" s="155"/>
      <c r="R655" s="154"/>
      <c r="S655" s="155" t="s">
        <v>209</v>
      </c>
      <c r="T655" s="155" t="s">
        <v>5790</v>
      </c>
      <c r="U655" s="155">
        <v>2004</v>
      </c>
      <c r="V655" s="156">
        <v>37970</v>
      </c>
      <c r="W655" s="154">
        <v>6936</v>
      </c>
      <c r="X655" s="258"/>
      <c r="Y655" s="153"/>
      <c r="Z655" s="258"/>
      <c r="AA655" s="258"/>
      <c r="AB655" s="258"/>
      <c r="AC655" s="150"/>
      <c r="AD655" s="40"/>
      <c r="AE655" s="40"/>
      <c r="AF655" s="40"/>
      <c r="AG655" s="40"/>
      <c r="AH655" s="40"/>
      <c r="AI655" s="218"/>
    </row>
    <row r="656" spans="1:35" ht="45" hidden="1" customHeight="1" x14ac:dyDescent="0.2">
      <c r="A656" s="149" t="s">
        <v>5791</v>
      </c>
      <c r="B656" s="150">
        <v>700229106</v>
      </c>
      <c r="C656" s="150" t="s">
        <v>198</v>
      </c>
      <c r="D656" s="151" t="s">
        <v>124</v>
      </c>
      <c r="E656" s="150" t="s">
        <v>5792</v>
      </c>
      <c r="F656" s="152" t="s">
        <v>5793</v>
      </c>
      <c r="G656" s="152"/>
      <c r="H656" s="152" t="s">
        <v>5794</v>
      </c>
      <c r="I656" s="152" t="s">
        <v>5795</v>
      </c>
      <c r="J656" s="150" t="s">
        <v>5796</v>
      </c>
      <c r="K656" s="150" t="s">
        <v>5797</v>
      </c>
      <c r="L656" s="150" t="s">
        <v>5798</v>
      </c>
      <c r="M656" s="150" t="s">
        <v>5799</v>
      </c>
      <c r="N656" s="153" t="s">
        <v>118</v>
      </c>
      <c r="O656" s="154" t="s">
        <v>119</v>
      </c>
      <c r="P656" s="154"/>
      <c r="Q656" s="155"/>
      <c r="R656" s="154"/>
      <c r="S656" s="155" t="s">
        <v>627</v>
      </c>
      <c r="T656" s="155" t="s">
        <v>5800</v>
      </c>
      <c r="U656" s="155">
        <v>2008</v>
      </c>
      <c r="V656" s="156">
        <v>37970</v>
      </c>
      <c r="W656" s="154">
        <v>7046</v>
      </c>
      <c r="X656" s="258"/>
      <c r="Y656" s="153"/>
      <c r="Z656" s="258"/>
      <c r="AA656" s="258"/>
      <c r="AB656" s="258"/>
      <c r="AC656" s="150"/>
      <c r="AD656" s="40"/>
      <c r="AE656" s="40"/>
      <c r="AF656" s="40"/>
      <c r="AG656" s="40"/>
      <c r="AH656" s="40"/>
      <c r="AI656" s="218"/>
    </row>
    <row r="657" spans="1:35" ht="45" hidden="1" customHeight="1" x14ac:dyDescent="0.2">
      <c r="A657" s="159" t="s">
        <v>5801</v>
      </c>
      <c r="B657" s="150">
        <v>609010002</v>
      </c>
      <c r="C657" s="150" t="s">
        <v>5802</v>
      </c>
      <c r="D657" s="151" t="s">
        <v>4011</v>
      </c>
      <c r="E657" s="150" t="s">
        <v>5803</v>
      </c>
      <c r="F657" s="152" t="s">
        <v>278</v>
      </c>
      <c r="G657" s="152"/>
      <c r="H657" s="152" t="s">
        <v>5804</v>
      </c>
      <c r="I657" s="152" t="s">
        <v>115</v>
      </c>
      <c r="J657" s="150"/>
      <c r="K657" s="150"/>
      <c r="L657" s="150" t="s">
        <v>5805</v>
      </c>
      <c r="M657" s="150" t="s">
        <v>5806</v>
      </c>
      <c r="N657" s="153" t="s">
        <v>118</v>
      </c>
      <c r="O657" s="154" t="s">
        <v>119</v>
      </c>
      <c r="P657" s="154" t="s">
        <v>5807</v>
      </c>
      <c r="Q657" s="155"/>
      <c r="R657" s="154"/>
      <c r="S657" s="155">
        <v>91001</v>
      </c>
      <c r="T657" s="155" t="s">
        <v>5808</v>
      </c>
      <c r="U657" s="155">
        <v>2008</v>
      </c>
      <c r="V657" s="156">
        <v>38450</v>
      </c>
      <c r="W657" s="154">
        <v>7164</v>
      </c>
      <c r="X657" s="258"/>
      <c r="Y657" s="153"/>
      <c r="Z657" s="258"/>
      <c r="AA657" s="258"/>
      <c r="AB657" s="258"/>
      <c r="AC657" s="150"/>
      <c r="AD657" s="40"/>
      <c r="AE657" s="40"/>
      <c r="AF657" s="40"/>
      <c r="AG657" s="40"/>
      <c r="AH657" s="40"/>
      <c r="AI657" s="218"/>
    </row>
    <row r="658" spans="1:35" ht="45" customHeight="1" x14ac:dyDescent="0.2">
      <c r="A658" s="159" t="s">
        <v>5809</v>
      </c>
      <c r="B658" s="150">
        <v>713189006</v>
      </c>
      <c r="C658" s="150" t="s">
        <v>5810</v>
      </c>
      <c r="D658" s="151" t="s">
        <v>876</v>
      </c>
      <c r="E658" s="150" t="s">
        <v>5811</v>
      </c>
      <c r="F658" s="152" t="s">
        <v>5812</v>
      </c>
      <c r="G658" s="152" t="s">
        <v>5813</v>
      </c>
      <c r="H658" s="164" t="s">
        <v>5814</v>
      </c>
      <c r="I658" s="152" t="s">
        <v>5815</v>
      </c>
      <c r="J658" s="150" t="s">
        <v>5816</v>
      </c>
      <c r="K658" s="150" t="s">
        <v>5817</v>
      </c>
      <c r="L658" s="150" t="s">
        <v>5818</v>
      </c>
      <c r="M658" s="150" t="s">
        <v>5819</v>
      </c>
      <c r="N658" s="153" t="s">
        <v>133</v>
      </c>
      <c r="O658" s="154" t="s">
        <v>2490</v>
      </c>
      <c r="P658" s="154" t="s">
        <v>5820</v>
      </c>
      <c r="Q658" s="166" t="s">
        <v>5821</v>
      </c>
      <c r="R658" s="154"/>
      <c r="S658" s="155">
        <v>93910</v>
      </c>
      <c r="T658" s="155" t="s">
        <v>5822</v>
      </c>
      <c r="U658" s="155">
        <v>2023</v>
      </c>
      <c r="V658" s="156">
        <v>37970</v>
      </c>
      <c r="W658" s="196">
        <v>6911</v>
      </c>
      <c r="X658" s="258"/>
      <c r="Y658" s="153"/>
      <c r="Z658" s="258"/>
      <c r="AA658" s="258"/>
      <c r="AB658" s="258"/>
      <c r="AC658" s="150"/>
      <c r="AD658" s="40"/>
      <c r="AE658" s="40"/>
      <c r="AF658" s="40"/>
      <c r="AG658" s="40"/>
      <c r="AH658" s="40"/>
      <c r="AI658" s="218"/>
    </row>
    <row r="659" spans="1:35" ht="45" hidden="1" customHeight="1" x14ac:dyDescent="0.2">
      <c r="A659" s="159" t="s">
        <v>5823</v>
      </c>
      <c r="B659" s="150">
        <v>650263170</v>
      </c>
      <c r="C659" s="150" t="s">
        <v>5824</v>
      </c>
      <c r="D659" s="151" t="s">
        <v>111</v>
      </c>
      <c r="E659" s="150" t="s">
        <v>5825</v>
      </c>
      <c r="F659" s="152" t="s">
        <v>5826</v>
      </c>
      <c r="G659" s="152"/>
      <c r="H659" s="152" t="s">
        <v>5827</v>
      </c>
      <c r="I659" s="152" t="s">
        <v>5828</v>
      </c>
      <c r="J659" s="150" t="s">
        <v>5829</v>
      </c>
      <c r="K659" s="150" t="s">
        <v>5830</v>
      </c>
      <c r="L659" s="150" t="s">
        <v>5831</v>
      </c>
      <c r="M659" s="150" t="s">
        <v>5832</v>
      </c>
      <c r="N659" s="153" t="s">
        <v>232</v>
      </c>
      <c r="O659" s="154" t="s">
        <v>294</v>
      </c>
      <c r="P659" s="154"/>
      <c r="Q659" s="155"/>
      <c r="R659" s="154"/>
      <c r="S659" s="155" t="s">
        <v>627</v>
      </c>
      <c r="T659" s="155" t="s">
        <v>5833</v>
      </c>
      <c r="U659" s="155">
        <v>2010</v>
      </c>
      <c r="V659" s="156">
        <v>40463</v>
      </c>
      <c r="W659" s="154">
        <v>7433</v>
      </c>
      <c r="X659" s="258"/>
      <c r="Y659" s="153"/>
      <c r="Z659" s="258"/>
      <c r="AA659" s="258"/>
      <c r="AB659" s="258"/>
      <c r="AC659" s="150"/>
      <c r="AD659" s="40"/>
      <c r="AE659" s="40"/>
      <c r="AF659" s="40"/>
      <c r="AG659" s="40"/>
      <c r="AH659" s="40"/>
      <c r="AI659" s="218"/>
    </row>
    <row r="660" spans="1:35" ht="45" hidden="1" customHeight="1" x14ac:dyDescent="0.2">
      <c r="A660" s="159" t="s">
        <v>5834</v>
      </c>
      <c r="B660" s="150">
        <v>754811005</v>
      </c>
      <c r="C660" s="150" t="s">
        <v>5835</v>
      </c>
      <c r="D660" s="151" t="s">
        <v>111</v>
      </c>
      <c r="E660" s="150" t="s">
        <v>5836</v>
      </c>
      <c r="F660" s="152" t="s">
        <v>5837</v>
      </c>
      <c r="G660" s="152"/>
      <c r="H660" s="152" t="s">
        <v>5838</v>
      </c>
      <c r="I660" s="152" t="s">
        <v>5839</v>
      </c>
      <c r="J660" s="150" t="s">
        <v>5840</v>
      </c>
      <c r="K660" s="150" t="s">
        <v>5841</v>
      </c>
      <c r="L660" s="150" t="s">
        <v>5842</v>
      </c>
      <c r="M660" s="150" t="s">
        <v>5843</v>
      </c>
      <c r="N660" s="153" t="s">
        <v>1605</v>
      </c>
      <c r="O660" s="154" t="s">
        <v>5844</v>
      </c>
      <c r="P660" s="154" t="s">
        <v>5845</v>
      </c>
      <c r="Q660" s="155" t="s">
        <v>5846</v>
      </c>
      <c r="R660" s="154"/>
      <c r="S660" s="155" t="s">
        <v>153</v>
      </c>
      <c r="T660" s="155" t="s">
        <v>5847</v>
      </c>
      <c r="U660" s="155">
        <v>2017</v>
      </c>
      <c r="V660" s="156">
        <v>41540</v>
      </c>
      <c r="W660" s="154">
        <v>7486</v>
      </c>
      <c r="X660" s="258"/>
      <c r="Y660" s="153"/>
      <c r="Z660" s="258"/>
      <c r="AA660" s="258"/>
      <c r="AB660" s="258"/>
      <c r="AC660" s="150"/>
      <c r="AD660" s="40"/>
      <c r="AE660" s="40"/>
      <c r="AF660" s="40"/>
      <c r="AG660" s="40"/>
      <c r="AH660" s="40"/>
      <c r="AI660" s="218"/>
    </row>
    <row r="661" spans="1:35" ht="45" hidden="1" customHeight="1" x14ac:dyDescent="0.2">
      <c r="A661" s="159" t="s">
        <v>5848</v>
      </c>
      <c r="B661" s="150">
        <v>650251105</v>
      </c>
      <c r="C661" s="150" t="s">
        <v>5824</v>
      </c>
      <c r="D661" s="151" t="s">
        <v>111</v>
      </c>
      <c r="E661" s="150" t="s">
        <v>5849</v>
      </c>
      <c r="F661" s="152" t="s">
        <v>5850</v>
      </c>
      <c r="G661" s="152"/>
      <c r="H661" s="152" t="s">
        <v>5851</v>
      </c>
      <c r="I661" s="152" t="s">
        <v>5852</v>
      </c>
      <c r="J661" s="150" t="s">
        <v>5853</v>
      </c>
      <c r="K661" s="150" t="s">
        <v>5854</v>
      </c>
      <c r="L661" s="150" t="s">
        <v>5855</v>
      </c>
      <c r="M661" s="150" t="s">
        <v>5856</v>
      </c>
      <c r="N661" s="153" t="s">
        <v>118</v>
      </c>
      <c r="O661" s="154" t="s">
        <v>502</v>
      </c>
      <c r="P661" s="154" t="s">
        <v>5857</v>
      </c>
      <c r="Q661" s="155" t="s">
        <v>5858</v>
      </c>
      <c r="R661" s="154"/>
      <c r="S661" s="155" t="s">
        <v>627</v>
      </c>
      <c r="T661" s="158" t="s">
        <v>5859</v>
      </c>
      <c r="U661" s="155">
        <v>2007</v>
      </c>
      <c r="V661" s="156">
        <v>39897</v>
      </c>
      <c r="W661" s="154">
        <v>7410</v>
      </c>
      <c r="X661" s="258"/>
      <c r="Y661" s="153"/>
      <c r="Z661" s="258"/>
      <c r="AA661" s="258"/>
      <c r="AB661" s="258"/>
      <c r="AC661" s="150"/>
      <c r="AD661" s="40"/>
      <c r="AE661" s="40"/>
      <c r="AF661" s="40"/>
      <c r="AG661" s="40"/>
      <c r="AH661" s="40"/>
      <c r="AI661" s="218"/>
    </row>
    <row r="662" spans="1:35" ht="45" hidden="1" customHeight="1" x14ac:dyDescent="0.2">
      <c r="A662" s="159" t="s">
        <v>5860</v>
      </c>
      <c r="B662" s="150">
        <v>657662402</v>
      </c>
      <c r="C662" s="150" t="s">
        <v>5861</v>
      </c>
      <c r="D662" s="151" t="s">
        <v>111</v>
      </c>
      <c r="E662" s="150" t="s">
        <v>5862</v>
      </c>
      <c r="F662" s="152" t="s">
        <v>5863</v>
      </c>
      <c r="G662" s="152"/>
      <c r="H662" s="152" t="s">
        <v>5864</v>
      </c>
      <c r="I662" s="152" t="s">
        <v>5865</v>
      </c>
      <c r="J662" s="150" t="s">
        <v>2812</v>
      </c>
      <c r="K662" s="150" t="s">
        <v>5866</v>
      </c>
      <c r="L662" s="150" t="s">
        <v>5867</v>
      </c>
      <c r="M662" s="150" t="s">
        <v>5868</v>
      </c>
      <c r="N662" s="153" t="s">
        <v>246</v>
      </c>
      <c r="O662" s="154" t="s">
        <v>1127</v>
      </c>
      <c r="P662" s="154" t="s">
        <v>5869</v>
      </c>
      <c r="Q662" s="155"/>
      <c r="R662" s="154"/>
      <c r="S662" s="155">
        <v>93401</v>
      </c>
      <c r="T662" s="155" t="s">
        <v>5870</v>
      </c>
      <c r="U662" s="155">
        <v>2007</v>
      </c>
      <c r="V662" s="156">
        <v>39328</v>
      </c>
      <c r="W662" s="154">
        <v>7372</v>
      </c>
      <c r="X662" s="258"/>
      <c r="Y662" s="153"/>
      <c r="Z662" s="258"/>
      <c r="AA662" s="258"/>
      <c r="AB662" s="258"/>
      <c r="AC662" s="150"/>
      <c r="AD662" s="40"/>
      <c r="AE662" s="40"/>
      <c r="AF662" s="40"/>
      <c r="AG662" s="40"/>
      <c r="AH662" s="40"/>
      <c r="AI662" s="218"/>
    </row>
    <row r="663" spans="1:35" ht="45" hidden="1" customHeight="1" x14ac:dyDescent="0.2">
      <c r="A663" s="159" t="s">
        <v>5871</v>
      </c>
      <c r="B663" s="150">
        <v>657478903</v>
      </c>
      <c r="C663" s="150" t="s">
        <v>5872</v>
      </c>
      <c r="D663" s="151" t="s">
        <v>111</v>
      </c>
      <c r="E663" s="150" t="s">
        <v>5873</v>
      </c>
      <c r="F663" s="152" t="s">
        <v>5874</v>
      </c>
      <c r="G663" s="152"/>
      <c r="H663" s="152" t="s">
        <v>5875</v>
      </c>
      <c r="I663" s="152" t="s">
        <v>5876</v>
      </c>
      <c r="J663" s="150" t="s">
        <v>5877</v>
      </c>
      <c r="K663" s="150" t="s">
        <v>5878</v>
      </c>
      <c r="L663" s="150" t="s">
        <v>5879</v>
      </c>
      <c r="M663" s="150" t="s">
        <v>5880</v>
      </c>
      <c r="N663" s="153" t="s">
        <v>232</v>
      </c>
      <c r="O663" s="154" t="s">
        <v>5881</v>
      </c>
      <c r="P663" s="154" t="s">
        <v>5882</v>
      </c>
      <c r="Q663" s="155"/>
      <c r="R663" s="154"/>
      <c r="S663" s="155" t="s">
        <v>627</v>
      </c>
      <c r="T663" s="155" t="s">
        <v>5883</v>
      </c>
      <c r="U663" s="155">
        <v>2012</v>
      </c>
      <c r="V663" s="156">
        <v>39636</v>
      </c>
      <c r="W663" s="154">
        <v>7400</v>
      </c>
      <c r="X663" s="258"/>
      <c r="Y663" s="153"/>
      <c r="Z663" s="258"/>
      <c r="AA663" s="258"/>
      <c r="AB663" s="258"/>
      <c r="AC663" s="150"/>
      <c r="AD663" s="40"/>
      <c r="AE663" s="40"/>
      <c r="AF663" s="40"/>
      <c r="AG663" s="40"/>
      <c r="AH663" s="40"/>
      <c r="AI663" s="218"/>
    </row>
    <row r="664" spans="1:35" ht="45" hidden="1" customHeight="1" x14ac:dyDescent="0.2">
      <c r="A664" s="159" t="s">
        <v>5884</v>
      </c>
      <c r="B664" s="150">
        <v>659759004</v>
      </c>
      <c r="C664" s="150" t="s">
        <v>5824</v>
      </c>
      <c r="D664" s="151" t="s">
        <v>111</v>
      </c>
      <c r="E664" s="150" t="s">
        <v>5885</v>
      </c>
      <c r="F664" s="152" t="s">
        <v>5886</v>
      </c>
      <c r="G664" s="152"/>
      <c r="H664" s="152" t="s">
        <v>5887</v>
      </c>
      <c r="I664" s="152" t="s">
        <v>5888</v>
      </c>
      <c r="J664" s="150" t="s">
        <v>2290</v>
      </c>
      <c r="K664" s="150" t="s">
        <v>5889</v>
      </c>
      <c r="L664" s="150" t="s">
        <v>5890</v>
      </c>
      <c r="M664" s="150" t="s">
        <v>5891</v>
      </c>
      <c r="N664" s="150" t="s">
        <v>165</v>
      </c>
      <c r="O664" s="154" t="s">
        <v>318</v>
      </c>
      <c r="P664" s="154"/>
      <c r="Q664" s="155"/>
      <c r="R664" s="154"/>
      <c r="S664" s="155" t="s">
        <v>627</v>
      </c>
      <c r="T664" s="155" t="s">
        <v>5892</v>
      </c>
      <c r="U664" s="155">
        <v>2013</v>
      </c>
      <c r="V664" s="156">
        <v>39695</v>
      </c>
      <c r="W664" s="154">
        <v>7402</v>
      </c>
      <c r="X664" s="258"/>
      <c r="Y664" s="153"/>
      <c r="Z664" s="258"/>
      <c r="AA664" s="258"/>
      <c r="AB664" s="258"/>
      <c r="AC664" s="150"/>
      <c r="AD664" s="40"/>
      <c r="AE664" s="40"/>
      <c r="AF664" s="40"/>
      <c r="AG664" s="40"/>
      <c r="AH664" s="40"/>
      <c r="AI664" s="218"/>
    </row>
    <row r="665" spans="1:35" ht="45" hidden="1" customHeight="1" x14ac:dyDescent="0.2">
      <c r="A665" s="159" t="s">
        <v>5893</v>
      </c>
      <c r="B665" s="150">
        <v>650363817</v>
      </c>
      <c r="C665" s="150" t="s">
        <v>5835</v>
      </c>
      <c r="D665" s="151" t="s">
        <v>111</v>
      </c>
      <c r="E665" s="150" t="s">
        <v>5894</v>
      </c>
      <c r="F665" s="152" t="s">
        <v>5895</v>
      </c>
      <c r="G665" s="152"/>
      <c r="H665" s="152" t="s">
        <v>5896</v>
      </c>
      <c r="I665" s="152" t="s">
        <v>5897</v>
      </c>
      <c r="J665" s="150" t="s">
        <v>5898</v>
      </c>
      <c r="K665" s="150" t="s">
        <v>623</v>
      </c>
      <c r="L665" s="150" t="s">
        <v>5899</v>
      </c>
      <c r="M665" s="150" t="s">
        <v>5900</v>
      </c>
      <c r="N665" s="153" t="s">
        <v>471</v>
      </c>
      <c r="O665" s="154" t="s">
        <v>3368</v>
      </c>
      <c r="P665" s="154"/>
      <c r="Q665" s="155"/>
      <c r="R665" s="154"/>
      <c r="S665" s="155" t="s">
        <v>153</v>
      </c>
      <c r="T665" s="155" t="s">
        <v>5901</v>
      </c>
      <c r="U665" s="155">
        <v>2010</v>
      </c>
      <c r="V665" s="156">
        <v>40809</v>
      </c>
      <c r="W665" s="154">
        <v>7453</v>
      </c>
      <c r="X665" s="258"/>
      <c r="Y665" s="153"/>
      <c r="Z665" s="258"/>
      <c r="AA665" s="258"/>
      <c r="AB665" s="258"/>
      <c r="AC665" s="150"/>
      <c r="AD665" s="40"/>
      <c r="AE665" s="40"/>
      <c r="AF665" s="40"/>
      <c r="AG665" s="40"/>
      <c r="AH665" s="40"/>
      <c r="AI665" s="218"/>
    </row>
    <row r="666" spans="1:35" ht="45" hidden="1" customHeight="1" x14ac:dyDescent="0.2">
      <c r="A666" s="159" t="s">
        <v>5902</v>
      </c>
      <c r="B666" s="150">
        <v>657208701</v>
      </c>
      <c r="C666" s="150" t="s">
        <v>5872</v>
      </c>
      <c r="D666" s="151" t="s">
        <v>111</v>
      </c>
      <c r="E666" s="150" t="s">
        <v>5903</v>
      </c>
      <c r="F666" s="152" t="s">
        <v>5904</v>
      </c>
      <c r="G666" s="152"/>
      <c r="H666" s="152" t="s">
        <v>5905</v>
      </c>
      <c r="I666" s="152" t="s">
        <v>5906</v>
      </c>
      <c r="J666" s="152" t="s">
        <v>1073</v>
      </c>
      <c r="K666" s="150" t="s">
        <v>5907</v>
      </c>
      <c r="L666" s="150" t="s">
        <v>5908</v>
      </c>
      <c r="M666" s="150" t="s">
        <v>5909</v>
      </c>
      <c r="N666" s="153" t="s">
        <v>149</v>
      </c>
      <c r="O666" s="154" t="s">
        <v>345</v>
      </c>
      <c r="P666" s="154" t="s">
        <v>5910</v>
      </c>
      <c r="Q666" s="155" t="s">
        <v>5911</v>
      </c>
      <c r="R666" s="154"/>
      <c r="S666" s="155" t="s">
        <v>627</v>
      </c>
      <c r="T666" s="155" t="s">
        <v>5912</v>
      </c>
      <c r="U666" s="155">
        <v>2006</v>
      </c>
      <c r="V666" s="156">
        <v>39303</v>
      </c>
      <c r="W666" s="154">
        <v>7366</v>
      </c>
      <c r="X666" s="258"/>
      <c r="Y666" s="153"/>
      <c r="Z666" s="258"/>
      <c r="AA666" s="258"/>
      <c r="AB666" s="258"/>
      <c r="AC666" s="150"/>
      <c r="AD666" s="40"/>
      <c r="AE666" s="40"/>
      <c r="AF666" s="40"/>
      <c r="AG666" s="40"/>
      <c r="AH666" s="40"/>
      <c r="AI666" s="218"/>
    </row>
    <row r="667" spans="1:35" ht="45" hidden="1" customHeight="1" x14ac:dyDescent="0.2">
      <c r="A667" s="159" t="s">
        <v>5913</v>
      </c>
      <c r="B667" s="150">
        <v>657351903</v>
      </c>
      <c r="C667" s="150" t="s">
        <v>5861</v>
      </c>
      <c r="D667" s="151" t="s">
        <v>111</v>
      </c>
      <c r="E667" s="150" t="s">
        <v>5914</v>
      </c>
      <c r="F667" s="152" t="s">
        <v>5915</v>
      </c>
      <c r="G667" s="152"/>
      <c r="H667" s="152" t="s">
        <v>5916</v>
      </c>
      <c r="I667" s="183" t="s">
        <v>5917</v>
      </c>
      <c r="J667" s="183" t="s">
        <v>2812</v>
      </c>
      <c r="K667" s="150" t="s">
        <v>5918</v>
      </c>
      <c r="L667" s="150" t="s">
        <v>5919</v>
      </c>
      <c r="M667" s="150" t="s">
        <v>5920</v>
      </c>
      <c r="N667" s="153" t="s">
        <v>118</v>
      </c>
      <c r="O667" s="154" t="s">
        <v>119</v>
      </c>
      <c r="P667" s="154" t="s">
        <v>5921</v>
      </c>
      <c r="Q667" s="155" t="s">
        <v>5922</v>
      </c>
      <c r="R667" s="154"/>
      <c r="S667" s="155">
        <v>93401</v>
      </c>
      <c r="T667" s="155" t="s">
        <v>5923</v>
      </c>
      <c r="U667" s="155">
        <v>2007</v>
      </c>
      <c r="V667" s="156">
        <v>39289</v>
      </c>
      <c r="W667" s="154">
        <v>7364</v>
      </c>
      <c r="X667" s="258"/>
      <c r="Y667" s="153"/>
      <c r="Z667" s="258"/>
      <c r="AA667" s="258"/>
      <c r="AB667" s="258"/>
      <c r="AC667" s="150"/>
      <c r="AD667" s="40"/>
      <c r="AE667" s="40"/>
      <c r="AF667" s="40"/>
      <c r="AG667" s="40"/>
      <c r="AH667" s="40"/>
      <c r="AI667" s="218"/>
    </row>
    <row r="668" spans="1:35" ht="45" hidden="1" customHeight="1" x14ac:dyDescent="0.2">
      <c r="A668" s="159" t="s">
        <v>5924</v>
      </c>
      <c r="B668" s="150">
        <v>651989108</v>
      </c>
      <c r="C668" s="150" t="s">
        <v>5872</v>
      </c>
      <c r="D668" s="151" t="s">
        <v>111</v>
      </c>
      <c r="E668" s="150" t="s">
        <v>5925</v>
      </c>
      <c r="F668" s="152" t="s">
        <v>5926</v>
      </c>
      <c r="G668" s="152"/>
      <c r="H668" s="152" t="s">
        <v>5927</v>
      </c>
      <c r="I668" s="152" t="s">
        <v>5928</v>
      </c>
      <c r="J668" s="150" t="s">
        <v>327</v>
      </c>
      <c r="K668" s="150" t="s">
        <v>5929</v>
      </c>
      <c r="L668" s="150" t="s">
        <v>5930</v>
      </c>
      <c r="M668" s="150" t="s">
        <v>5931</v>
      </c>
      <c r="N668" s="153" t="s">
        <v>1758</v>
      </c>
      <c r="O668" s="154" t="s">
        <v>2604</v>
      </c>
      <c r="P668" s="154"/>
      <c r="Q668" s="155"/>
      <c r="R668" s="154"/>
      <c r="S668" s="155" t="s">
        <v>627</v>
      </c>
      <c r="T668" s="155" t="s">
        <v>5932</v>
      </c>
      <c r="U668" s="155">
        <v>2005</v>
      </c>
      <c r="V668" s="156">
        <v>37970</v>
      </c>
      <c r="W668" s="154">
        <v>7113</v>
      </c>
      <c r="X668" s="258"/>
      <c r="Y668" s="153"/>
      <c r="Z668" s="258"/>
      <c r="AA668" s="258"/>
      <c r="AB668" s="258"/>
      <c r="AC668" s="150"/>
      <c r="AD668" s="40"/>
      <c r="AE668" s="40"/>
      <c r="AF668" s="40"/>
      <c r="AG668" s="40"/>
      <c r="AH668" s="40"/>
      <c r="AI668" s="218"/>
    </row>
    <row r="669" spans="1:35" ht="45" hidden="1" customHeight="1" x14ac:dyDescent="0.2">
      <c r="A669" s="159" t="s">
        <v>5933</v>
      </c>
      <c r="B669" s="150">
        <v>742049000</v>
      </c>
      <c r="C669" s="150" t="s">
        <v>5872</v>
      </c>
      <c r="D669" s="151" t="s">
        <v>111</v>
      </c>
      <c r="E669" s="150" t="s">
        <v>5934</v>
      </c>
      <c r="F669" s="152" t="s">
        <v>5935</v>
      </c>
      <c r="G669" s="152"/>
      <c r="H669" s="152" t="s">
        <v>5936</v>
      </c>
      <c r="I669" s="152" t="s">
        <v>5937</v>
      </c>
      <c r="J669" s="150" t="s">
        <v>1038</v>
      </c>
      <c r="K669" s="150" t="s">
        <v>5938</v>
      </c>
      <c r="L669" s="150" t="s">
        <v>5939</v>
      </c>
      <c r="M669" s="150" t="s">
        <v>5940</v>
      </c>
      <c r="N669" s="153" t="s">
        <v>246</v>
      </c>
      <c r="O669" s="154" t="s">
        <v>5941</v>
      </c>
      <c r="P669" s="154"/>
      <c r="Q669" s="155"/>
      <c r="R669" s="154"/>
      <c r="S669" s="155" t="s">
        <v>627</v>
      </c>
      <c r="T669" s="155" t="s">
        <v>5942</v>
      </c>
      <c r="U669" s="155">
        <v>2005</v>
      </c>
      <c r="V669" s="156">
        <v>37970</v>
      </c>
      <c r="W669" s="154">
        <v>6991</v>
      </c>
      <c r="X669" s="258"/>
      <c r="Y669" s="153"/>
      <c r="Z669" s="258"/>
      <c r="AA669" s="258"/>
      <c r="AB669" s="258"/>
      <c r="AC669" s="150"/>
      <c r="AD669" s="40"/>
      <c r="AE669" s="40"/>
      <c r="AF669" s="40"/>
      <c r="AG669" s="40"/>
      <c r="AH669" s="40"/>
      <c r="AI669" s="218"/>
    </row>
    <row r="670" spans="1:35" ht="45" hidden="1" customHeight="1" x14ac:dyDescent="0.2">
      <c r="A670" s="159" t="s">
        <v>5943</v>
      </c>
      <c r="B670" s="150">
        <v>650882008</v>
      </c>
      <c r="C670" s="150" t="s">
        <v>5872</v>
      </c>
      <c r="D670" s="151" t="s">
        <v>111</v>
      </c>
      <c r="E670" s="150" t="s">
        <v>5944</v>
      </c>
      <c r="F670" s="152" t="s">
        <v>5945</v>
      </c>
      <c r="G670" s="152"/>
      <c r="H670" s="152" t="s">
        <v>5946</v>
      </c>
      <c r="I670" s="152" t="s">
        <v>5947</v>
      </c>
      <c r="J670" s="150" t="s">
        <v>2290</v>
      </c>
      <c r="K670" s="150" t="s">
        <v>5948</v>
      </c>
      <c r="L670" s="150" t="s">
        <v>5949</v>
      </c>
      <c r="M670" s="150" t="s">
        <v>5950</v>
      </c>
      <c r="N670" s="153" t="s">
        <v>246</v>
      </c>
      <c r="O670" s="154" t="s">
        <v>2712</v>
      </c>
      <c r="P670" s="154"/>
      <c r="Q670" s="155"/>
      <c r="R670" s="154"/>
      <c r="S670" s="155" t="s">
        <v>627</v>
      </c>
      <c r="T670" s="155" t="s">
        <v>5951</v>
      </c>
      <c r="U670" s="155">
        <v>2016</v>
      </c>
      <c r="V670" s="156">
        <v>38159</v>
      </c>
      <c r="W670" s="154">
        <v>7126</v>
      </c>
      <c r="X670" s="258"/>
      <c r="Y670" s="153"/>
      <c r="Z670" s="258"/>
      <c r="AA670" s="258"/>
      <c r="AB670" s="258"/>
      <c r="AC670" s="150"/>
      <c r="AD670" s="40"/>
      <c r="AE670" s="40"/>
      <c r="AF670" s="40"/>
      <c r="AG670" s="40"/>
      <c r="AH670" s="40"/>
      <c r="AI670" s="218"/>
    </row>
    <row r="671" spans="1:35" ht="45" hidden="1" customHeight="1" x14ac:dyDescent="0.2">
      <c r="A671" s="159" t="s">
        <v>5952</v>
      </c>
      <c r="B671" s="150">
        <v>740263005</v>
      </c>
      <c r="C671" s="150" t="s">
        <v>5872</v>
      </c>
      <c r="D671" s="151" t="s">
        <v>111</v>
      </c>
      <c r="E671" s="150" t="s">
        <v>5953</v>
      </c>
      <c r="F671" s="152" t="s">
        <v>5954</v>
      </c>
      <c r="G671" s="152"/>
      <c r="H671" s="152" t="s">
        <v>5955</v>
      </c>
      <c r="I671" s="152" t="s">
        <v>5956</v>
      </c>
      <c r="J671" s="150" t="s">
        <v>242</v>
      </c>
      <c r="K671" s="150" t="s">
        <v>5957</v>
      </c>
      <c r="L671" s="150" t="s">
        <v>5958</v>
      </c>
      <c r="M671" s="153" t="s">
        <v>5959</v>
      </c>
      <c r="N671" s="153" t="s">
        <v>246</v>
      </c>
      <c r="O671" s="154" t="s">
        <v>686</v>
      </c>
      <c r="P671" s="154"/>
      <c r="Q671" s="155"/>
      <c r="R671" s="154"/>
      <c r="S671" s="154" t="s">
        <v>627</v>
      </c>
      <c r="T671" s="155" t="s">
        <v>5960</v>
      </c>
      <c r="U671" s="155">
        <v>2011</v>
      </c>
      <c r="V671" s="156">
        <v>37970</v>
      </c>
      <c r="W671" s="150">
        <v>6977</v>
      </c>
      <c r="X671" s="258"/>
      <c r="Y671" s="153"/>
      <c r="Z671" s="258"/>
      <c r="AA671" s="258"/>
      <c r="AB671" s="258"/>
      <c r="AC671" s="150"/>
      <c r="AD671" s="40"/>
      <c r="AE671" s="40"/>
      <c r="AF671" s="40"/>
      <c r="AG671" s="40"/>
      <c r="AH671" s="40"/>
      <c r="AI671" s="218"/>
    </row>
    <row r="672" spans="1:35" ht="45" hidden="1" customHeight="1" x14ac:dyDescent="0.2">
      <c r="A672" s="159" t="s">
        <v>5961</v>
      </c>
      <c r="B672" s="150">
        <v>728623004</v>
      </c>
      <c r="C672" s="150" t="s">
        <v>5872</v>
      </c>
      <c r="D672" s="151" t="s">
        <v>111</v>
      </c>
      <c r="E672" s="150" t="s">
        <v>5962</v>
      </c>
      <c r="F672" s="232" t="s">
        <v>8318</v>
      </c>
      <c r="G672" s="255">
        <v>2025</v>
      </c>
      <c r="H672" s="152" t="s">
        <v>5963</v>
      </c>
      <c r="I672" s="152" t="s">
        <v>8319</v>
      </c>
      <c r="J672" s="150" t="s">
        <v>2361</v>
      </c>
      <c r="K672" s="150" t="s">
        <v>5964</v>
      </c>
      <c r="L672" s="150" t="s">
        <v>5965</v>
      </c>
      <c r="M672" s="150" t="s">
        <v>5966</v>
      </c>
      <c r="N672" s="154" t="s">
        <v>246</v>
      </c>
      <c r="O672" s="154" t="s">
        <v>626</v>
      </c>
      <c r="P672" s="154" t="s">
        <v>5967</v>
      </c>
      <c r="Q672" s="166" t="s">
        <v>5968</v>
      </c>
      <c r="R672" s="154"/>
      <c r="S672" s="155" t="s">
        <v>627</v>
      </c>
      <c r="T672" s="255" t="s">
        <v>8320</v>
      </c>
      <c r="U672" s="255">
        <v>2024</v>
      </c>
      <c r="V672" s="156">
        <v>37970</v>
      </c>
      <c r="W672" s="154">
        <v>6931</v>
      </c>
      <c r="X672" s="258"/>
      <c r="Y672" s="153"/>
      <c r="Z672" s="258"/>
      <c r="AA672" s="258"/>
      <c r="AB672" s="258"/>
      <c r="AC672" s="150"/>
      <c r="AD672" s="40"/>
      <c r="AE672" s="40"/>
      <c r="AF672" s="40"/>
      <c r="AG672" s="40"/>
      <c r="AH672" s="40"/>
      <c r="AI672" s="218"/>
    </row>
    <row r="673" spans="1:35" ht="45" hidden="1" customHeight="1" x14ac:dyDescent="0.2">
      <c r="A673" s="159" t="s">
        <v>5969</v>
      </c>
      <c r="B673" s="150">
        <v>656176903</v>
      </c>
      <c r="C673" s="150" t="s">
        <v>5861</v>
      </c>
      <c r="D673" s="151" t="s">
        <v>111</v>
      </c>
      <c r="E673" s="150" t="s">
        <v>5970</v>
      </c>
      <c r="F673" s="152" t="s">
        <v>5971</v>
      </c>
      <c r="G673" s="152"/>
      <c r="H673" s="152" t="s">
        <v>5972</v>
      </c>
      <c r="I673" s="152" t="s">
        <v>5973</v>
      </c>
      <c r="J673" s="150" t="s">
        <v>5974</v>
      </c>
      <c r="K673" s="150" t="s">
        <v>5975</v>
      </c>
      <c r="L673" s="150" t="s">
        <v>5976</v>
      </c>
      <c r="M673" s="150" t="s">
        <v>5977</v>
      </c>
      <c r="N673" s="153" t="s">
        <v>246</v>
      </c>
      <c r="O673" s="154" t="s">
        <v>626</v>
      </c>
      <c r="P673" s="154" t="s">
        <v>5978</v>
      </c>
      <c r="Q673" s="155" t="s">
        <v>5979</v>
      </c>
      <c r="R673" s="154"/>
      <c r="S673" s="155">
        <v>93401</v>
      </c>
      <c r="T673" s="155" t="s">
        <v>5980</v>
      </c>
      <c r="U673" s="155">
        <v>2021</v>
      </c>
      <c r="V673" s="156">
        <v>38936</v>
      </c>
      <c r="W673" s="154">
        <v>7331</v>
      </c>
      <c r="X673" s="258"/>
      <c r="Y673" s="153"/>
      <c r="Z673" s="258"/>
      <c r="AA673" s="258"/>
      <c r="AB673" s="258"/>
      <c r="AC673" s="150"/>
      <c r="AD673" s="40"/>
      <c r="AE673" s="40"/>
      <c r="AF673" s="40"/>
      <c r="AG673" s="40"/>
      <c r="AH673" s="40"/>
      <c r="AI673" s="218"/>
    </row>
    <row r="674" spans="1:35" ht="45" hidden="1" customHeight="1" x14ac:dyDescent="0.2">
      <c r="A674" s="159" t="s">
        <v>5981</v>
      </c>
      <c r="B674" s="150">
        <v>659940302</v>
      </c>
      <c r="C674" s="150" t="s">
        <v>5835</v>
      </c>
      <c r="D674" s="151" t="s">
        <v>111</v>
      </c>
      <c r="E674" s="150" t="s">
        <v>5982</v>
      </c>
      <c r="F674" s="152" t="s">
        <v>5983</v>
      </c>
      <c r="G674" s="152"/>
      <c r="H674" s="152" t="s">
        <v>5984</v>
      </c>
      <c r="I674" s="152" t="s">
        <v>5985</v>
      </c>
      <c r="J674" s="150" t="s">
        <v>2613</v>
      </c>
      <c r="K674" s="150" t="s">
        <v>5986</v>
      </c>
      <c r="L674" s="150" t="s">
        <v>5987</v>
      </c>
      <c r="M674" s="150" t="s">
        <v>5988</v>
      </c>
      <c r="N674" s="153" t="s">
        <v>246</v>
      </c>
      <c r="O674" s="154" t="s">
        <v>4768</v>
      </c>
      <c r="P674" s="154"/>
      <c r="Q674" s="155"/>
      <c r="R674" s="154"/>
      <c r="S674" s="155" t="s">
        <v>153</v>
      </c>
      <c r="T674" s="155" t="s">
        <v>5901</v>
      </c>
      <c r="U674" s="155">
        <v>2010</v>
      </c>
      <c r="V674" s="156">
        <v>40728</v>
      </c>
      <c r="W674" s="154">
        <v>7443</v>
      </c>
      <c r="X674" s="258"/>
      <c r="Y674" s="153"/>
      <c r="Z674" s="258"/>
      <c r="AA674" s="258"/>
      <c r="AB674" s="258"/>
      <c r="AC674" s="150"/>
      <c r="AD674" s="40"/>
      <c r="AE674" s="40"/>
      <c r="AF674" s="40"/>
      <c r="AG674" s="40"/>
      <c r="AH674" s="40"/>
      <c r="AI674" s="218"/>
    </row>
    <row r="675" spans="1:35" ht="45" hidden="1" customHeight="1" x14ac:dyDescent="0.2">
      <c r="A675" s="159" t="s">
        <v>5989</v>
      </c>
      <c r="B675" s="150">
        <v>652115705</v>
      </c>
      <c r="C675" s="150" t="s">
        <v>5872</v>
      </c>
      <c r="D675" s="151" t="s">
        <v>111</v>
      </c>
      <c r="E675" s="150" t="s">
        <v>5990</v>
      </c>
      <c r="F675" s="152" t="s">
        <v>5991</v>
      </c>
      <c r="G675" s="152"/>
      <c r="H675" s="152" t="s">
        <v>5992</v>
      </c>
      <c r="I675" s="152" t="s">
        <v>5993</v>
      </c>
      <c r="J675" s="150" t="s">
        <v>327</v>
      </c>
      <c r="K675" s="150" t="s">
        <v>5994</v>
      </c>
      <c r="L675" s="150" t="s">
        <v>5995</v>
      </c>
      <c r="M675" s="150" t="s">
        <v>5996</v>
      </c>
      <c r="N675" s="153" t="s">
        <v>133</v>
      </c>
      <c r="O675" s="154" t="s">
        <v>706</v>
      </c>
      <c r="P675" s="154" t="s">
        <v>5997</v>
      </c>
      <c r="Q675" s="155"/>
      <c r="R675" s="154"/>
      <c r="S675" s="155" t="s">
        <v>627</v>
      </c>
      <c r="T675" s="155" t="s">
        <v>5998</v>
      </c>
      <c r="U675" s="155">
        <v>2019</v>
      </c>
      <c r="V675" s="156">
        <v>38228</v>
      </c>
      <c r="W675" s="154">
        <v>7146</v>
      </c>
      <c r="X675" s="258"/>
      <c r="Y675" s="153"/>
      <c r="Z675" s="258"/>
      <c r="AA675" s="258"/>
      <c r="AB675" s="258"/>
      <c r="AC675" s="150"/>
      <c r="AD675" s="40"/>
      <c r="AE675" s="40"/>
      <c r="AF675" s="40"/>
      <c r="AG675" s="40"/>
      <c r="AH675" s="40"/>
      <c r="AI675" s="218"/>
    </row>
    <row r="676" spans="1:35" ht="45" hidden="1" customHeight="1" x14ac:dyDescent="0.2">
      <c r="A676" s="159" t="s">
        <v>5999</v>
      </c>
      <c r="B676" s="150">
        <v>759894200</v>
      </c>
      <c r="C676" s="150" t="s">
        <v>5824</v>
      </c>
      <c r="D676" s="151" t="s">
        <v>111</v>
      </c>
      <c r="E676" s="150" t="s">
        <v>6000</v>
      </c>
      <c r="F676" s="152" t="s">
        <v>6001</v>
      </c>
      <c r="G676" s="152"/>
      <c r="H676" s="152" t="s">
        <v>6002</v>
      </c>
      <c r="I676" s="152" t="s">
        <v>6003</v>
      </c>
      <c r="J676" s="150" t="s">
        <v>6004</v>
      </c>
      <c r="K676" s="150" t="s">
        <v>6005</v>
      </c>
      <c r="L676" s="150" t="s">
        <v>6006</v>
      </c>
      <c r="M676" s="150" t="s">
        <v>6007</v>
      </c>
      <c r="N676" s="153" t="s">
        <v>118</v>
      </c>
      <c r="O676" s="154" t="s">
        <v>119</v>
      </c>
      <c r="P676" s="154" t="s">
        <v>6008</v>
      </c>
      <c r="Q676" s="155" t="s">
        <v>6009</v>
      </c>
      <c r="R676" s="154"/>
      <c r="S676" s="155" t="s">
        <v>153</v>
      </c>
      <c r="T676" s="155" t="s">
        <v>6010</v>
      </c>
      <c r="U676" s="155">
        <v>2008</v>
      </c>
      <c r="V676" s="156">
        <v>38610</v>
      </c>
      <c r="W676" s="154">
        <v>7191</v>
      </c>
      <c r="X676" s="258"/>
      <c r="Y676" s="153"/>
      <c r="Z676" s="258"/>
      <c r="AA676" s="258"/>
      <c r="AB676" s="258"/>
      <c r="AC676" s="150"/>
      <c r="AD676" s="40"/>
      <c r="AE676" s="40"/>
      <c r="AF676" s="40"/>
      <c r="AG676" s="40"/>
      <c r="AH676" s="40"/>
      <c r="AI676" s="218"/>
    </row>
    <row r="677" spans="1:35" ht="45" hidden="1" customHeight="1" x14ac:dyDescent="0.2">
      <c r="A677" s="159" t="s">
        <v>6011</v>
      </c>
      <c r="B677" s="150">
        <v>656702605</v>
      </c>
      <c r="C677" s="150" t="s">
        <v>5861</v>
      </c>
      <c r="D677" s="151" t="s">
        <v>111</v>
      </c>
      <c r="E677" s="150" t="s">
        <v>6012</v>
      </c>
      <c r="F677" s="152" t="s">
        <v>6013</v>
      </c>
      <c r="G677" s="152"/>
      <c r="H677" s="152" t="s">
        <v>6014</v>
      </c>
      <c r="I677" s="152" t="s">
        <v>6015</v>
      </c>
      <c r="J677" s="150" t="s">
        <v>6016</v>
      </c>
      <c r="K677" s="150" t="s">
        <v>6017</v>
      </c>
      <c r="L677" s="150" t="s">
        <v>6018</v>
      </c>
      <c r="M677" s="150" t="s">
        <v>6019</v>
      </c>
      <c r="N677" s="153" t="s">
        <v>246</v>
      </c>
      <c r="O677" s="150" t="s">
        <v>4434</v>
      </c>
      <c r="P677" s="154" t="s">
        <v>6020</v>
      </c>
      <c r="Q677" s="154" t="s">
        <v>6021</v>
      </c>
      <c r="R677" s="154"/>
      <c r="S677" s="155">
        <v>93401</v>
      </c>
      <c r="T677" s="155" t="s">
        <v>6022</v>
      </c>
      <c r="U677" s="155">
        <v>2007</v>
      </c>
      <c r="V677" s="156">
        <v>39212</v>
      </c>
      <c r="W677" s="154">
        <v>7357</v>
      </c>
      <c r="X677" s="258"/>
      <c r="Y677" s="153"/>
      <c r="Z677" s="258"/>
      <c r="AA677" s="258"/>
      <c r="AB677" s="258"/>
      <c r="AC677" s="150"/>
      <c r="AD677" s="40"/>
      <c r="AE677" s="40"/>
      <c r="AF677" s="40"/>
      <c r="AG677" s="40"/>
      <c r="AH677" s="40"/>
      <c r="AI677" s="218"/>
    </row>
    <row r="678" spans="1:35" ht="45" hidden="1" customHeight="1" x14ac:dyDescent="0.2">
      <c r="A678" s="159" t="s">
        <v>6023</v>
      </c>
      <c r="B678" s="150">
        <v>733958006</v>
      </c>
      <c r="C678" s="150" t="s">
        <v>5824</v>
      </c>
      <c r="D678" s="151" t="s">
        <v>111</v>
      </c>
      <c r="E678" s="150" t="s">
        <v>6024</v>
      </c>
      <c r="F678" s="152" t="s">
        <v>6025</v>
      </c>
      <c r="G678" s="152"/>
      <c r="H678" s="152" t="s">
        <v>6026</v>
      </c>
      <c r="I678" s="152" t="s">
        <v>6027</v>
      </c>
      <c r="J678" s="150" t="s">
        <v>255</v>
      </c>
      <c r="K678" s="150" t="s">
        <v>6028</v>
      </c>
      <c r="L678" s="150" t="s">
        <v>6029</v>
      </c>
      <c r="M678" s="150" t="s">
        <v>6030</v>
      </c>
      <c r="N678" s="153" t="s">
        <v>246</v>
      </c>
      <c r="O678" s="154" t="s">
        <v>626</v>
      </c>
      <c r="P678" s="154"/>
      <c r="Q678" s="155"/>
      <c r="R678" s="154"/>
      <c r="S678" s="155" t="s">
        <v>627</v>
      </c>
      <c r="T678" s="155" t="s">
        <v>6031</v>
      </c>
      <c r="U678" s="155">
        <v>2005</v>
      </c>
      <c r="V678" s="156">
        <v>37970</v>
      </c>
      <c r="W678" s="154">
        <v>6956</v>
      </c>
      <c r="X678" s="258"/>
      <c r="Y678" s="153"/>
      <c r="Z678" s="258"/>
      <c r="AA678" s="258"/>
      <c r="AB678" s="258"/>
      <c r="AC678" s="150"/>
      <c r="AD678" s="40"/>
      <c r="AE678" s="40"/>
      <c r="AF678" s="40"/>
      <c r="AG678" s="40"/>
      <c r="AH678" s="40"/>
      <c r="AI678" s="218"/>
    </row>
    <row r="679" spans="1:35" ht="45" hidden="1" customHeight="1" x14ac:dyDescent="0.2">
      <c r="A679" s="149" t="s">
        <v>6032</v>
      </c>
      <c r="B679" s="150">
        <v>659660806</v>
      </c>
      <c r="C679" s="183" t="s">
        <v>5824</v>
      </c>
      <c r="D679" s="151" t="s">
        <v>111</v>
      </c>
      <c r="E679" s="183" t="s">
        <v>6033</v>
      </c>
      <c r="F679" s="152" t="s">
        <v>6034</v>
      </c>
      <c r="G679" s="152"/>
      <c r="H679" s="152" t="s">
        <v>6035</v>
      </c>
      <c r="I679" s="152" t="s">
        <v>6036</v>
      </c>
      <c r="J679" s="150" t="s">
        <v>5853</v>
      </c>
      <c r="K679" s="150" t="s">
        <v>6037</v>
      </c>
      <c r="L679" s="150" t="s">
        <v>6038</v>
      </c>
      <c r="M679" s="150" t="s">
        <v>6039</v>
      </c>
      <c r="N679" s="153" t="s">
        <v>165</v>
      </c>
      <c r="O679" s="154" t="s">
        <v>166</v>
      </c>
      <c r="P679" s="154"/>
      <c r="Q679" s="155"/>
      <c r="R679" s="154"/>
      <c r="S679" s="155" t="s">
        <v>627</v>
      </c>
      <c r="T679" s="155" t="s">
        <v>6040</v>
      </c>
      <c r="U679" s="155">
        <v>2013</v>
      </c>
      <c r="V679" s="156">
        <v>40032</v>
      </c>
      <c r="W679" s="154">
        <v>7416</v>
      </c>
      <c r="X679" s="258"/>
      <c r="Y679" s="153"/>
      <c r="Z679" s="258"/>
      <c r="AA679" s="258"/>
      <c r="AB679" s="258"/>
      <c r="AC679" s="150"/>
      <c r="AD679" s="40"/>
      <c r="AE679" s="40"/>
      <c r="AF679" s="40"/>
      <c r="AG679" s="40"/>
      <c r="AH679" s="40"/>
      <c r="AI679" s="218"/>
    </row>
    <row r="680" spans="1:35" ht="45" hidden="1" customHeight="1" x14ac:dyDescent="0.2">
      <c r="A680" s="159" t="s">
        <v>6041</v>
      </c>
      <c r="B680" s="150">
        <v>655691103</v>
      </c>
      <c r="C680" s="150" t="s">
        <v>6042</v>
      </c>
      <c r="D680" s="151" t="s">
        <v>111</v>
      </c>
      <c r="E680" s="150" t="s">
        <v>6043</v>
      </c>
      <c r="F680" s="152" t="s">
        <v>6044</v>
      </c>
      <c r="G680" s="152"/>
      <c r="H680" s="152" t="s">
        <v>6045</v>
      </c>
      <c r="I680" s="152" t="s">
        <v>6046</v>
      </c>
      <c r="J680" s="150" t="s">
        <v>2812</v>
      </c>
      <c r="K680" s="150" t="s">
        <v>6047</v>
      </c>
      <c r="L680" s="150" t="s">
        <v>6048</v>
      </c>
      <c r="M680" s="150" t="s">
        <v>6049</v>
      </c>
      <c r="N680" s="153" t="s">
        <v>246</v>
      </c>
      <c r="O680" s="154" t="s">
        <v>306</v>
      </c>
      <c r="P680" s="154" t="s">
        <v>6050</v>
      </c>
      <c r="Q680" s="155"/>
      <c r="R680" s="154"/>
      <c r="S680" s="155">
        <v>93401</v>
      </c>
      <c r="T680" s="155" t="s">
        <v>6051</v>
      </c>
      <c r="U680" s="155">
        <v>2008</v>
      </c>
      <c r="V680" s="156">
        <v>38915</v>
      </c>
      <c r="W680" s="154">
        <v>7330</v>
      </c>
      <c r="X680" s="258"/>
      <c r="Y680" s="153"/>
      <c r="Z680" s="258"/>
      <c r="AA680" s="258"/>
      <c r="AB680" s="258"/>
      <c r="AC680" s="150"/>
      <c r="AD680" s="40"/>
      <c r="AE680" s="40"/>
      <c r="AF680" s="40"/>
      <c r="AG680" s="40"/>
      <c r="AH680" s="40"/>
      <c r="AI680" s="218"/>
    </row>
    <row r="681" spans="1:35" ht="45" hidden="1" customHeight="1" x14ac:dyDescent="0.2">
      <c r="A681" s="159" t="s">
        <v>6052</v>
      </c>
      <c r="B681" s="150">
        <v>655097503</v>
      </c>
      <c r="C681" s="150" t="s">
        <v>5824</v>
      </c>
      <c r="D681" s="151" t="s">
        <v>111</v>
      </c>
      <c r="E681" s="150" t="s">
        <v>6053</v>
      </c>
      <c r="F681" s="152" t="s">
        <v>6054</v>
      </c>
      <c r="G681" s="152"/>
      <c r="H681" s="152" t="s">
        <v>6055</v>
      </c>
      <c r="I681" s="152" t="s">
        <v>6056</v>
      </c>
      <c r="J681" s="150" t="s">
        <v>6057</v>
      </c>
      <c r="K681" s="150" t="s">
        <v>6058</v>
      </c>
      <c r="L681" s="150" t="s">
        <v>6059</v>
      </c>
      <c r="M681" s="150" t="s">
        <v>6060</v>
      </c>
      <c r="N681" s="153" t="s">
        <v>118</v>
      </c>
      <c r="O681" s="154" t="s">
        <v>594</v>
      </c>
      <c r="P681" s="154" t="s">
        <v>6061</v>
      </c>
      <c r="Q681" s="155"/>
      <c r="R681" s="154"/>
      <c r="S681" s="155" t="s">
        <v>153</v>
      </c>
      <c r="T681" s="155" t="s">
        <v>6062</v>
      </c>
      <c r="U681" s="155">
        <v>2012</v>
      </c>
      <c r="V681" s="156">
        <v>38617</v>
      </c>
      <c r="W681" s="154">
        <v>7192</v>
      </c>
      <c r="X681" s="258"/>
      <c r="Y681" s="153"/>
      <c r="Z681" s="258"/>
      <c r="AA681" s="258"/>
      <c r="AB681" s="258"/>
      <c r="AC681" s="150"/>
      <c r="AD681" s="40"/>
      <c r="AE681" s="40"/>
      <c r="AF681" s="40"/>
      <c r="AG681" s="40"/>
      <c r="AH681" s="40"/>
      <c r="AI681" s="218"/>
    </row>
    <row r="682" spans="1:35" ht="45" hidden="1" customHeight="1" x14ac:dyDescent="0.2">
      <c r="A682" s="159" t="s">
        <v>6063</v>
      </c>
      <c r="B682" s="150">
        <v>658880209</v>
      </c>
      <c r="C682" s="150" t="s">
        <v>2271</v>
      </c>
      <c r="D682" s="151" t="s">
        <v>2272</v>
      </c>
      <c r="E682" s="150" t="s">
        <v>6064</v>
      </c>
      <c r="F682" s="152" t="s">
        <v>6065</v>
      </c>
      <c r="G682" s="152"/>
      <c r="H682" s="152" t="s">
        <v>6066</v>
      </c>
      <c r="I682" s="152" t="s">
        <v>6067</v>
      </c>
      <c r="J682" s="150" t="s">
        <v>6068</v>
      </c>
      <c r="K682" s="150" t="s">
        <v>6068</v>
      </c>
      <c r="L682" s="150" t="s">
        <v>6069</v>
      </c>
      <c r="M682" s="150" t="s">
        <v>6070</v>
      </c>
      <c r="N682" s="153" t="s">
        <v>118</v>
      </c>
      <c r="O682" s="154" t="s">
        <v>1321</v>
      </c>
      <c r="P682" s="150" t="s">
        <v>6071</v>
      </c>
      <c r="Q682" s="154" t="s">
        <v>6072</v>
      </c>
      <c r="R682" s="154"/>
      <c r="S682" s="155" t="s">
        <v>209</v>
      </c>
      <c r="T682" s="155" t="s">
        <v>6073</v>
      </c>
      <c r="U682" s="155">
        <v>2007</v>
      </c>
      <c r="V682" s="156">
        <v>39713</v>
      </c>
      <c r="W682" s="154">
        <v>7404</v>
      </c>
      <c r="X682" s="258"/>
      <c r="Y682" s="153"/>
      <c r="Z682" s="258"/>
      <c r="AA682" s="258"/>
      <c r="AB682" s="258"/>
      <c r="AC682" s="150"/>
      <c r="AD682" s="40"/>
      <c r="AE682" s="40"/>
      <c r="AF682" s="40"/>
      <c r="AG682" s="40"/>
      <c r="AH682" s="40"/>
      <c r="AI682" s="218"/>
    </row>
    <row r="683" spans="1:35" ht="45" hidden="1" customHeight="1" x14ac:dyDescent="0.2">
      <c r="A683" s="159" t="s">
        <v>6074</v>
      </c>
      <c r="B683" s="150">
        <v>718283000</v>
      </c>
      <c r="C683" s="150" t="s">
        <v>5835</v>
      </c>
      <c r="D683" s="151" t="s">
        <v>111</v>
      </c>
      <c r="E683" s="150" t="s">
        <v>6075</v>
      </c>
      <c r="F683" s="152" t="s">
        <v>6076</v>
      </c>
      <c r="G683" s="152"/>
      <c r="H683" s="152" t="s">
        <v>6077</v>
      </c>
      <c r="I683" s="152" t="s">
        <v>6078</v>
      </c>
      <c r="J683" s="150" t="s">
        <v>6079</v>
      </c>
      <c r="K683" s="150" t="s">
        <v>6080</v>
      </c>
      <c r="L683" s="150" t="s">
        <v>6081</v>
      </c>
      <c r="M683" s="150" t="s">
        <v>6082</v>
      </c>
      <c r="N683" s="153" t="s">
        <v>118</v>
      </c>
      <c r="O683" s="154" t="s">
        <v>763</v>
      </c>
      <c r="P683" s="154" t="s">
        <v>6083</v>
      </c>
      <c r="Q683" s="155" t="s">
        <v>6084</v>
      </c>
      <c r="R683" s="154"/>
      <c r="S683" s="155" t="s">
        <v>153</v>
      </c>
      <c r="T683" s="155" t="s">
        <v>6085</v>
      </c>
      <c r="U683" s="155">
        <v>2014</v>
      </c>
      <c r="V683" s="156">
        <v>37119</v>
      </c>
      <c r="W683" s="154">
        <v>7449</v>
      </c>
      <c r="X683" s="258"/>
      <c r="Y683" s="153"/>
      <c r="Z683" s="258"/>
      <c r="AA683" s="258"/>
      <c r="AB683" s="258"/>
      <c r="AC683" s="150"/>
      <c r="AD683" s="40"/>
      <c r="AE683" s="40"/>
      <c r="AF683" s="40"/>
      <c r="AG683" s="40"/>
      <c r="AH683" s="40"/>
      <c r="AI683" s="218"/>
    </row>
    <row r="684" spans="1:35" ht="45" hidden="1" customHeight="1" x14ac:dyDescent="0.2">
      <c r="A684" s="159" t="s">
        <v>6086</v>
      </c>
      <c r="B684" s="150">
        <v>657699209</v>
      </c>
      <c r="C684" s="150" t="s">
        <v>5835</v>
      </c>
      <c r="D684" s="151" t="s">
        <v>111</v>
      </c>
      <c r="E684" s="150" t="s">
        <v>6087</v>
      </c>
      <c r="F684" s="152" t="s">
        <v>6088</v>
      </c>
      <c r="G684" s="152"/>
      <c r="H684" s="152" t="s">
        <v>6089</v>
      </c>
      <c r="I684" s="152" t="s">
        <v>6090</v>
      </c>
      <c r="J684" s="150" t="s">
        <v>6091</v>
      </c>
      <c r="K684" s="150" t="s">
        <v>6092</v>
      </c>
      <c r="L684" s="150" t="s">
        <v>6093</v>
      </c>
      <c r="M684" s="150" t="s">
        <v>6094</v>
      </c>
      <c r="N684" s="153" t="s">
        <v>246</v>
      </c>
      <c r="O684" s="154" t="s">
        <v>1127</v>
      </c>
      <c r="P684" s="154" t="s">
        <v>6095</v>
      </c>
      <c r="Q684" s="155"/>
      <c r="R684" s="154"/>
      <c r="S684" s="155" t="s">
        <v>153</v>
      </c>
      <c r="T684" s="155" t="s">
        <v>1130</v>
      </c>
      <c r="U684" s="155">
        <v>2011</v>
      </c>
      <c r="V684" s="156">
        <v>41288</v>
      </c>
      <c r="W684" s="154">
        <v>7469</v>
      </c>
      <c r="X684" s="258"/>
      <c r="Y684" s="153"/>
      <c r="Z684" s="258"/>
      <c r="AA684" s="258"/>
      <c r="AB684" s="258"/>
      <c r="AC684" s="150"/>
      <c r="AD684" s="40"/>
      <c r="AE684" s="40"/>
      <c r="AF684" s="40"/>
      <c r="AG684" s="40"/>
      <c r="AH684" s="40"/>
      <c r="AI684" s="218"/>
    </row>
    <row r="685" spans="1:35" ht="45" hidden="1" customHeight="1" x14ac:dyDescent="0.2">
      <c r="A685" s="159" t="s">
        <v>6096</v>
      </c>
      <c r="B685" s="150">
        <v>653173105</v>
      </c>
      <c r="C685" s="150" t="s">
        <v>5872</v>
      </c>
      <c r="D685" s="151" t="s">
        <v>111</v>
      </c>
      <c r="E685" s="150" t="s">
        <v>6097</v>
      </c>
      <c r="F685" s="152" t="s">
        <v>6098</v>
      </c>
      <c r="G685" s="152"/>
      <c r="H685" s="152" t="s">
        <v>6099</v>
      </c>
      <c r="I685" s="152" t="s">
        <v>6100</v>
      </c>
      <c r="J685" s="150" t="s">
        <v>6101</v>
      </c>
      <c r="K685" s="150" t="s">
        <v>6102</v>
      </c>
      <c r="L685" s="150" t="s">
        <v>6103</v>
      </c>
      <c r="M685" s="150" t="s">
        <v>6104</v>
      </c>
      <c r="N685" s="153" t="s">
        <v>246</v>
      </c>
      <c r="O685" s="154" t="s">
        <v>686</v>
      </c>
      <c r="P685" s="154"/>
      <c r="Q685" s="155"/>
      <c r="R685" s="154"/>
      <c r="S685" s="155" t="s">
        <v>1830</v>
      </c>
      <c r="T685" s="155" t="s">
        <v>6105</v>
      </c>
      <c r="U685" s="155">
        <v>2007</v>
      </c>
      <c r="V685" s="156">
        <v>41493</v>
      </c>
      <c r="W685" s="154">
        <v>7332</v>
      </c>
      <c r="X685" s="258"/>
      <c r="Y685" s="153"/>
      <c r="Z685" s="258"/>
      <c r="AA685" s="258"/>
      <c r="AB685" s="258"/>
      <c r="AC685" s="150"/>
      <c r="AD685" s="40"/>
      <c r="AE685" s="40"/>
      <c r="AF685" s="40"/>
      <c r="AG685" s="40"/>
      <c r="AH685" s="40"/>
      <c r="AI685" s="218"/>
    </row>
    <row r="686" spans="1:35" ht="45" hidden="1" customHeight="1" x14ac:dyDescent="0.2">
      <c r="A686" s="159" t="s">
        <v>6106</v>
      </c>
      <c r="B686" s="150">
        <v>732191003</v>
      </c>
      <c r="C686" s="150" t="s">
        <v>5872</v>
      </c>
      <c r="D686" s="151" t="s">
        <v>111</v>
      </c>
      <c r="E686" s="150" t="s">
        <v>6107</v>
      </c>
      <c r="F686" s="152" t="s">
        <v>6108</v>
      </c>
      <c r="G686" s="152"/>
      <c r="H686" s="152" t="s">
        <v>6109</v>
      </c>
      <c r="I686" s="152" t="s">
        <v>6110</v>
      </c>
      <c r="J686" s="150" t="s">
        <v>174</v>
      </c>
      <c r="K686" s="150" t="s">
        <v>6111</v>
      </c>
      <c r="L686" s="197" t="s">
        <v>6112</v>
      </c>
      <c r="M686" s="150" t="s">
        <v>6113</v>
      </c>
      <c r="N686" s="153" t="s">
        <v>246</v>
      </c>
      <c r="O686" s="154" t="s">
        <v>1127</v>
      </c>
      <c r="P686" s="154"/>
      <c r="Q686" s="155"/>
      <c r="R686" s="154"/>
      <c r="S686" s="155" t="s">
        <v>627</v>
      </c>
      <c r="T686" s="155" t="s">
        <v>6114</v>
      </c>
      <c r="U686" s="155">
        <v>2004</v>
      </c>
      <c r="V686" s="156">
        <v>37970</v>
      </c>
      <c r="W686" s="154">
        <v>7026</v>
      </c>
      <c r="X686" s="258"/>
      <c r="Y686" s="153"/>
      <c r="Z686" s="258"/>
      <c r="AA686" s="258"/>
      <c r="AB686" s="258"/>
      <c r="AC686" s="150"/>
      <c r="AD686" s="40"/>
      <c r="AE686" s="40"/>
      <c r="AF686" s="40"/>
      <c r="AG686" s="40"/>
      <c r="AH686" s="40"/>
      <c r="AI686" s="218"/>
    </row>
    <row r="687" spans="1:35" ht="45" hidden="1" customHeight="1" x14ac:dyDescent="0.2">
      <c r="A687" s="159" t="s">
        <v>6115</v>
      </c>
      <c r="B687" s="150">
        <v>654851603</v>
      </c>
      <c r="C687" s="150" t="s">
        <v>5872</v>
      </c>
      <c r="D687" s="151" t="s">
        <v>111</v>
      </c>
      <c r="E687" s="150" t="s">
        <v>6116</v>
      </c>
      <c r="F687" s="152" t="s">
        <v>6117</v>
      </c>
      <c r="G687" s="152"/>
      <c r="H687" s="152" t="s">
        <v>6118</v>
      </c>
      <c r="I687" s="152" t="s">
        <v>6119</v>
      </c>
      <c r="J687" s="150" t="s">
        <v>6120</v>
      </c>
      <c r="K687" s="150" t="s">
        <v>6121</v>
      </c>
      <c r="L687" s="150" t="s">
        <v>6122</v>
      </c>
      <c r="M687" s="150" t="s">
        <v>6123</v>
      </c>
      <c r="N687" s="153" t="s">
        <v>165</v>
      </c>
      <c r="O687" s="154" t="s">
        <v>166</v>
      </c>
      <c r="P687" s="154"/>
      <c r="Q687" s="155"/>
      <c r="R687" s="154"/>
      <c r="S687" s="155" t="s">
        <v>627</v>
      </c>
      <c r="T687" s="155" t="s">
        <v>6124</v>
      </c>
      <c r="U687" s="155">
        <v>2012</v>
      </c>
      <c r="V687" s="156">
        <v>38503</v>
      </c>
      <c r="W687" s="154">
        <v>7171</v>
      </c>
      <c r="X687" s="258"/>
      <c r="Y687" s="153"/>
      <c r="Z687" s="258"/>
      <c r="AA687" s="258"/>
      <c r="AB687" s="258"/>
      <c r="AC687" s="150"/>
      <c r="AD687" s="40"/>
      <c r="AE687" s="40"/>
      <c r="AF687" s="40"/>
      <c r="AG687" s="40"/>
      <c r="AH687" s="40"/>
      <c r="AI687" s="218"/>
    </row>
    <row r="688" spans="1:35" ht="45" hidden="1" customHeight="1" x14ac:dyDescent="0.2">
      <c r="A688" s="159" t="s">
        <v>6125</v>
      </c>
      <c r="B688" s="150">
        <v>757565005</v>
      </c>
      <c r="C688" s="150" t="s">
        <v>5824</v>
      </c>
      <c r="D688" s="151" t="s">
        <v>111</v>
      </c>
      <c r="E688" s="150" t="s">
        <v>6126</v>
      </c>
      <c r="F688" s="152" t="s">
        <v>6127</v>
      </c>
      <c r="G688" s="152"/>
      <c r="H688" s="152" t="s">
        <v>6128</v>
      </c>
      <c r="I688" s="152" t="s">
        <v>6129</v>
      </c>
      <c r="J688" s="150" t="s">
        <v>255</v>
      </c>
      <c r="K688" s="150" t="s">
        <v>6130</v>
      </c>
      <c r="L688" s="150" t="s">
        <v>6131</v>
      </c>
      <c r="M688" s="150" t="s">
        <v>6132</v>
      </c>
      <c r="N688" s="153" t="s">
        <v>118</v>
      </c>
      <c r="O688" s="154" t="s">
        <v>594</v>
      </c>
      <c r="P688" s="154"/>
      <c r="Q688" s="155"/>
      <c r="R688" s="154"/>
      <c r="S688" s="155" t="s">
        <v>627</v>
      </c>
      <c r="T688" s="155" t="s">
        <v>6133</v>
      </c>
      <c r="U688" s="155">
        <v>2005</v>
      </c>
      <c r="V688" s="156">
        <v>38715</v>
      </c>
      <c r="W688" s="154">
        <v>7241</v>
      </c>
      <c r="X688" s="258"/>
      <c r="Y688" s="153"/>
      <c r="Z688" s="258"/>
      <c r="AA688" s="258"/>
      <c r="AB688" s="258"/>
      <c r="AC688" s="150"/>
      <c r="AD688" s="40"/>
      <c r="AE688" s="40"/>
      <c r="AF688" s="40"/>
      <c r="AG688" s="40"/>
      <c r="AH688" s="40"/>
      <c r="AI688" s="218"/>
    </row>
    <row r="689" spans="1:35" ht="45" hidden="1" customHeight="1" x14ac:dyDescent="0.2">
      <c r="A689" s="159" t="s">
        <v>6134</v>
      </c>
      <c r="B689" s="150">
        <v>728421002</v>
      </c>
      <c r="C689" s="150" t="s">
        <v>5872</v>
      </c>
      <c r="D689" s="151" t="s">
        <v>111</v>
      </c>
      <c r="E689" s="150" t="s">
        <v>6135</v>
      </c>
      <c r="F689" s="152" t="s">
        <v>6136</v>
      </c>
      <c r="G689" s="152"/>
      <c r="H689" s="152" t="s">
        <v>6137</v>
      </c>
      <c r="I689" s="152" t="s">
        <v>6138</v>
      </c>
      <c r="J689" s="150" t="s">
        <v>2290</v>
      </c>
      <c r="K689" s="150" t="s">
        <v>6139</v>
      </c>
      <c r="L689" s="150" t="s">
        <v>6140</v>
      </c>
      <c r="M689" s="150" t="s">
        <v>6141</v>
      </c>
      <c r="N689" s="153" t="s">
        <v>246</v>
      </c>
      <c r="O689" s="154" t="s">
        <v>306</v>
      </c>
      <c r="P689" s="154"/>
      <c r="Q689" s="155"/>
      <c r="R689" s="154"/>
      <c r="S689" s="155" t="s">
        <v>627</v>
      </c>
      <c r="T689" s="155" t="s">
        <v>6142</v>
      </c>
      <c r="U689" s="155">
        <v>2014</v>
      </c>
      <c r="V689" s="156">
        <v>37970</v>
      </c>
      <c r="W689" s="154">
        <v>6939</v>
      </c>
      <c r="X689" s="258"/>
      <c r="Y689" s="153"/>
      <c r="Z689" s="258"/>
      <c r="AA689" s="258"/>
      <c r="AB689" s="258"/>
      <c r="AC689" s="150"/>
      <c r="AD689" s="40"/>
      <c r="AE689" s="40"/>
      <c r="AF689" s="40"/>
      <c r="AG689" s="40"/>
      <c r="AH689" s="40"/>
      <c r="AI689" s="218"/>
    </row>
    <row r="690" spans="1:35" ht="45" hidden="1" customHeight="1" x14ac:dyDescent="0.2">
      <c r="A690" s="159" t="s">
        <v>6143</v>
      </c>
      <c r="B690" s="150">
        <v>754998008</v>
      </c>
      <c r="C690" s="150" t="s">
        <v>5872</v>
      </c>
      <c r="D690" s="151" t="s">
        <v>111</v>
      </c>
      <c r="E690" s="150" t="s">
        <v>6144</v>
      </c>
      <c r="F690" s="152" t="s">
        <v>6145</v>
      </c>
      <c r="G690" s="152"/>
      <c r="H690" s="152" t="s">
        <v>6146</v>
      </c>
      <c r="I690" s="152" t="s">
        <v>6147</v>
      </c>
      <c r="J690" s="150" t="s">
        <v>6148</v>
      </c>
      <c r="K690" s="150" t="s">
        <v>6149</v>
      </c>
      <c r="L690" s="150" t="s">
        <v>6150</v>
      </c>
      <c r="M690" s="150" t="s">
        <v>6151</v>
      </c>
      <c r="N690" s="153" t="s">
        <v>246</v>
      </c>
      <c r="O690" s="154" t="s">
        <v>306</v>
      </c>
      <c r="P690" s="154"/>
      <c r="Q690" s="155"/>
      <c r="R690" s="154"/>
      <c r="S690" s="155" t="s">
        <v>627</v>
      </c>
      <c r="T690" s="155" t="s">
        <v>6114</v>
      </c>
      <c r="U690" s="155">
        <v>2004</v>
      </c>
      <c r="V690" s="156">
        <v>37970</v>
      </c>
      <c r="W690" s="154">
        <v>7043</v>
      </c>
      <c r="X690" s="258"/>
      <c r="Y690" s="153"/>
      <c r="Z690" s="258"/>
      <c r="AA690" s="258"/>
      <c r="AB690" s="258"/>
      <c r="AC690" s="150"/>
      <c r="AD690" s="40"/>
      <c r="AE690" s="40"/>
      <c r="AF690" s="40"/>
      <c r="AG690" s="40"/>
      <c r="AH690" s="40"/>
      <c r="AI690" s="218"/>
    </row>
    <row r="691" spans="1:35" ht="45" hidden="1" customHeight="1" x14ac:dyDescent="0.2">
      <c r="A691" s="159" t="s">
        <v>6152</v>
      </c>
      <c r="B691" s="150">
        <v>655994203</v>
      </c>
      <c r="C691" s="150" t="s">
        <v>5861</v>
      </c>
      <c r="D691" s="151" t="s">
        <v>111</v>
      </c>
      <c r="E691" s="150" t="s">
        <v>6153</v>
      </c>
      <c r="F691" s="152" t="s">
        <v>6154</v>
      </c>
      <c r="G691" s="152"/>
      <c r="H691" s="152" t="s">
        <v>6155</v>
      </c>
      <c r="I691" s="152" t="s">
        <v>6156</v>
      </c>
      <c r="J691" s="150" t="s">
        <v>2812</v>
      </c>
      <c r="K691" s="150" t="s">
        <v>6157</v>
      </c>
      <c r="L691" s="150" t="s">
        <v>6158</v>
      </c>
      <c r="M691" s="150" t="s">
        <v>6159</v>
      </c>
      <c r="N691" s="153" t="s">
        <v>118</v>
      </c>
      <c r="O691" s="154" t="s">
        <v>525</v>
      </c>
      <c r="P691" s="154"/>
      <c r="Q691" s="155"/>
      <c r="R691" s="154"/>
      <c r="S691" s="155">
        <v>93401</v>
      </c>
      <c r="T691" s="155" t="s">
        <v>6160</v>
      </c>
      <c r="U691" s="155">
        <v>2005</v>
      </c>
      <c r="V691" s="156">
        <v>38860</v>
      </c>
      <c r="W691" s="154">
        <v>7321</v>
      </c>
      <c r="X691" s="258"/>
      <c r="Y691" s="153"/>
      <c r="Z691" s="258"/>
      <c r="AA691" s="258"/>
      <c r="AB691" s="258"/>
      <c r="AC691" s="150"/>
      <c r="AD691" s="40"/>
      <c r="AE691" s="40"/>
      <c r="AF691" s="40"/>
      <c r="AG691" s="40"/>
      <c r="AH691" s="40"/>
      <c r="AI691" s="218"/>
    </row>
    <row r="692" spans="1:35" ht="45" hidden="1" customHeight="1" x14ac:dyDescent="0.2">
      <c r="A692" s="159" t="s">
        <v>6161</v>
      </c>
      <c r="B692" s="150">
        <v>653583001</v>
      </c>
      <c r="C692" s="150" t="s">
        <v>5872</v>
      </c>
      <c r="D692" s="151" t="s">
        <v>111</v>
      </c>
      <c r="E692" s="150" t="s">
        <v>6162</v>
      </c>
      <c r="F692" s="152" t="s">
        <v>6163</v>
      </c>
      <c r="G692" s="152"/>
      <c r="H692" s="152" t="s">
        <v>6164</v>
      </c>
      <c r="I692" s="152" t="s">
        <v>6165</v>
      </c>
      <c r="J692" s="150" t="s">
        <v>6166</v>
      </c>
      <c r="K692" s="150" t="s">
        <v>6167</v>
      </c>
      <c r="L692" s="150" t="s">
        <v>6168</v>
      </c>
      <c r="M692" s="150" t="s">
        <v>6169</v>
      </c>
      <c r="N692" s="153" t="s">
        <v>928</v>
      </c>
      <c r="O692" s="154" t="s">
        <v>929</v>
      </c>
      <c r="P692" s="154" t="s">
        <v>6170</v>
      </c>
      <c r="Q692" s="155" t="s">
        <v>6171</v>
      </c>
      <c r="R692" s="154"/>
      <c r="S692" s="155" t="s">
        <v>627</v>
      </c>
      <c r="T692" s="155" t="s">
        <v>6172</v>
      </c>
      <c r="U692" s="155">
        <v>2008</v>
      </c>
      <c r="V692" s="156">
        <v>39693</v>
      </c>
      <c r="W692" s="154">
        <v>7401</v>
      </c>
      <c r="X692" s="258"/>
      <c r="Y692" s="153"/>
      <c r="Z692" s="258"/>
      <c r="AA692" s="258"/>
      <c r="AB692" s="258"/>
      <c r="AC692" s="150"/>
      <c r="AD692" s="40"/>
      <c r="AE692" s="40"/>
      <c r="AF692" s="40"/>
      <c r="AG692" s="40"/>
      <c r="AH692" s="40"/>
      <c r="AI692" s="218"/>
    </row>
    <row r="693" spans="1:35" ht="45" hidden="1" customHeight="1" x14ac:dyDescent="0.2">
      <c r="A693" s="159" t="s">
        <v>6173</v>
      </c>
      <c r="B693" s="150">
        <v>652167306</v>
      </c>
      <c r="C693" s="150" t="s">
        <v>5824</v>
      </c>
      <c r="D693" s="151" t="s">
        <v>111</v>
      </c>
      <c r="E693" s="150" t="s">
        <v>6174</v>
      </c>
      <c r="F693" s="152" t="s">
        <v>6175</v>
      </c>
      <c r="G693" s="152"/>
      <c r="H693" s="152" t="s">
        <v>1424</v>
      </c>
      <c r="I693" s="152" t="s">
        <v>6176</v>
      </c>
      <c r="J693" s="150" t="s">
        <v>255</v>
      </c>
      <c r="K693" s="150" t="s">
        <v>255</v>
      </c>
      <c r="L693" s="150" t="s">
        <v>6177</v>
      </c>
      <c r="M693" s="150" t="s">
        <v>6178</v>
      </c>
      <c r="N693" s="153" t="s">
        <v>118</v>
      </c>
      <c r="O693" s="154" t="s">
        <v>400</v>
      </c>
      <c r="P693" s="154"/>
      <c r="Q693" s="155"/>
      <c r="R693" s="154"/>
      <c r="S693" s="155" t="s">
        <v>627</v>
      </c>
      <c r="T693" s="155" t="s">
        <v>6179</v>
      </c>
      <c r="U693" s="155">
        <v>2012</v>
      </c>
      <c r="V693" s="156">
        <v>38713</v>
      </c>
      <c r="W693" s="154">
        <v>7238</v>
      </c>
      <c r="X693" s="258"/>
      <c r="Y693" s="153"/>
      <c r="Z693" s="258"/>
      <c r="AA693" s="258"/>
      <c r="AB693" s="258"/>
      <c r="AC693" s="150"/>
      <c r="AD693" s="40"/>
      <c r="AE693" s="40"/>
      <c r="AF693" s="40"/>
      <c r="AG693" s="40"/>
      <c r="AH693" s="40"/>
      <c r="AI693" s="218"/>
    </row>
    <row r="694" spans="1:35" ht="45" hidden="1" customHeight="1" x14ac:dyDescent="0.2">
      <c r="A694" s="159" t="s">
        <v>6180</v>
      </c>
      <c r="B694" s="150">
        <v>745445004</v>
      </c>
      <c r="C694" s="150" t="s">
        <v>5872</v>
      </c>
      <c r="D694" s="151" t="s">
        <v>111</v>
      </c>
      <c r="E694" s="150" t="s">
        <v>6181</v>
      </c>
      <c r="F694" s="152" t="s">
        <v>6182</v>
      </c>
      <c r="G694" s="152"/>
      <c r="H694" s="152" t="s">
        <v>6183</v>
      </c>
      <c r="I694" s="152" t="s">
        <v>6184</v>
      </c>
      <c r="J694" s="183" t="s">
        <v>6185</v>
      </c>
      <c r="K694" s="150"/>
      <c r="L694" s="150" t="s">
        <v>6186</v>
      </c>
      <c r="M694" s="150" t="s">
        <v>6187</v>
      </c>
      <c r="N694" s="153" t="s">
        <v>246</v>
      </c>
      <c r="O694" s="154" t="s">
        <v>686</v>
      </c>
      <c r="P694" s="154" t="s">
        <v>6188</v>
      </c>
      <c r="Q694" s="155" t="s">
        <v>6189</v>
      </c>
      <c r="R694" s="154"/>
      <c r="S694" s="155" t="s">
        <v>1761</v>
      </c>
      <c r="T694" s="155" t="s">
        <v>6190</v>
      </c>
      <c r="U694" s="155">
        <v>2016</v>
      </c>
      <c r="V694" s="156">
        <v>38159</v>
      </c>
      <c r="W694" s="154">
        <v>7131</v>
      </c>
      <c r="X694" s="258"/>
      <c r="Y694" s="153"/>
      <c r="Z694" s="258"/>
      <c r="AA694" s="258"/>
      <c r="AB694" s="258"/>
      <c r="AC694" s="150"/>
      <c r="AD694" s="40"/>
      <c r="AE694" s="40"/>
      <c r="AF694" s="40"/>
      <c r="AG694" s="40"/>
      <c r="AH694" s="40"/>
      <c r="AI694" s="218"/>
    </row>
    <row r="695" spans="1:35" ht="45" hidden="1" customHeight="1" x14ac:dyDescent="0.2">
      <c r="A695" s="159" t="s">
        <v>6191</v>
      </c>
      <c r="B695" s="150" t="s">
        <v>6192</v>
      </c>
      <c r="C695" s="150" t="s">
        <v>5872</v>
      </c>
      <c r="D695" s="151" t="s">
        <v>111</v>
      </c>
      <c r="E695" s="150" t="s">
        <v>6193</v>
      </c>
      <c r="F695" s="152" t="s">
        <v>6194</v>
      </c>
      <c r="G695" s="152"/>
      <c r="H695" s="152" t="s">
        <v>6195</v>
      </c>
      <c r="I695" s="152" t="s">
        <v>6196</v>
      </c>
      <c r="J695" s="150" t="s">
        <v>5796</v>
      </c>
      <c r="K695" s="150" t="s">
        <v>6197</v>
      </c>
      <c r="L695" s="150" t="s">
        <v>6198</v>
      </c>
      <c r="M695" s="150" t="s">
        <v>6199</v>
      </c>
      <c r="N695" s="153" t="s">
        <v>118</v>
      </c>
      <c r="O695" s="154" t="s">
        <v>192</v>
      </c>
      <c r="P695" s="154"/>
      <c r="Q695" s="155"/>
      <c r="R695" s="154"/>
      <c r="S695" s="155" t="s">
        <v>627</v>
      </c>
      <c r="T695" s="155" t="s">
        <v>6200</v>
      </c>
      <c r="U695" s="155">
        <v>2006</v>
      </c>
      <c r="V695" s="156">
        <v>37970</v>
      </c>
      <c r="W695" s="154">
        <v>7119</v>
      </c>
      <c r="X695" s="258"/>
      <c r="Y695" s="153"/>
      <c r="Z695" s="258"/>
      <c r="AA695" s="258"/>
      <c r="AB695" s="258"/>
      <c r="AC695" s="150"/>
      <c r="AD695" s="40"/>
      <c r="AE695" s="40"/>
      <c r="AF695" s="40"/>
      <c r="AG695" s="40"/>
      <c r="AH695" s="40"/>
      <c r="AI695" s="218"/>
    </row>
    <row r="696" spans="1:35" ht="45" hidden="1" customHeight="1" x14ac:dyDescent="0.2">
      <c r="A696" s="159" t="s">
        <v>6201</v>
      </c>
      <c r="B696" s="150">
        <v>751175000</v>
      </c>
      <c r="C696" s="150" t="s">
        <v>5824</v>
      </c>
      <c r="D696" s="151" t="s">
        <v>111</v>
      </c>
      <c r="E696" s="150" t="s">
        <v>6202</v>
      </c>
      <c r="F696" s="152" t="s">
        <v>6203</v>
      </c>
      <c r="G696" s="152"/>
      <c r="H696" s="152" t="s">
        <v>6204</v>
      </c>
      <c r="I696" s="152" t="s">
        <v>6205</v>
      </c>
      <c r="J696" s="150" t="s">
        <v>6206</v>
      </c>
      <c r="K696" s="150" t="s">
        <v>6207</v>
      </c>
      <c r="L696" s="150" t="s">
        <v>6208</v>
      </c>
      <c r="M696" s="150" t="s">
        <v>6209</v>
      </c>
      <c r="N696" s="153" t="s">
        <v>118</v>
      </c>
      <c r="O696" s="154" t="s">
        <v>525</v>
      </c>
      <c r="P696" s="154"/>
      <c r="Q696" s="155"/>
      <c r="R696" s="154"/>
      <c r="S696" s="155" t="s">
        <v>948</v>
      </c>
      <c r="T696" s="155" t="s">
        <v>6210</v>
      </c>
      <c r="U696" s="155">
        <v>2015</v>
      </c>
      <c r="V696" s="156">
        <v>40485</v>
      </c>
      <c r="W696" s="154">
        <v>7434</v>
      </c>
      <c r="X696" s="258"/>
      <c r="Y696" s="153"/>
      <c r="Z696" s="258"/>
      <c r="AA696" s="258"/>
      <c r="AB696" s="258"/>
      <c r="AC696" s="150"/>
      <c r="AD696" s="40"/>
      <c r="AE696" s="40"/>
      <c r="AF696" s="40"/>
      <c r="AG696" s="40"/>
      <c r="AH696" s="40"/>
      <c r="AI696" s="218"/>
    </row>
    <row r="697" spans="1:35" ht="45" hidden="1" customHeight="1" x14ac:dyDescent="0.2">
      <c r="A697" s="159" t="s">
        <v>6211</v>
      </c>
      <c r="B697" s="150">
        <v>737523004</v>
      </c>
      <c r="C697" s="150" t="s">
        <v>5824</v>
      </c>
      <c r="D697" s="151" t="s">
        <v>111</v>
      </c>
      <c r="E697" s="150" t="s">
        <v>6212</v>
      </c>
      <c r="F697" s="152" t="s">
        <v>6213</v>
      </c>
      <c r="G697" s="152"/>
      <c r="H697" s="152" t="s">
        <v>6214</v>
      </c>
      <c r="I697" s="152" t="s">
        <v>6215</v>
      </c>
      <c r="J697" s="150" t="s">
        <v>5796</v>
      </c>
      <c r="K697" s="150" t="s">
        <v>6216</v>
      </c>
      <c r="L697" s="150" t="s">
        <v>6217</v>
      </c>
      <c r="M697" s="150" t="s">
        <v>6218</v>
      </c>
      <c r="N697" s="153" t="s">
        <v>118</v>
      </c>
      <c r="O697" s="154" t="s">
        <v>763</v>
      </c>
      <c r="P697" s="154" t="s">
        <v>6219</v>
      </c>
      <c r="Q697" s="155"/>
      <c r="R697" s="154"/>
      <c r="S697" s="155" t="s">
        <v>209</v>
      </c>
      <c r="T697" s="155" t="s">
        <v>6220</v>
      </c>
      <c r="U697" s="155">
        <v>2005</v>
      </c>
      <c r="V697" s="156">
        <v>37970</v>
      </c>
      <c r="W697" s="196">
        <v>7122</v>
      </c>
      <c r="X697" s="258"/>
      <c r="Y697" s="153"/>
      <c r="Z697" s="258"/>
      <c r="AA697" s="258"/>
      <c r="AB697" s="258"/>
      <c r="AC697" s="150"/>
      <c r="AD697" s="40"/>
      <c r="AE697" s="40"/>
      <c r="AF697" s="40"/>
      <c r="AG697" s="40"/>
      <c r="AH697" s="40"/>
      <c r="AI697" s="218"/>
    </row>
    <row r="698" spans="1:35" ht="45" hidden="1" customHeight="1" x14ac:dyDescent="0.2">
      <c r="A698" s="159" t="s">
        <v>6221</v>
      </c>
      <c r="B698" s="150">
        <v>650199650</v>
      </c>
      <c r="C698" s="150" t="s">
        <v>6222</v>
      </c>
      <c r="D698" s="151" t="s">
        <v>111</v>
      </c>
      <c r="E698" s="150" t="s">
        <v>6223</v>
      </c>
      <c r="F698" s="152" t="s">
        <v>6224</v>
      </c>
      <c r="G698" s="152"/>
      <c r="H698" s="152" t="s">
        <v>6225</v>
      </c>
      <c r="I698" s="152" t="s">
        <v>6226</v>
      </c>
      <c r="J698" s="150" t="s">
        <v>1387</v>
      </c>
      <c r="K698" s="150" t="s">
        <v>6227</v>
      </c>
      <c r="L698" s="150" t="s">
        <v>6228</v>
      </c>
      <c r="M698" s="150" t="s">
        <v>6229</v>
      </c>
      <c r="N698" s="153" t="s">
        <v>246</v>
      </c>
      <c r="O698" s="154" t="s">
        <v>4299</v>
      </c>
      <c r="P698" s="154" t="s">
        <v>6230</v>
      </c>
      <c r="Q698" s="155" t="s">
        <v>6231</v>
      </c>
      <c r="R698" s="154"/>
      <c r="S698" s="155">
        <v>93401</v>
      </c>
      <c r="T698" s="155" t="s">
        <v>6232</v>
      </c>
      <c r="U698" s="155">
        <v>2017</v>
      </c>
      <c r="V698" s="156">
        <v>42762</v>
      </c>
      <c r="W698" s="154">
        <v>7625</v>
      </c>
      <c r="X698" s="258"/>
      <c r="Y698" s="153"/>
      <c r="Z698" s="258"/>
      <c r="AA698" s="258"/>
      <c r="AB698" s="258"/>
      <c r="AC698" s="150"/>
      <c r="AD698" s="40"/>
      <c r="AE698" s="40"/>
      <c r="AF698" s="40"/>
      <c r="AG698" s="40"/>
      <c r="AH698" s="40"/>
      <c r="AI698" s="218"/>
    </row>
    <row r="699" spans="1:35" ht="45" hidden="1" customHeight="1" x14ac:dyDescent="0.2">
      <c r="A699" s="159" t="s">
        <v>6233</v>
      </c>
      <c r="B699" s="150">
        <v>747168008</v>
      </c>
      <c r="C699" s="150" t="s">
        <v>6234</v>
      </c>
      <c r="D699" s="151" t="s">
        <v>111</v>
      </c>
      <c r="E699" s="150" t="s">
        <v>6235</v>
      </c>
      <c r="F699" s="152" t="s">
        <v>6236</v>
      </c>
      <c r="G699" s="152"/>
      <c r="H699" s="152" t="s">
        <v>6237</v>
      </c>
      <c r="I699" s="152" t="s">
        <v>6238</v>
      </c>
      <c r="J699" s="150" t="s">
        <v>1148</v>
      </c>
      <c r="K699" s="150" t="s">
        <v>6239</v>
      </c>
      <c r="L699" s="150" t="s">
        <v>6240</v>
      </c>
      <c r="M699" s="150" t="s">
        <v>6241</v>
      </c>
      <c r="N699" s="153" t="s">
        <v>246</v>
      </c>
      <c r="O699" s="154" t="s">
        <v>6242</v>
      </c>
      <c r="P699" s="154" t="s">
        <v>6243</v>
      </c>
      <c r="Q699" s="155" t="s">
        <v>6244</v>
      </c>
      <c r="R699" s="154"/>
      <c r="S699" s="155" t="s">
        <v>1761</v>
      </c>
      <c r="T699" s="155" t="s">
        <v>3381</v>
      </c>
      <c r="U699" s="155">
        <v>2020</v>
      </c>
      <c r="V699" s="156">
        <v>37970</v>
      </c>
      <c r="W699" s="154">
        <v>7010</v>
      </c>
      <c r="X699" s="213"/>
      <c r="Y699" s="214"/>
      <c r="Z699" s="213"/>
      <c r="AA699" s="213"/>
      <c r="AB699" s="213"/>
      <c r="AC699" s="215"/>
      <c r="AD699" s="40"/>
      <c r="AE699" s="40"/>
      <c r="AF699" s="40"/>
      <c r="AG699" s="40"/>
      <c r="AH699" s="40"/>
      <c r="AI699" s="218"/>
    </row>
    <row r="700" spans="1:35" ht="45" hidden="1" customHeight="1" x14ac:dyDescent="0.2">
      <c r="A700" s="159" t="s">
        <v>6245</v>
      </c>
      <c r="B700" s="150" t="s">
        <v>6246</v>
      </c>
      <c r="C700" s="150" t="s">
        <v>6247</v>
      </c>
      <c r="D700" s="151" t="s">
        <v>111</v>
      </c>
      <c r="E700" s="150" t="s">
        <v>6248</v>
      </c>
      <c r="F700" s="152" t="s">
        <v>6249</v>
      </c>
      <c r="G700" s="152"/>
      <c r="H700" s="152" t="s">
        <v>6250</v>
      </c>
      <c r="I700" s="152" t="s">
        <v>6251</v>
      </c>
      <c r="J700" s="150" t="s">
        <v>6252</v>
      </c>
      <c r="K700" s="150" t="s">
        <v>6253</v>
      </c>
      <c r="L700" s="150" t="s">
        <v>6254</v>
      </c>
      <c r="M700" s="150" t="s">
        <v>6255</v>
      </c>
      <c r="N700" s="153" t="s">
        <v>1268</v>
      </c>
      <c r="O700" s="154" t="s">
        <v>1269</v>
      </c>
      <c r="P700" s="154"/>
      <c r="Q700" s="155"/>
      <c r="R700" s="154"/>
      <c r="S700" s="155" t="s">
        <v>1761</v>
      </c>
      <c r="T700" s="155" t="s">
        <v>6256</v>
      </c>
      <c r="U700" s="155">
        <v>2019</v>
      </c>
      <c r="V700" s="156">
        <v>38607</v>
      </c>
      <c r="W700" s="154">
        <v>7190</v>
      </c>
      <c r="X700" s="258"/>
      <c r="Y700" s="153"/>
      <c r="Z700" s="258"/>
      <c r="AA700" s="258"/>
      <c r="AB700" s="258"/>
      <c r="AC700" s="150"/>
      <c r="AD700" s="40"/>
      <c r="AE700" s="40"/>
      <c r="AF700" s="40"/>
      <c r="AG700" s="40"/>
      <c r="AH700" s="40"/>
      <c r="AI700" s="218" t="s">
        <v>6257</v>
      </c>
    </row>
    <row r="701" spans="1:35" ht="45" hidden="1" customHeight="1" x14ac:dyDescent="0.2">
      <c r="A701" s="159" t="s">
        <v>6258</v>
      </c>
      <c r="B701" s="150" t="s">
        <v>6259</v>
      </c>
      <c r="C701" s="150" t="s">
        <v>5872</v>
      </c>
      <c r="D701" s="151" t="s">
        <v>111</v>
      </c>
      <c r="E701" s="150" t="s">
        <v>6260</v>
      </c>
      <c r="F701" s="152" t="s">
        <v>6261</v>
      </c>
      <c r="G701" s="152"/>
      <c r="H701" s="152" t="s">
        <v>6262</v>
      </c>
      <c r="I701" s="152" t="s">
        <v>6263</v>
      </c>
      <c r="J701" s="150" t="s">
        <v>2430</v>
      </c>
      <c r="K701" s="150" t="s">
        <v>6264</v>
      </c>
      <c r="L701" s="150" t="s">
        <v>6265</v>
      </c>
      <c r="M701" s="150" t="s">
        <v>6266</v>
      </c>
      <c r="N701" s="153" t="s">
        <v>246</v>
      </c>
      <c r="O701" s="154" t="s">
        <v>686</v>
      </c>
      <c r="P701" s="154" t="s">
        <v>6267</v>
      </c>
      <c r="Q701" s="155"/>
      <c r="R701" s="154"/>
      <c r="S701" s="155" t="s">
        <v>627</v>
      </c>
      <c r="T701" s="155" t="s">
        <v>6268</v>
      </c>
      <c r="U701" s="155">
        <v>2017</v>
      </c>
      <c r="V701" s="156">
        <v>37970</v>
      </c>
      <c r="W701" s="154">
        <v>6921</v>
      </c>
      <c r="X701" s="258"/>
      <c r="Y701" s="153"/>
      <c r="Z701" s="258"/>
      <c r="AA701" s="258"/>
      <c r="AB701" s="258"/>
      <c r="AC701" s="150"/>
      <c r="AD701" s="40"/>
      <c r="AE701" s="40"/>
      <c r="AF701" s="40"/>
      <c r="AG701" s="40"/>
      <c r="AH701" s="40"/>
      <c r="AI701" s="218"/>
    </row>
    <row r="702" spans="1:35" ht="45" hidden="1" customHeight="1" x14ac:dyDescent="0.2">
      <c r="A702" s="159" t="s">
        <v>6269</v>
      </c>
      <c r="B702" s="150">
        <v>650515056</v>
      </c>
      <c r="C702" s="150" t="s">
        <v>5835</v>
      </c>
      <c r="D702" s="151" t="s">
        <v>111</v>
      </c>
      <c r="E702" s="150" t="s">
        <v>6270</v>
      </c>
      <c r="F702" s="152" t="s">
        <v>6271</v>
      </c>
      <c r="G702" s="152"/>
      <c r="H702" s="152" t="s">
        <v>6272</v>
      </c>
      <c r="I702" s="152" t="s">
        <v>6273</v>
      </c>
      <c r="J702" s="150" t="s">
        <v>6274</v>
      </c>
      <c r="K702" s="150" t="s">
        <v>6275</v>
      </c>
      <c r="L702" s="150" t="s">
        <v>6276</v>
      </c>
      <c r="M702" s="150" t="s">
        <v>6277</v>
      </c>
      <c r="N702" s="153" t="s">
        <v>1605</v>
      </c>
      <c r="O702" s="154" t="s">
        <v>2465</v>
      </c>
      <c r="P702" s="154" t="s">
        <v>6278</v>
      </c>
      <c r="Q702" s="155"/>
      <c r="R702" s="154"/>
      <c r="S702" s="155" t="s">
        <v>153</v>
      </c>
      <c r="T702" s="155" t="s">
        <v>1130</v>
      </c>
      <c r="U702" s="155">
        <v>2011</v>
      </c>
      <c r="V702" s="156">
        <v>41047</v>
      </c>
      <c r="W702" s="154">
        <v>7464</v>
      </c>
      <c r="X702" s="258"/>
      <c r="Y702" s="153"/>
      <c r="Z702" s="258"/>
      <c r="AA702" s="258"/>
      <c r="AB702" s="258"/>
      <c r="AC702" s="150"/>
      <c r="AD702" s="40"/>
      <c r="AE702" s="40"/>
      <c r="AF702" s="40"/>
      <c r="AG702" s="40"/>
      <c r="AH702" s="40"/>
      <c r="AI702" s="218"/>
    </row>
    <row r="703" spans="1:35" ht="45" hidden="1" customHeight="1" x14ac:dyDescent="0.2">
      <c r="A703" s="159" t="s">
        <v>6279</v>
      </c>
      <c r="B703" s="150" t="s">
        <v>6280</v>
      </c>
      <c r="C703" s="150" t="s">
        <v>6222</v>
      </c>
      <c r="D703" s="151" t="s">
        <v>111</v>
      </c>
      <c r="E703" s="150" t="s">
        <v>6281</v>
      </c>
      <c r="F703" s="152" t="s">
        <v>6282</v>
      </c>
      <c r="G703" s="152"/>
      <c r="H703" s="152" t="s">
        <v>6283</v>
      </c>
      <c r="I703" s="152" t="s">
        <v>6284</v>
      </c>
      <c r="J703" s="150" t="s">
        <v>2990</v>
      </c>
      <c r="K703" s="150" t="s">
        <v>6285</v>
      </c>
      <c r="L703" s="150" t="s">
        <v>6286</v>
      </c>
      <c r="M703" s="150" t="s">
        <v>6287</v>
      </c>
      <c r="N703" s="153" t="s">
        <v>165</v>
      </c>
      <c r="O703" s="154" t="s">
        <v>1289</v>
      </c>
      <c r="P703" s="154" t="s">
        <v>6288</v>
      </c>
      <c r="Q703" s="155" t="s">
        <v>6289</v>
      </c>
      <c r="R703" s="154"/>
      <c r="S703" s="155">
        <v>93401</v>
      </c>
      <c r="T703" s="155" t="s">
        <v>6232</v>
      </c>
      <c r="U703" s="155">
        <v>2017</v>
      </c>
      <c r="V703" s="156">
        <v>43376</v>
      </c>
      <c r="W703" s="154">
        <v>7659</v>
      </c>
      <c r="X703" s="258"/>
      <c r="Y703" s="153"/>
      <c r="Z703" s="258"/>
      <c r="AA703" s="258"/>
      <c r="AB703" s="258"/>
      <c r="AC703" s="150"/>
      <c r="AD703" s="40"/>
      <c r="AE703" s="40"/>
      <c r="AF703" s="40"/>
      <c r="AG703" s="40"/>
      <c r="AH703" s="40"/>
      <c r="AI703" s="218"/>
    </row>
    <row r="704" spans="1:35" ht="45" hidden="1" customHeight="1" x14ac:dyDescent="0.2">
      <c r="A704" s="159" t="s">
        <v>6290</v>
      </c>
      <c r="B704" s="150" t="s">
        <v>6291</v>
      </c>
      <c r="C704" s="150" t="s">
        <v>5872</v>
      </c>
      <c r="D704" s="151" t="s">
        <v>111</v>
      </c>
      <c r="E704" s="150" t="s">
        <v>6292</v>
      </c>
      <c r="F704" s="152" t="s">
        <v>6293</v>
      </c>
      <c r="G704" s="152"/>
      <c r="H704" s="152" t="s">
        <v>6294</v>
      </c>
      <c r="I704" s="152" t="s">
        <v>6295</v>
      </c>
      <c r="J704" s="150" t="s">
        <v>5796</v>
      </c>
      <c r="K704" s="150" t="s">
        <v>6296</v>
      </c>
      <c r="L704" s="150" t="s">
        <v>6297</v>
      </c>
      <c r="M704" s="150" t="s">
        <v>6298</v>
      </c>
      <c r="N704" s="153" t="s">
        <v>246</v>
      </c>
      <c r="O704" s="154" t="s">
        <v>306</v>
      </c>
      <c r="P704" s="154"/>
      <c r="Q704" s="155"/>
      <c r="R704" s="154"/>
      <c r="S704" s="155" t="s">
        <v>627</v>
      </c>
      <c r="T704" s="155" t="s">
        <v>6299</v>
      </c>
      <c r="U704" s="155">
        <v>2008</v>
      </c>
      <c r="V704" s="156">
        <v>37970</v>
      </c>
      <c r="W704" s="154">
        <v>7014</v>
      </c>
      <c r="X704" s="258"/>
      <c r="Y704" s="153"/>
      <c r="Z704" s="258"/>
      <c r="AA704" s="258"/>
      <c r="AB704" s="258"/>
      <c r="AC704" s="150"/>
      <c r="AD704" s="40"/>
      <c r="AE704" s="40"/>
      <c r="AF704" s="40"/>
      <c r="AG704" s="40"/>
      <c r="AH704" s="40"/>
      <c r="AI704" s="218"/>
    </row>
    <row r="705" spans="1:35" ht="45" hidden="1" customHeight="1" x14ac:dyDescent="0.2">
      <c r="A705" s="159" t="s">
        <v>6300</v>
      </c>
      <c r="B705" s="150">
        <v>656859903</v>
      </c>
      <c r="C705" s="150" t="s">
        <v>5872</v>
      </c>
      <c r="D705" s="151" t="s">
        <v>111</v>
      </c>
      <c r="E705" s="150" t="s">
        <v>6301</v>
      </c>
      <c r="F705" s="152" t="s">
        <v>6302</v>
      </c>
      <c r="G705" s="152"/>
      <c r="H705" s="152" t="s">
        <v>6303</v>
      </c>
      <c r="I705" s="152" t="s">
        <v>6304</v>
      </c>
      <c r="J705" s="150" t="s">
        <v>1073</v>
      </c>
      <c r="K705" s="150" t="s">
        <v>6305</v>
      </c>
      <c r="L705" s="150" t="s">
        <v>6306</v>
      </c>
      <c r="M705" s="150" t="s">
        <v>6307</v>
      </c>
      <c r="N705" s="153" t="s">
        <v>232</v>
      </c>
      <c r="O705" s="154" t="s">
        <v>6308</v>
      </c>
      <c r="P705" s="154"/>
      <c r="Q705" s="155" t="s">
        <v>6309</v>
      </c>
      <c r="R705" s="154"/>
      <c r="S705" s="155" t="s">
        <v>627</v>
      </c>
      <c r="T705" s="155" t="s">
        <v>6310</v>
      </c>
      <c r="U705" s="155">
        <v>2006</v>
      </c>
      <c r="V705" s="156">
        <v>39310</v>
      </c>
      <c r="W705" s="154">
        <v>7368</v>
      </c>
      <c r="X705" s="258"/>
      <c r="Y705" s="153"/>
      <c r="Z705" s="258"/>
      <c r="AA705" s="258"/>
      <c r="AB705" s="258"/>
      <c r="AC705" s="150"/>
      <c r="AD705" s="40"/>
      <c r="AE705" s="40"/>
      <c r="AF705" s="40"/>
      <c r="AG705" s="40"/>
      <c r="AH705" s="40"/>
      <c r="AI705" s="218"/>
    </row>
    <row r="706" spans="1:35" ht="45" hidden="1" customHeight="1" x14ac:dyDescent="0.2">
      <c r="A706" s="159" t="s">
        <v>6311</v>
      </c>
      <c r="B706" s="150">
        <v>650058909</v>
      </c>
      <c r="C706" s="150" t="s">
        <v>198</v>
      </c>
      <c r="D706" s="151" t="s">
        <v>124</v>
      </c>
      <c r="E706" s="150" t="s">
        <v>6312</v>
      </c>
      <c r="F706" s="152" t="s">
        <v>6313</v>
      </c>
      <c r="G706" s="152"/>
      <c r="H706" s="152" t="s">
        <v>6314</v>
      </c>
      <c r="I706" s="152" t="s">
        <v>6315</v>
      </c>
      <c r="J706" s="150" t="s">
        <v>1038</v>
      </c>
      <c r="K706" s="150" t="s">
        <v>6316</v>
      </c>
      <c r="L706" s="150" t="s">
        <v>6317</v>
      </c>
      <c r="M706" s="150" t="s">
        <v>6318</v>
      </c>
      <c r="N706" s="153" t="s">
        <v>165</v>
      </c>
      <c r="O706" s="154" t="s">
        <v>2816</v>
      </c>
      <c r="P706" s="154" t="s">
        <v>6319</v>
      </c>
      <c r="Q706" s="155" t="s">
        <v>6320</v>
      </c>
      <c r="R706" s="154"/>
      <c r="S706" s="155"/>
      <c r="T706" s="155" t="s">
        <v>6321</v>
      </c>
      <c r="U706" s="155">
        <v>2018</v>
      </c>
      <c r="V706" s="156">
        <v>40819</v>
      </c>
      <c r="W706" s="154">
        <v>7455</v>
      </c>
      <c r="X706" s="258"/>
      <c r="Y706" s="153"/>
      <c r="Z706" s="258"/>
      <c r="AA706" s="258"/>
      <c r="AB706" s="258"/>
      <c r="AC706" s="150"/>
      <c r="AD706" s="40"/>
      <c r="AE706" s="40"/>
      <c r="AF706" s="40"/>
      <c r="AG706" s="40"/>
      <c r="AH706" s="40"/>
      <c r="AI706" s="218"/>
    </row>
    <row r="707" spans="1:35" ht="45" hidden="1" customHeight="1" x14ac:dyDescent="0.2">
      <c r="A707" s="159" t="s">
        <v>6322</v>
      </c>
      <c r="B707" s="150">
        <v>651121620</v>
      </c>
      <c r="C707" s="150" t="s">
        <v>198</v>
      </c>
      <c r="D707" s="151" t="s">
        <v>124</v>
      </c>
      <c r="E707" s="150" t="s">
        <v>6323</v>
      </c>
      <c r="F707" s="152" t="s">
        <v>6324</v>
      </c>
      <c r="G707" s="152"/>
      <c r="H707" s="152" t="s">
        <v>6325</v>
      </c>
      <c r="I707" s="152" t="s">
        <v>6326</v>
      </c>
      <c r="J707" s="150" t="s">
        <v>1387</v>
      </c>
      <c r="K707" s="150" t="s">
        <v>6327</v>
      </c>
      <c r="L707" s="150" t="s">
        <v>6328</v>
      </c>
      <c r="M707" s="150" t="s">
        <v>6329</v>
      </c>
      <c r="N707" s="153" t="s">
        <v>246</v>
      </c>
      <c r="O707" s="154" t="s">
        <v>4434</v>
      </c>
      <c r="P707" s="154" t="s">
        <v>6330</v>
      </c>
      <c r="Q707" s="155" t="s">
        <v>6331</v>
      </c>
      <c r="R707" s="154"/>
      <c r="S707" s="155" t="s">
        <v>1018</v>
      </c>
      <c r="T707" s="155" t="s">
        <v>2234</v>
      </c>
      <c r="U707" s="155">
        <v>2017</v>
      </c>
      <c r="V707" s="156">
        <v>43299</v>
      </c>
      <c r="W707" s="154">
        <v>7651</v>
      </c>
      <c r="X707" s="258"/>
      <c r="Y707" s="153"/>
      <c r="Z707" s="258"/>
      <c r="AA707" s="258"/>
      <c r="AB707" s="258"/>
      <c r="AC707" s="150"/>
      <c r="AD707" s="40"/>
      <c r="AE707" s="40"/>
      <c r="AF707" s="40"/>
      <c r="AG707" s="40"/>
      <c r="AH707" s="40"/>
      <c r="AI707" s="218"/>
    </row>
    <row r="708" spans="1:35" ht="45" hidden="1" customHeight="1" x14ac:dyDescent="0.2">
      <c r="A708" s="159" t="s">
        <v>6332</v>
      </c>
      <c r="B708" s="150">
        <v>655778705</v>
      </c>
      <c r="C708" s="150" t="s">
        <v>6333</v>
      </c>
      <c r="D708" s="151" t="s">
        <v>124</v>
      </c>
      <c r="E708" s="150" t="s">
        <v>6334</v>
      </c>
      <c r="F708" s="161" t="s">
        <v>6335</v>
      </c>
      <c r="G708" s="161"/>
      <c r="H708" s="152" t="s">
        <v>6336</v>
      </c>
      <c r="I708" s="152" t="s">
        <v>6337</v>
      </c>
      <c r="J708" s="150" t="s">
        <v>1038</v>
      </c>
      <c r="K708" s="150" t="s">
        <v>6338</v>
      </c>
      <c r="L708" s="150" t="s">
        <v>6339</v>
      </c>
      <c r="M708" s="150" t="s">
        <v>6340</v>
      </c>
      <c r="N708" s="153" t="s">
        <v>246</v>
      </c>
      <c r="O708" s="154" t="s">
        <v>1922</v>
      </c>
      <c r="P708" s="154" t="s">
        <v>6341</v>
      </c>
      <c r="Q708" s="155" t="s">
        <v>6342</v>
      </c>
      <c r="R708" s="154"/>
      <c r="S708" s="155" t="s">
        <v>209</v>
      </c>
      <c r="T708" s="155" t="s">
        <v>6343</v>
      </c>
      <c r="U708" s="155">
        <v>2021</v>
      </c>
      <c r="V708" s="156">
        <v>39308</v>
      </c>
      <c r="W708" s="154">
        <v>7367</v>
      </c>
      <c r="X708" s="213"/>
      <c r="Y708" s="214"/>
      <c r="Z708" s="213"/>
      <c r="AA708" s="213"/>
      <c r="AB708" s="213"/>
      <c r="AC708" s="215"/>
      <c r="AD708" s="40"/>
      <c r="AE708" s="40"/>
      <c r="AF708" s="40"/>
      <c r="AG708" s="40"/>
      <c r="AH708" s="40"/>
      <c r="AI708" s="218"/>
    </row>
    <row r="709" spans="1:35" ht="45" hidden="1" customHeight="1" x14ac:dyDescent="0.2">
      <c r="A709" s="159" t="s">
        <v>6344</v>
      </c>
      <c r="B709" s="150">
        <v>650480546</v>
      </c>
      <c r="C709" s="150" t="s">
        <v>605</v>
      </c>
      <c r="D709" s="151" t="s">
        <v>124</v>
      </c>
      <c r="E709" s="150" t="s">
        <v>6345</v>
      </c>
      <c r="F709" s="152" t="s">
        <v>6346</v>
      </c>
      <c r="G709" s="152"/>
      <c r="H709" s="152" t="s">
        <v>6347</v>
      </c>
      <c r="I709" s="152" t="s">
        <v>6348</v>
      </c>
      <c r="J709" s="150" t="s">
        <v>188</v>
      </c>
      <c r="K709" s="150" t="s">
        <v>6349</v>
      </c>
      <c r="L709" s="150" t="s">
        <v>6350</v>
      </c>
      <c r="M709" s="150" t="s">
        <v>6351</v>
      </c>
      <c r="N709" s="153" t="s">
        <v>133</v>
      </c>
      <c r="O709" s="154" t="s">
        <v>134</v>
      </c>
      <c r="P709" s="154" t="s">
        <v>6352</v>
      </c>
      <c r="Q709" s="155" t="s">
        <v>6353</v>
      </c>
      <c r="R709" s="154"/>
      <c r="S709" s="155" t="s">
        <v>627</v>
      </c>
      <c r="T709" s="155" t="s">
        <v>6354</v>
      </c>
      <c r="U709" s="155">
        <v>2016</v>
      </c>
      <c r="V709" s="156">
        <v>41949</v>
      </c>
      <c r="W709" s="154">
        <v>7516</v>
      </c>
      <c r="X709" s="258"/>
      <c r="Y709" s="153"/>
      <c r="Z709" s="258"/>
      <c r="AA709" s="258"/>
      <c r="AB709" s="258"/>
      <c r="AC709" s="150"/>
      <c r="AD709" s="40"/>
      <c r="AE709" s="40"/>
      <c r="AF709" s="40"/>
      <c r="AG709" s="40"/>
      <c r="AH709" s="40"/>
      <c r="AI709" s="218"/>
    </row>
    <row r="710" spans="1:35" ht="45" hidden="1" customHeight="1" x14ac:dyDescent="0.2">
      <c r="A710" s="159" t="s">
        <v>6355</v>
      </c>
      <c r="B710" s="150">
        <v>650602749</v>
      </c>
      <c r="C710" s="150" t="s">
        <v>605</v>
      </c>
      <c r="D710" s="151" t="s">
        <v>124</v>
      </c>
      <c r="E710" s="150" t="s">
        <v>6356</v>
      </c>
      <c r="F710" s="152" t="s">
        <v>6357</v>
      </c>
      <c r="G710" s="152"/>
      <c r="H710" s="152" t="s">
        <v>6358</v>
      </c>
      <c r="I710" s="152" t="s">
        <v>6359</v>
      </c>
      <c r="J710" s="150" t="s">
        <v>6360</v>
      </c>
      <c r="K710" s="150" t="s">
        <v>6361</v>
      </c>
      <c r="L710" s="150" t="s">
        <v>6362</v>
      </c>
      <c r="M710" s="153" t="s">
        <v>6363</v>
      </c>
      <c r="N710" s="150" t="s">
        <v>118</v>
      </c>
      <c r="O710" s="154" t="s">
        <v>1583</v>
      </c>
      <c r="P710" s="154" t="s">
        <v>6364</v>
      </c>
      <c r="Q710" s="155" t="s">
        <v>6365</v>
      </c>
      <c r="R710" s="154"/>
      <c r="S710" s="155" t="s">
        <v>627</v>
      </c>
      <c r="T710" s="155" t="s">
        <v>6366</v>
      </c>
      <c r="U710" s="155">
        <v>2019</v>
      </c>
      <c r="V710" s="156">
        <v>41975</v>
      </c>
      <c r="W710" s="154">
        <v>7518</v>
      </c>
      <c r="X710" s="258"/>
      <c r="Y710" s="153"/>
      <c r="Z710" s="258"/>
      <c r="AA710" s="258"/>
      <c r="AB710" s="258"/>
      <c r="AC710" s="150"/>
      <c r="AD710" s="40"/>
      <c r="AE710" s="40"/>
      <c r="AF710" s="40"/>
      <c r="AG710" s="40"/>
      <c r="AH710" s="40"/>
      <c r="AI710" s="218"/>
    </row>
    <row r="711" spans="1:35" ht="45" hidden="1" customHeight="1" x14ac:dyDescent="0.2">
      <c r="A711" s="159" t="s">
        <v>6367</v>
      </c>
      <c r="B711" s="150">
        <v>650837746</v>
      </c>
      <c r="C711" s="150"/>
      <c r="D711" s="151" t="s">
        <v>124</v>
      </c>
      <c r="E711" s="150" t="s">
        <v>6368</v>
      </c>
      <c r="F711" s="152" t="s">
        <v>6369</v>
      </c>
      <c r="G711" s="152"/>
      <c r="H711" s="152" t="s">
        <v>6370</v>
      </c>
      <c r="I711" s="152" t="s">
        <v>6371</v>
      </c>
      <c r="J711" s="150" t="s">
        <v>129</v>
      </c>
      <c r="K711" s="150" t="s">
        <v>6372</v>
      </c>
      <c r="L711" s="150" t="s">
        <v>6373</v>
      </c>
      <c r="M711" s="153" t="s">
        <v>6374</v>
      </c>
      <c r="N711" s="150" t="s">
        <v>928</v>
      </c>
      <c r="O711" s="154" t="s">
        <v>1897</v>
      </c>
      <c r="P711" s="154" t="s">
        <v>6375</v>
      </c>
      <c r="Q711" s="155" t="s">
        <v>6376</v>
      </c>
      <c r="R711" s="154"/>
      <c r="S711" s="155">
        <v>93401</v>
      </c>
      <c r="T711" s="155" t="s">
        <v>6377</v>
      </c>
      <c r="U711" s="155">
        <v>2020</v>
      </c>
      <c r="V711" s="156">
        <v>43990</v>
      </c>
      <c r="W711" s="154">
        <v>7706</v>
      </c>
      <c r="X711" s="213"/>
      <c r="Y711" s="214"/>
      <c r="Z711" s="213"/>
      <c r="AA711" s="213"/>
      <c r="AB711" s="213"/>
      <c r="AC711" s="215"/>
      <c r="AD711" s="40"/>
      <c r="AE711" s="40"/>
      <c r="AF711" s="40"/>
      <c r="AG711" s="40"/>
      <c r="AH711" s="40"/>
      <c r="AI711" s="218"/>
    </row>
    <row r="712" spans="1:35" ht="45" hidden="1" customHeight="1" x14ac:dyDescent="0.2">
      <c r="A712" s="159" t="s">
        <v>6378</v>
      </c>
      <c r="B712" s="150">
        <v>659396904</v>
      </c>
      <c r="C712" s="150" t="s">
        <v>862</v>
      </c>
      <c r="D712" s="151" t="s">
        <v>124</v>
      </c>
      <c r="E712" s="150" t="s">
        <v>6379</v>
      </c>
      <c r="F712" s="152" t="s">
        <v>6380</v>
      </c>
      <c r="G712" s="152"/>
      <c r="H712" s="152" t="s">
        <v>3712</v>
      </c>
      <c r="I712" s="152" t="s">
        <v>6381</v>
      </c>
      <c r="J712" s="150" t="s">
        <v>341</v>
      </c>
      <c r="K712" s="150" t="s">
        <v>6382</v>
      </c>
      <c r="L712" s="150" t="s">
        <v>6383</v>
      </c>
      <c r="M712" s="150" t="s">
        <v>6384</v>
      </c>
      <c r="N712" s="153" t="s">
        <v>1758</v>
      </c>
      <c r="O712" s="154" t="s">
        <v>2377</v>
      </c>
      <c r="P712" s="154"/>
      <c r="Q712" s="155" t="s">
        <v>6385</v>
      </c>
      <c r="R712" s="154"/>
      <c r="S712" s="155" t="s">
        <v>627</v>
      </c>
      <c r="T712" s="155" t="s">
        <v>6386</v>
      </c>
      <c r="U712" s="155">
        <v>2012</v>
      </c>
      <c r="V712" s="156">
        <v>40197</v>
      </c>
      <c r="W712" s="154">
        <v>7422</v>
      </c>
      <c r="X712" s="258"/>
      <c r="Y712" s="153"/>
      <c r="Z712" s="258"/>
      <c r="AA712" s="258"/>
      <c r="AB712" s="258"/>
      <c r="AC712" s="150"/>
      <c r="AD712" s="40"/>
      <c r="AE712" s="40"/>
      <c r="AF712" s="40"/>
      <c r="AG712" s="40"/>
      <c r="AH712" s="40"/>
      <c r="AI712" s="218"/>
    </row>
    <row r="713" spans="1:35" ht="45" hidden="1" customHeight="1" x14ac:dyDescent="0.2">
      <c r="A713" s="159" t="s">
        <v>6387</v>
      </c>
      <c r="B713" s="150">
        <v>650345320</v>
      </c>
      <c r="C713" s="150" t="s">
        <v>198</v>
      </c>
      <c r="D713" s="151" t="s">
        <v>124</v>
      </c>
      <c r="E713" s="150" t="s">
        <v>6388</v>
      </c>
      <c r="F713" s="152" t="s">
        <v>6389</v>
      </c>
      <c r="G713" s="152"/>
      <c r="H713" s="152" t="s">
        <v>6390</v>
      </c>
      <c r="I713" s="152" t="s">
        <v>6391</v>
      </c>
      <c r="J713" s="150" t="s">
        <v>3443</v>
      </c>
      <c r="K713" s="150"/>
      <c r="L713" s="150" t="s">
        <v>6392</v>
      </c>
      <c r="M713" s="150" t="s">
        <v>6393</v>
      </c>
      <c r="N713" s="153" t="s">
        <v>133</v>
      </c>
      <c r="O713" s="155" t="s">
        <v>134</v>
      </c>
      <c r="P713" s="154" t="s">
        <v>6394</v>
      </c>
      <c r="Q713" s="155" t="s">
        <v>6395</v>
      </c>
      <c r="R713" s="154"/>
      <c r="S713" s="155"/>
      <c r="T713" s="155" t="s">
        <v>6396</v>
      </c>
      <c r="U713" s="155">
        <v>2010</v>
      </c>
      <c r="V713" s="156">
        <v>40696</v>
      </c>
      <c r="W713" s="154">
        <v>7442</v>
      </c>
      <c r="X713" s="258"/>
      <c r="Y713" s="153"/>
      <c r="Z713" s="258"/>
      <c r="AA713" s="258"/>
      <c r="AB713" s="258"/>
      <c r="AC713" s="150"/>
      <c r="AD713" s="40"/>
      <c r="AE713" s="40"/>
      <c r="AF713" s="40"/>
      <c r="AG713" s="40"/>
      <c r="AH713" s="40"/>
      <c r="AI713" s="218"/>
    </row>
    <row r="714" spans="1:35" ht="45" hidden="1" customHeight="1" x14ac:dyDescent="0.2">
      <c r="A714" s="159" t="s">
        <v>6397</v>
      </c>
      <c r="B714" s="150" t="s">
        <v>6398</v>
      </c>
      <c r="C714" s="150" t="s">
        <v>1749</v>
      </c>
      <c r="D714" s="151" t="s">
        <v>124</v>
      </c>
      <c r="E714" s="150" t="s">
        <v>6399</v>
      </c>
      <c r="F714" s="152" t="s">
        <v>6400</v>
      </c>
      <c r="G714" s="152"/>
      <c r="H714" s="152" t="s">
        <v>6401</v>
      </c>
      <c r="I714" s="152" t="s">
        <v>6402</v>
      </c>
      <c r="J714" s="150" t="s">
        <v>6403</v>
      </c>
      <c r="K714" s="150" t="s">
        <v>6404</v>
      </c>
      <c r="L714" s="150" t="s">
        <v>6405</v>
      </c>
      <c r="M714" s="150" t="s">
        <v>6406</v>
      </c>
      <c r="N714" s="153" t="s">
        <v>118</v>
      </c>
      <c r="O714" s="154" t="s">
        <v>192</v>
      </c>
      <c r="P714" s="154" t="s">
        <v>6407</v>
      </c>
      <c r="Q714" s="155"/>
      <c r="R714" s="154"/>
      <c r="S714" s="155" t="s">
        <v>1761</v>
      </c>
      <c r="T714" s="155" t="s">
        <v>6408</v>
      </c>
      <c r="U714" s="155">
        <v>2009</v>
      </c>
      <c r="V714" s="156">
        <v>40674</v>
      </c>
      <c r="W714" s="154">
        <v>7440</v>
      </c>
      <c r="X714" s="258"/>
      <c r="Y714" s="153"/>
      <c r="Z714" s="258"/>
      <c r="AA714" s="258"/>
      <c r="AB714" s="258"/>
      <c r="AC714" s="150"/>
      <c r="AD714" s="40"/>
      <c r="AE714" s="40"/>
      <c r="AF714" s="40"/>
      <c r="AG714" s="40"/>
      <c r="AH714" s="40"/>
      <c r="AI714" s="218"/>
    </row>
    <row r="715" spans="1:35" ht="45" hidden="1" customHeight="1" x14ac:dyDescent="0.2">
      <c r="A715" s="159" t="s">
        <v>6409</v>
      </c>
      <c r="B715" s="150">
        <v>651185149</v>
      </c>
      <c r="C715" s="150" t="s">
        <v>198</v>
      </c>
      <c r="D715" s="151" t="s">
        <v>124</v>
      </c>
      <c r="E715" s="150" t="s">
        <v>6410</v>
      </c>
      <c r="F715" s="155" t="s">
        <v>6411</v>
      </c>
      <c r="G715" s="155"/>
      <c r="H715" s="152" t="s">
        <v>6412</v>
      </c>
      <c r="I715" s="152" t="s">
        <v>6413</v>
      </c>
      <c r="J715" s="150" t="s">
        <v>6414</v>
      </c>
      <c r="K715" s="150" t="s">
        <v>6415</v>
      </c>
      <c r="L715" s="150" t="s">
        <v>6416</v>
      </c>
      <c r="M715" s="150" t="s">
        <v>6417</v>
      </c>
      <c r="N715" s="153" t="s">
        <v>232</v>
      </c>
      <c r="O715" s="154" t="s">
        <v>294</v>
      </c>
      <c r="P715" s="154" t="s">
        <v>6418</v>
      </c>
      <c r="Q715" s="155" t="s">
        <v>6419</v>
      </c>
      <c r="R715" s="154"/>
      <c r="S715" s="155" t="s">
        <v>948</v>
      </c>
      <c r="T715" s="155" t="s">
        <v>1865</v>
      </c>
      <c r="U715" s="155">
        <v>2020</v>
      </c>
      <c r="V715" s="156">
        <v>42599</v>
      </c>
      <c r="W715" s="154">
        <v>7614</v>
      </c>
      <c r="X715" s="258"/>
      <c r="Y715" s="153"/>
      <c r="Z715" s="258"/>
      <c r="AA715" s="258"/>
      <c r="AB715" s="258"/>
      <c r="AC715" s="150"/>
      <c r="AD715" s="40"/>
      <c r="AE715" s="40"/>
      <c r="AF715" s="40"/>
      <c r="AG715" s="40"/>
      <c r="AH715" s="40"/>
      <c r="AI715" s="218"/>
    </row>
    <row r="716" spans="1:35" ht="45" hidden="1" customHeight="1" x14ac:dyDescent="0.2">
      <c r="A716" s="159" t="s">
        <v>6420</v>
      </c>
      <c r="B716" s="150">
        <v>651917115</v>
      </c>
      <c r="C716" s="150"/>
      <c r="D716" s="151" t="s">
        <v>124</v>
      </c>
      <c r="E716" s="150" t="s">
        <v>6421</v>
      </c>
      <c r="F716" s="155" t="s">
        <v>6422</v>
      </c>
      <c r="G716" s="155"/>
      <c r="H716" s="152" t="s">
        <v>6423</v>
      </c>
      <c r="I716" s="152" t="s">
        <v>6424</v>
      </c>
      <c r="J716" s="150" t="s">
        <v>2626</v>
      </c>
      <c r="K716" s="150" t="s">
        <v>6425</v>
      </c>
      <c r="L716" s="150" t="s">
        <v>6426</v>
      </c>
      <c r="M716" s="150" t="s">
        <v>6427</v>
      </c>
      <c r="N716" s="153" t="s">
        <v>232</v>
      </c>
      <c r="O716" s="154" t="s">
        <v>4834</v>
      </c>
      <c r="P716" s="154" t="s">
        <v>6428</v>
      </c>
      <c r="Q716" s="166" t="s">
        <v>6429</v>
      </c>
      <c r="R716" s="154"/>
      <c r="S716" s="155" t="s">
        <v>948</v>
      </c>
      <c r="T716" s="155" t="s">
        <v>6430</v>
      </c>
      <c r="U716" s="155">
        <v>2019</v>
      </c>
      <c r="V716" s="156">
        <v>44096</v>
      </c>
      <c r="W716" s="154">
        <v>7712</v>
      </c>
      <c r="X716" s="258"/>
      <c r="Y716" s="153"/>
      <c r="Z716" s="258"/>
      <c r="AA716" s="258"/>
      <c r="AB716" s="258"/>
      <c r="AC716" s="150"/>
      <c r="AD716" s="40"/>
      <c r="AE716" s="40"/>
      <c r="AF716" s="40"/>
      <c r="AG716" s="40"/>
      <c r="AH716" s="40"/>
      <c r="AI716" s="218"/>
    </row>
    <row r="717" spans="1:35" ht="45" hidden="1" customHeight="1" x14ac:dyDescent="0.2">
      <c r="A717" s="159" t="s">
        <v>6431</v>
      </c>
      <c r="B717" s="150">
        <v>650343484</v>
      </c>
      <c r="C717" s="150" t="s">
        <v>198</v>
      </c>
      <c r="D717" s="151" t="s">
        <v>124</v>
      </c>
      <c r="E717" s="150" t="s">
        <v>6432</v>
      </c>
      <c r="F717" s="152" t="s">
        <v>6433</v>
      </c>
      <c r="G717" s="152"/>
      <c r="H717" s="152" t="s">
        <v>6347</v>
      </c>
      <c r="I717" s="152" t="s">
        <v>6434</v>
      </c>
      <c r="J717" s="150" t="s">
        <v>2626</v>
      </c>
      <c r="K717" s="150" t="s">
        <v>6435</v>
      </c>
      <c r="L717" s="150" t="s">
        <v>6436</v>
      </c>
      <c r="M717" s="150" t="s">
        <v>6437</v>
      </c>
      <c r="N717" s="153" t="s">
        <v>118</v>
      </c>
      <c r="O717" s="154" t="s">
        <v>119</v>
      </c>
      <c r="P717" s="154" t="s">
        <v>6438</v>
      </c>
      <c r="Q717" s="155" t="s">
        <v>6439</v>
      </c>
      <c r="R717" s="154"/>
      <c r="S717" s="155" t="s">
        <v>627</v>
      </c>
      <c r="T717" s="155" t="s">
        <v>6440</v>
      </c>
      <c r="U717" s="155">
        <v>2013</v>
      </c>
      <c r="V717" s="156">
        <v>42052</v>
      </c>
      <c r="W717" s="154">
        <v>7530</v>
      </c>
      <c r="X717" s="258"/>
      <c r="Y717" s="153"/>
      <c r="Z717" s="258"/>
      <c r="AA717" s="258"/>
      <c r="AB717" s="258"/>
      <c r="AC717" s="150"/>
      <c r="AD717" s="40"/>
      <c r="AE717" s="40"/>
      <c r="AF717" s="40"/>
      <c r="AG717" s="40"/>
      <c r="AH717" s="40"/>
      <c r="AI717" s="218"/>
    </row>
    <row r="718" spans="1:35" ht="45" hidden="1" customHeight="1" x14ac:dyDescent="0.2">
      <c r="A718" s="159" t="s">
        <v>6441</v>
      </c>
      <c r="B718" s="150">
        <v>651822580</v>
      </c>
      <c r="C718" s="150"/>
      <c r="D718" s="151" t="s">
        <v>124</v>
      </c>
      <c r="E718" s="150" t="s">
        <v>6442</v>
      </c>
      <c r="F718" s="152" t="s">
        <v>6443</v>
      </c>
      <c r="G718" s="152"/>
      <c r="H718" s="152" t="s">
        <v>6444</v>
      </c>
      <c r="I718" s="152" t="s">
        <v>6445</v>
      </c>
      <c r="J718" s="150" t="s">
        <v>129</v>
      </c>
      <c r="K718" s="150" t="s">
        <v>6446</v>
      </c>
      <c r="L718" s="150" t="s">
        <v>6447</v>
      </c>
      <c r="M718" s="150" t="s">
        <v>6448</v>
      </c>
      <c r="N718" s="153" t="s">
        <v>246</v>
      </c>
      <c r="O718" s="154" t="s">
        <v>2307</v>
      </c>
      <c r="P718" s="154" t="s">
        <v>6449</v>
      </c>
      <c r="Q718" s="155" t="s">
        <v>6450</v>
      </c>
      <c r="R718" s="154"/>
      <c r="S718" s="155">
        <v>93401</v>
      </c>
      <c r="T718" s="155" t="s">
        <v>6451</v>
      </c>
      <c r="U718" s="155">
        <v>2021</v>
      </c>
      <c r="V718" s="156">
        <v>43644</v>
      </c>
      <c r="W718" s="154">
        <v>7683</v>
      </c>
      <c r="X718" s="213"/>
      <c r="Y718" s="214"/>
      <c r="Z718" s="213"/>
      <c r="AA718" s="213"/>
      <c r="AB718" s="213"/>
      <c r="AC718" s="215"/>
      <c r="AD718" s="40"/>
      <c r="AE718" s="40"/>
      <c r="AF718" s="40"/>
      <c r="AG718" s="40"/>
      <c r="AH718" s="40"/>
      <c r="AI718" s="218"/>
    </row>
    <row r="719" spans="1:35" ht="45" hidden="1" customHeight="1" x14ac:dyDescent="0.2">
      <c r="A719" s="159" t="s">
        <v>6452</v>
      </c>
      <c r="B719" s="150">
        <v>650559592</v>
      </c>
      <c r="C719" s="150" t="s">
        <v>156</v>
      </c>
      <c r="D719" s="151" t="s">
        <v>124</v>
      </c>
      <c r="E719" s="150" t="s">
        <v>6453</v>
      </c>
      <c r="F719" s="152" t="s">
        <v>6454</v>
      </c>
      <c r="G719" s="152"/>
      <c r="H719" s="152" t="s">
        <v>6455</v>
      </c>
      <c r="I719" s="152" t="s">
        <v>6456</v>
      </c>
      <c r="J719" s="150" t="s">
        <v>6457</v>
      </c>
      <c r="K719" s="150" t="s">
        <v>6458</v>
      </c>
      <c r="L719" s="150" t="s">
        <v>6459</v>
      </c>
      <c r="M719" s="150" t="s">
        <v>6460</v>
      </c>
      <c r="N719" s="153" t="s">
        <v>246</v>
      </c>
      <c r="O719" s="154" t="s">
        <v>686</v>
      </c>
      <c r="P719" s="154">
        <v>2584644</v>
      </c>
      <c r="Q719" s="167" t="s">
        <v>6461</v>
      </c>
      <c r="R719" s="154"/>
      <c r="S719" s="155" t="s">
        <v>5695</v>
      </c>
      <c r="T719" s="155" t="s">
        <v>6462</v>
      </c>
      <c r="U719" s="155">
        <v>2015</v>
      </c>
      <c r="V719" s="156">
        <v>41234</v>
      </c>
      <c r="W719" s="154">
        <v>7468</v>
      </c>
      <c r="X719" s="258"/>
      <c r="Y719" s="153"/>
      <c r="Z719" s="258"/>
      <c r="AA719" s="258"/>
      <c r="AB719" s="258"/>
      <c r="AC719" s="150"/>
      <c r="AD719" s="40"/>
      <c r="AE719" s="40"/>
      <c r="AF719" s="40"/>
      <c r="AG719" s="40"/>
      <c r="AH719" s="40"/>
      <c r="AI719" s="218"/>
    </row>
    <row r="720" spans="1:35" ht="45" hidden="1" customHeight="1" x14ac:dyDescent="0.2">
      <c r="A720" s="159" t="s">
        <v>6463</v>
      </c>
      <c r="B720" s="150">
        <v>650335368</v>
      </c>
      <c r="C720" s="150" t="s">
        <v>198</v>
      </c>
      <c r="D720" s="151" t="s">
        <v>124</v>
      </c>
      <c r="E720" s="150" t="s">
        <v>6464</v>
      </c>
      <c r="F720" s="152" t="s">
        <v>6465</v>
      </c>
      <c r="G720" s="152"/>
      <c r="H720" s="152" t="s">
        <v>6466</v>
      </c>
      <c r="I720" s="152" t="s">
        <v>6467</v>
      </c>
      <c r="J720" s="150" t="s">
        <v>6468</v>
      </c>
      <c r="K720" s="150" t="s">
        <v>6469</v>
      </c>
      <c r="L720" s="150" t="s">
        <v>6470</v>
      </c>
      <c r="M720" s="150" t="s">
        <v>6471</v>
      </c>
      <c r="N720" s="153" t="s">
        <v>118</v>
      </c>
      <c r="O720" s="154" t="s">
        <v>1629</v>
      </c>
      <c r="P720" s="154"/>
      <c r="Q720" s="155" t="s">
        <v>6472</v>
      </c>
      <c r="R720" s="154"/>
      <c r="S720" s="155" t="s">
        <v>6473</v>
      </c>
      <c r="T720" s="155" t="s">
        <v>6474</v>
      </c>
      <c r="U720" s="155">
        <v>2014</v>
      </c>
      <c r="V720" s="156">
        <v>40739</v>
      </c>
      <c r="W720" s="154">
        <v>7445</v>
      </c>
      <c r="X720" s="258"/>
      <c r="Y720" s="153"/>
      <c r="Z720" s="258"/>
      <c r="AA720" s="258"/>
      <c r="AB720" s="258"/>
      <c r="AC720" s="150"/>
      <c r="AD720" s="40"/>
      <c r="AE720" s="40"/>
      <c r="AF720" s="40"/>
      <c r="AG720" s="40"/>
      <c r="AH720" s="40"/>
      <c r="AI720" s="218"/>
    </row>
    <row r="721" spans="1:35" ht="45" hidden="1" customHeight="1" x14ac:dyDescent="0.2">
      <c r="A721" s="159" t="s">
        <v>6475</v>
      </c>
      <c r="B721" s="150">
        <v>651482887</v>
      </c>
      <c r="C721" s="150" t="s">
        <v>6476</v>
      </c>
      <c r="D721" s="151" t="s">
        <v>124</v>
      </c>
      <c r="E721" s="150" t="s">
        <v>6477</v>
      </c>
      <c r="F721" s="152" t="s">
        <v>6478</v>
      </c>
      <c r="G721" s="152"/>
      <c r="H721" s="152" t="s">
        <v>6479</v>
      </c>
      <c r="I721" s="152" t="s">
        <v>6480</v>
      </c>
      <c r="J721" s="150" t="s">
        <v>2649</v>
      </c>
      <c r="K721" s="150" t="s">
        <v>6481</v>
      </c>
      <c r="L721" s="150" t="s">
        <v>6482</v>
      </c>
      <c r="M721" s="150" t="s">
        <v>6483</v>
      </c>
      <c r="N721" s="153" t="s">
        <v>133</v>
      </c>
      <c r="O721" s="154" t="s">
        <v>5573</v>
      </c>
      <c r="P721" s="154" t="s">
        <v>6484</v>
      </c>
      <c r="Q721" s="155" t="s">
        <v>6485</v>
      </c>
      <c r="R721" s="154"/>
      <c r="S721" s="155">
        <v>93401</v>
      </c>
      <c r="T721" s="155" t="s">
        <v>6232</v>
      </c>
      <c r="U721" s="155">
        <v>2017</v>
      </c>
      <c r="V721" s="156">
        <v>43311</v>
      </c>
      <c r="W721" s="154">
        <v>7653</v>
      </c>
      <c r="X721" s="258"/>
      <c r="Y721" s="153"/>
      <c r="Z721" s="258"/>
      <c r="AA721" s="258"/>
      <c r="AB721" s="258"/>
      <c r="AC721" s="150"/>
      <c r="AD721" s="40"/>
      <c r="AE721" s="40"/>
      <c r="AF721" s="40"/>
      <c r="AG721" s="40"/>
      <c r="AH721" s="40"/>
      <c r="AI721" s="218"/>
    </row>
    <row r="722" spans="1:35" ht="45" hidden="1" customHeight="1" x14ac:dyDescent="0.2">
      <c r="A722" s="159" t="s">
        <v>6486</v>
      </c>
      <c r="B722" s="150">
        <v>650987497</v>
      </c>
      <c r="C722" s="150" t="s">
        <v>605</v>
      </c>
      <c r="D722" s="151" t="s">
        <v>124</v>
      </c>
      <c r="E722" s="150" t="s">
        <v>6487</v>
      </c>
      <c r="F722" s="152" t="s">
        <v>6488</v>
      </c>
      <c r="G722" s="152"/>
      <c r="H722" s="152" t="s">
        <v>6489</v>
      </c>
      <c r="I722" s="152" t="s">
        <v>6490</v>
      </c>
      <c r="J722" s="150" t="s">
        <v>6491</v>
      </c>
      <c r="K722" s="150" t="s">
        <v>6492</v>
      </c>
      <c r="L722" s="150" t="s">
        <v>6493</v>
      </c>
      <c r="M722" s="153" t="s">
        <v>6494</v>
      </c>
      <c r="N722" s="153" t="s">
        <v>246</v>
      </c>
      <c r="O722" s="154" t="s">
        <v>4293</v>
      </c>
      <c r="P722" s="154" t="s">
        <v>6495</v>
      </c>
      <c r="Q722" s="155" t="s">
        <v>6496</v>
      </c>
      <c r="R722" s="154"/>
      <c r="S722" s="155" t="s">
        <v>209</v>
      </c>
      <c r="T722" s="155" t="s">
        <v>6497</v>
      </c>
      <c r="U722" s="155">
        <v>2016</v>
      </c>
      <c r="V722" s="156">
        <v>42850</v>
      </c>
      <c r="W722" s="154">
        <v>7631</v>
      </c>
      <c r="X722" s="258"/>
      <c r="Y722" s="153"/>
      <c r="Z722" s="258"/>
      <c r="AA722" s="258"/>
      <c r="AB722" s="258"/>
      <c r="AC722" s="150"/>
      <c r="AD722" s="40"/>
      <c r="AE722" s="40"/>
      <c r="AF722" s="40"/>
      <c r="AG722" s="40"/>
      <c r="AH722" s="40"/>
      <c r="AI722" s="218"/>
    </row>
    <row r="723" spans="1:35" ht="45" hidden="1" customHeight="1" x14ac:dyDescent="0.2">
      <c r="A723" s="159" t="s">
        <v>6498</v>
      </c>
      <c r="B723" s="150">
        <v>759626605</v>
      </c>
      <c r="C723" s="150" t="s">
        <v>862</v>
      </c>
      <c r="D723" s="151" t="s">
        <v>124</v>
      </c>
      <c r="E723" s="150" t="s">
        <v>6499</v>
      </c>
      <c r="F723" s="152" t="s">
        <v>6500</v>
      </c>
      <c r="G723" s="152"/>
      <c r="H723" s="152" t="s">
        <v>3712</v>
      </c>
      <c r="I723" s="152" t="s">
        <v>6501</v>
      </c>
      <c r="J723" s="150" t="s">
        <v>327</v>
      </c>
      <c r="K723" s="150" t="s">
        <v>6502</v>
      </c>
      <c r="L723" s="150" t="s">
        <v>6503</v>
      </c>
      <c r="M723" s="150" t="s">
        <v>6504</v>
      </c>
      <c r="N723" s="153" t="s">
        <v>118</v>
      </c>
      <c r="O723" s="154" t="s">
        <v>4811</v>
      </c>
      <c r="P723" s="154" t="s">
        <v>6505</v>
      </c>
      <c r="Q723" s="155" t="s">
        <v>6506</v>
      </c>
      <c r="R723" s="154"/>
      <c r="S723" s="155" t="s">
        <v>1830</v>
      </c>
      <c r="T723" s="155" t="s">
        <v>6507</v>
      </c>
      <c r="U723" s="155">
        <v>2010</v>
      </c>
      <c r="V723" s="156">
        <v>40365</v>
      </c>
      <c r="W723" s="154">
        <v>7428</v>
      </c>
      <c r="X723" s="258"/>
      <c r="Y723" s="153"/>
      <c r="Z723" s="258"/>
      <c r="AA723" s="258"/>
      <c r="AB723" s="258"/>
      <c r="AC723" s="150"/>
      <c r="AD723" s="40"/>
      <c r="AE723" s="40"/>
      <c r="AF723" s="40"/>
      <c r="AG723" s="40"/>
      <c r="AH723" s="40"/>
      <c r="AI723" s="218"/>
    </row>
    <row r="724" spans="1:35" ht="45" hidden="1" customHeight="1" x14ac:dyDescent="0.2">
      <c r="A724" s="159" t="s">
        <v>6508</v>
      </c>
      <c r="B724" s="150">
        <v>651908876</v>
      </c>
      <c r="C724" s="150"/>
      <c r="D724" s="151" t="s">
        <v>124</v>
      </c>
      <c r="E724" s="150" t="s">
        <v>6509</v>
      </c>
      <c r="F724" s="152" t="s">
        <v>6510</v>
      </c>
      <c r="G724" s="152"/>
      <c r="H724" s="152" t="s">
        <v>6511</v>
      </c>
      <c r="I724" s="152" t="s">
        <v>6512</v>
      </c>
      <c r="J724" s="150" t="s">
        <v>6513</v>
      </c>
      <c r="K724" s="150" t="s">
        <v>6514</v>
      </c>
      <c r="L724" s="150" t="s">
        <v>6515</v>
      </c>
      <c r="M724" s="150" t="s">
        <v>6516</v>
      </c>
      <c r="N724" s="153" t="s">
        <v>730</v>
      </c>
      <c r="O724" s="154" t="s">
        <v>366</v>
      </c>
      <c r="P724" s="154" t="s">
        <v>6517</v>
      </c>
      <c r="Q724" s="166" t="s">
        <v>6518</v>
      </c>
      <c r="R724" s="154"/>
      <c r="S724" s="155">
        <v>93401</v>
      </c>
      <c r="T724" s="155" t="s">
        <v>6519</v>
      </c>
      <c r="U724" s="155">
        <v>2021</v>
      </c>
      <c r="V724" s="156">
        <v>43934</v>
      </c>
      <c r="W724" s="154">
        <v>7704</v>
      </c>
      <c r="X724" s="213"/>
      <c r="Y724" s="214"/>
      <c r="Z724" s="213"/>
      <c r="AA724" s="213"/>
      <c r="AB724" s="213"/>
      <c r="AC724" s="215"/>
      <c r="AD724" s="40"/>
      <c r="AE724" s="40"/>
      <c r="AF724" s="40"/>
      <c r="AG724" s="40"/>
      <c r="AH724" s="40"/>
      <c r="AI724" s="218"/>
    </row>
    <row r="725" spans="1:35" ht="45" hidden="1" customHeight="1" x14ac:dyDescent="0.2">
      <c r="A725" s="159" t="s">
        <v>6520</v>
      </c>
      <c r="B725" s="150">
        <v>651203732</v>
      </c>
      <c r="C725" s="150" t="s">
        <v>198</v>
      </c>
      <c r="D725" s="151" t="s">
        <v>124</v>
      </c>
      <c r="E725" s="150" t="s">
        <v>6521</v>
      </c>
      <c r="F725" s="152" t="s">
        <v>6522</v>
      </c>
      <c r="G725" s="152"/>
      <c r="H725" s="152" t="s">
        <v>6523</v>
      </c>
      <c r="I725" s="152" t="s">
        <v>6524</v>
      </c>
      <c r="J725" s="150" t="s">
        <v>6525</v>
      </c>
      <c r="K725" s="150" t="s">
        <v>6526</v>
      </c>
      <c r="L725" s="150" t="s">
        <v>6527</v>
      </c>
      <c r="M725" s="150" t="s">
        <v>6528</v>
      </c>
      <c r="N725" s="153" t="s">
        <v>118</v>
      </c>
      <c r="O725" s="154" t="s">
        <v>2444</v>
      </c>
      <c r="P725" s="154">
        <f>56964313880</f>
        <v>56964313880</v>
      </c>
      <c r="Q725" s="155" t="s">
        <v>6529</v>
      </c>
      <c r="R725" s="154"/>
      <c r="S725" s="155" t="s">
        <v>1018</v>
      </c>
      <c r="T725" s="155" t="s">
        <v>6530</v>
      </c>
      <c r="U725" s="155">
        <v>2018</v>
      </c>
      <c r="V725" s="156">
        <v>43048</v>
      </c>
      <c r="W725" s="154">
        <v>7640</v>
      </c>
      <c r="X725" s="258"/>
      <c r="Y725" s="153"/>
      <c r="Z725" s="258"/>
      <c r="AA725" s="258"/>
      <c r="AB725" s="258"/>
      <c r="AC725" s="150"/>
      <c r="AD725" s="40"/>
      <c r="AE725" s="40"/>
      <c r="AF725" s="40"/>
      <c r="AG725" s="40"/>
      <c r="AH725" s="40"/>
      <c r="AI725" s="218"/>
    </row>
    <row r="726" spans="1:35" ht="45" hidden="1" customHeight="1" x14ac:dyDescent="0.2">
      <c r="A726" s="159" t="s">
        <v>6531</v>
      </c>
      <c r="B726" s="150">
        <v>651265479</v>
      </c>
      <c r="C726" s="150" t="s">
        <v>198</v>
      </c>
      <c r="D726" s="151" t="s">
        <v>124</v>
      </c>
      <c r="E726" s="150" t="s">
        <v>6532</v>
      </c>
      <c r="F726" s="152" t="s">
        <v>6533</v>
      </c>
      <c r="G726" s="152"/>
      <c r="H726" s="152" t="s">
        <v>6534</v>
      </c>
      <c r="I726" s="152" t="s">
        <v>6535</v>
      </c>
      <c r="J726" s="150" t="s">
        <v>6536</v>
      </c>
      <c r="K726" s="150" t="s">
        <v>6537</v>
      </c>
      <c r="L726" s="150" t="s">
        <v>6538</v>
      </c>
      <c r="M726" s="150" t="s">
        <v>6539</v>
      </c>
      <c r="N726" s="153" t="s">
        <v>1605</v>
      </c>
      <c r="O726" s="154" t="s">
        <v>2465</v>
      </c>
      <c r="P726" s="154" t="s">
        <v>6540</v>
      </c>
      <c r="Q726" s="155" t="s">
        <v>6541</v>
      </c>
      <c r="R726" s="154"/>
      <c r="S726" s="155" t="s">
        <v>209</v>
      </c>
      <c r="T726" s="152" t="s">
        <v>6542</v>
      </c>
      <c r="U726" s="155">
        <v>2015</v>
      </c>
      <c r="V726" s="156">
        <v>42730</v>
      </c>
      <c r="W726" s="154">
        <v>7623</v>
      </c>
      <c r="X726" s="258"/>
      <c r="Y726" s="153"/>
      <c r="Z726" s="258"/>
      <c r="AA726" s="258"/>
      <c r="AB726" s="258"/>
      <c r="AC726" s="150"/>
      <c r="AD726" s="40"/>
      <c r="AE726" s="40"/>
      <c r="AF726" s="40"/>
      <c r="AG726" s="40"/>
      <c r="AH726" s="40"/>
      <c r="AI726" s="218"/>
    </row>
    <row r="727" spans="1:35" ht="45" hidden="1" customHeight="1" x14ac:dyDescent="0.2">
      <c r="A727" s="159" t="s">
        <v>6543</v>
      </c>
      <c r="B727" s="150">
        <v>651881420</v>
      </c>
      <c r="C727" s="150"/>
      <c r="D727" s="151" t="s">
        <v>124</v>
      </c>
      <c r="E727" s="150" t="s">
        <v>6544</v>
      </c>
      <c r="F727" s="152" t="s">
        <v>6545</v>
      </c>
      <c r="G727" s="152"/>
      <c r="H727" s="152" t="s">
        <v>6546</v>
      </c>
      <c r="I727" s="152" t="s">
        <v>6547</v>
      </c>
      <c r="J727" s="150" t="s">
        <v>129</v>
      </c>
      <c r="K727" s="150" t="s">
        <v>6548</v>
      </c>
      <c r="L727" s="150" t="s">
        <v>6549</v>
      </c>
      <c r="M727" s="150" t="s">
        <v>6550</v>
      </c>
      <c r="N727" s="153" t="s">
        <v>1605</v>
      </c>
      <c r="O727" s="154" t="s">
        <v>4742</v>
      </c>
      <c r="P727" s="154">
        <v>988375686</v>
      </c>
      <c r="Q727" s="166" t="s">
        <v>6551</v>
      </c>
      <c r="R727" s="154"/>
      <c r="S727" s="155">
        <v>93401</v>
      </c>
      <c r="T727" s="152" t="s">
        <v>6552</v>
      </c>
      <c r="U727" s="155">
        <v>2019</v>
      </c>
      <c r="V727" s="156">
        <v>44049</v>
      </c>
      <c r="W727" s="154">
        <v>7710</v>
      </c>
      <c r="X727" s="258"/>
      <c r="Y727" s="153"/>
      <c r="Z727" s="258"/>
      <c r="AA727" s="258"/>
      <c r="AB727" s="258"/>
      <c r="AC727" s="150"/>
      <c r="AD727" s="40"/>
      <c r="AE727" s="40"/>
      <c r="AF727" s="40"/>
      <c r="AG727" s="40"/>
      <c r="AH727" s="40"/>
      <c r="AI727" s="218"/>
    </row>
    <row r="728" spans="1:35" ht="45" hidden="1" customHeight="1" x14ac:dyDescent="0.2">
      <c r="A728" s="159" t="s">
        <v>6553</v>
      </c>
      <c r="B728" s="150">
        <v>737987000</v>
      </c>
      <c r="C728" s="150" t="s">
        <v>198</v>
      </c>
      <c r="D728" s="151" t="s">
        <v>124</v>
      </c>
      <c r="E728" s="150" t="s">
        <v>6554</v>
      </c>
      <c r="F728" s="152" t="s">
        <v>6555</v>
      </c>
      <c r="G728" s="152"/>
      <c r="H728" s="152" t="s">
        <v>6556</v>
      </c>
      <c r="I728" s="152" t="s">
        <v>6557</v>
      </c>
      <c r="J728" s="150" t="s">
        <v>6558</v>
      </c>
      <c r="K728" s="150" t="s">
        <v>6559</v>
      </c>
      <c r="L728" s="150" t="s">
        <v>6560</v>
      </c>
      <c r="M728" s="150" t="s">
        <v>6561</v>
      </c>
      <c r="N728" s="153" t="s">
        <v>118</v>
      </c>
      <c r="O728" s="154" t="s">
        <v>1746</v>
      </c>
      <c r="P728" s="154" t="s">
        <v>6562</v>
      </c>
      <c r="Q728" s="155" t="s">
        <v>6563</v>
      </c>
      <c r="R728" s="154"/>
      <c r="S728" s="155" t="s">
        <v>1830</v>
      </c>
      <c r="T728" s="155" t="s">
        <v>6564</v>
      </c>
      <c r="U728" s="155">
        <v>2012</v>
      </c>
      <c r="V728" s="156">
        <v>41502</v>
      </c>
      <c r="W728" s="154">
        <v>7484</v>
      </c>
      <c r="X728" s="258"/>
      <c r="Y728" s="153"/>
      <c r="Z728" s="258"/>
      <c r="AA728" s="258"/>
      <c r="AB728" s="258"/>
      <c r="AC728" s="150"/>
      <c r="AD728" s="40"/>
      <c r="AE728" s="40"/>
      <c r="AF728" s="40"/>
      <c r="AG728" s="40"/>
      <c r="AH728" s="40"/>
      <c r="AI728" s="218"/>
    </row>
    <row r="729" spans="1:35" ht="45" hidden="1" customHeight="1" x14ac:dyDescent="0.2">
      <c r="A729" s="159" t="s">
        <v>6565</v>
      </c>
      <c r="B729" s="150">
        <v>651775035</v>
      </c>
      <c r="C729" s="150"/>
      <c r="D729" s="151" t="s">
        <v>124</v>
      </c>
      <c r="E729" s="150" t="s">
        <v>6566</v>
      </c>
      <c r="F729" s="169" t="s">
        <v>6567</v>
      </c>
      <c r="G729" s="169"/>
      <c r="H729" s="152" t="s">
        <v>6568</v>
      </c>
      <c r="I729" s="152" t="s">
        <v>6569</v>
      </c>
      <c r="J729" s="150" t="s">
        <v>1025</v>
      </c>
      <c r="K729" s="150" t="s">
        <v>6570</v>
      </c>
      <c r="L729" s="150" t="s">
        <v>6571</v>
      </c>
      <c r="M729" s="150" t="s">
        <v>6572</v>
      </c>
      <c r="N729" s="153" t="s">
        <v>118</v>
      </c>
      <c r="O729" s="154" t="s">
        <v>119</v>
      </c>
      <c r="P729" s="154" t="s">
        <v>6573</v>
      </c>
      <c r="Q729" s="155" t="s">
        <v>6574</v>
      </c>
      <c r="R729" s="154"/>
      <c r="S729" s="155" t="s">
        <v>209</v>
      </c>
      <c r="T729" s="155" t="s">
        <v>6575</v>
      </c>
      <c r="U729" s="155">
        <v>2018</v>
      </c>
      <c r="V729" s="156">
        <v>43626</v>
      </c>
      <c r="W729" s="154">
        <v>7677</v>
      </c>
      <c r="X729" s="258"/>
      <c r="Y729" s="153"/>
      <c r="Z729" s="258"/>
      <c r="AA729" s="258"/>
      <c r="AB729" s="258"/>
      <c r="AC729" s="150"/>
      <c r="AD729" s="40"/>
      <c r="AE729" s="40"/>
      <c r="AF729" s="40"/>
      <c r="AG729" s="40"/>
      <c r="AH729" s="40"/>
      <c r="AI729" s="218"/>
    </row>
    <row r="730" spans="1:35" ht="45" hidden="1" customHeight="1" x14ac:dyDescent="0.2">
      <c r="A730" s="159" t="s">
        <v>6576</v>
      </c>
      <c r="B730" s="150" t="s">
        <v>6577</v>
      </c>
      <c r="C730" s="150"/>
      <c r="D730" s="151" t="s">
        <v>124</v>
      </c>
      <c r="E730" s="150" t="s">
        <v>6578</v>
      </c>
      <c r="F730" s="161" t="s">
        <v>6579</v>
      </c>
      <c r="G730" s="161"/>
      <c r="H730" s="152" t="s">
        <v>6580</v>
      </c>
      <c r="I730" s="152" t="s">
        <v>6581</v>
      </c>
      <c r="J730" s="150" t="s">
        <v>6582</v>
      </c>
      <c r="K730" s="150" t="s">
        <v>6583</v>
      </c>
      <c r="L730" s="150" t="s">
        <v>6584</v>
      </c>
      <c r="M730" s="150" t="s">
        <v>6585</v>
      </c>
      <c r="N730" s="153" t="s">
        <v>928</v>
      </c>
      <c r="O730" s="154" t="s">
        <v>1897</v>
      </c>
      <c r="P730" s="154">
        <v>91444090</v>
      </c>
      <c r="Q730" s="166" t="s">
        <v>6586</v>
      </c>
      <c r="R730" s="154"/>
      <c r="S730" s="155" t="s">
        <v>209</v>
      </c>
      <c r="T730" s="155" t="s">
        <v>6587</v>
      </c>
      <c r="U730" s="155">
        <v>2018</v>
      </c>
      <c r="V730" s="156">
        <v>43627</v>
      </c>
      <c r="W730" s="154">
        <v>7678</v>
      </c>
      <c r="X730" s="258"/>
      <c r="Y730" s="153"/>
      <c r="Z730" s="258"/>
      <c r="AA730" s="258"/>
      <c r="AB730" s="258"/>
      <c r="AC730" s="150"/>
      <c r="AD730" s="40"/>
      <c r="AE730" s="40"/>
      <c r="AF730" s="40"/>
      <c r="AG730" s="40"/>
      <c r="AH730" s="40"/>
      <c r="AI730" s="218"/>
    </row>
    <row r="731" spans="1:35" ht="45" hidden="1" customHeight="1" x14ac:dyDescent="0.2">
      <c r="A731" s="159" t="s">
        <v>6588</v>
      </c>
      <c r="B731" s="150">
        <v>657376906</v>
      </c>
      <c r="C731" s="150" t="s">
        <v>6589</v>
      </c>
      <c r="D731" s="151" t="s">
        <v>124</v>
      </c>
      <c r="E731" s="150" t="s">
        <v>6590</v>
      </c>
      <c r="F731" s="152" t="s">
        <v>6591</v>
      </c>
      <c r="G731" s="152"/>
      <c r="H731" s="152" t="s">
        <v>6592</v>
      </c>
      <c r="I731" s="152" t="s">
        <v>6593</v>
      </c>
      <c r="J731" s="150" t="s">
        <v>6594</v>
      </c>
      <c r="K731" s="150" t="s">
        <v>6595</v>
      </c>
      <c r="L731" s="150" t="s">
        <v>6596</v>
      </c>
      <c r="M731" s="150" t="s">
        <v>6597</v>
      </c>
      <c r="N731" s="153" t="s">
        <v>232</v>
      </c>
      <c r="O731" s="154" t="s">
        <v>4782</v>
      </c>
      <c r="P731" s="154" t="s">
        <v>6598</v>
      </c>
      <c r="Q731" s="155"/>
      <c r="R731" s="154"/>
      <c r="S731" s="155" t="s">
        <v>209</v>
      </c>
      <c r="T731" s="155" t="s">
        <v>6599</v>
      </c>
      <c r="U731" s="155">
        <v>2011</v>
      </c>
      <c r="V731" s="156">
        <v>39588</v>
      </c>
      <c r="W731" s="154">
        <v>7392</v>
      </c>
      <c r="X731" s="258"/>
      <c r="Y731" s="153"/>
      <c r="Z731" s="258"/>
      <c r="AA731" s="258"/>
      <c r="AB731" s="258"/>
      <c r="AC731" s="150"/>
      <c r="AD731" s="40"/>
      <c r="AE731" s="40"/>
      <c r="AF731" s="40"/>
      <c r="AG731" s="40"/>
      <c r="AH731" s="40"/>
      <c r="AI731" s="218"/>
    </row>
    <row r="732" spans="1:35" ht="45" hidden="1" customHeight="1" x14ac:dyDescent="0.2">
      <c r="A732" s="159" t="s">
        <v>6600</v>
      </c>
      <c r="B732" s="150">
        <v>736521008</v>
      </c>
      <c r="C732" s="150" t="s">
        <v>862</v>
      </c>
      <c r="D732" s="151" t="s">
        <v>124</v>
      </c>
      <c r="E732" s="150" t="s">
        <v>6601</v>
      </c>
      <c r="F732" s="152" t="s">
        <v>6602</v>
      </c>
      <c r="G732" s="152"/>
      <c r="H732" s="152" t="s">
        <v>6603</v>
      </c>
      <c r="I732" s="152" t="s">
        <v>6604</v>
      </c>
      <c r="J732" s="150" t="s">
        <v>6605</v>
      </c>
      <c r="K732" s="150" t="s">
        <v>6606</v>
      </c>
      <c r="L732" s="150" t="s">
        <v>6607</v>
      </c>
      <c r="M732" s="150" t="s">
        <v>6608</v>
      </c>
      <c r="N732" s="153" t="s">
        <v>118</v>
      </c>
      <c r="O732" s="154" t="s">
        <v>119</v>
      </c>
      <c r="P732" s="154"/>
      <c r="Q732" s="155" t="s">
        <v>6609</v>
      </c>
      <c r="R732" s="154"/>
      <c r="S732" s="155" t="s">
        <v>627</v>
      </c>
      <c r="T732" s="155" t="s">
        <v>6610</v>
      </c>
      <c r="U732" s="155">
        <v>2015</v>
      </c>
      <c r="V732" s="156">
        <v>42790</v>
      </c>
      <c r="W732" s="154">
        <v>7628</v>
      </c>
      <c r="X732" s="258"/>
      <c r="Y732" s="153"/>
      <c r="Z732" s="258"/>
      <c r="AA732" s="258"/>
      <c r="AB732" s="258"/>
      <c r="AC732" s="150"/>
      <c r="AD732" s="40"/>
      <c r="AE732" s="40"/>
      <c r="AF732" s="40"/>
      <c r="AG732" s="40"/>
      <c r="AH732" s="40"/>
      <c r="AI732" s="218"/>
    </row>
    <row r="733" spans="1:35" ht="45" hidden="1" customHeight="1" x14ac:dyDescent="0.2">
      <c r="A733" s="159" t="s">
        <v>6611</v>
      </c>
      <c r="B733" s="150">
        <v>651882338</v>
      </c>
      <c r="C733" s="150"/>
      <c r="D733" s="151" t="s">
        <v>124</v>
      </c>
      <c r="E733" s="150" t="s">
        <v>6612</v>
      </c>
      <c r="F733" s="152" t="s">
        <v>6613</v>
      </c>
      <c r="G733" s="152"/>
      <c r="H733" s="152" t="s">
        <v>6614</v>
      </c>
      <c r="I733" s="152" t="s">
        <v>6615</v>
      </c>
      <c r="J733" s="150" t="s">
        <v>129</v>
      </c>
      <c r="K733" s="150" t="s">
        <v>6616</v>
      </c>
      <c r="L733" s="150" t="s">
        <v>6617</v>
      </c>
      <c r="M733" s="150" t="s">
        <v>6618</v>
      </c>
      <c r="N733" s="153" t="s">
        <v>118</v>
      </c>
      <c r="O733" s="154" t="s">
        <v>672</v>
      </c>
      <c r="P733" s="154" t="s">
        <v>6619</v>
      </c>
      <c r="Q733" s="155" t="s">
        <v>6620</v>
      </c>
      <c r="R733" s="154"/>
      <c r="S733" s="155">
        <v>93401</v>
      </c>
      <c r="T733" s="155" t="s">
        <v>3582</v>
      </c>
      <c r="U733" s="155">
        <v>2019</v>
      </c>
      <c r="V733" s="156">
        <v>44054</v>
      </c>
      <c r="W733" s="154">
        <v>7711</v>
      </c>
      <c r="X733" s="258"/>
      <c r="Y733" s="153"/>
      <c r="Z733" s="258"/>
      <c r="AA733" s="258"/>
      <c r="AB733" s="258"/>
      <c r="AC733" s="150"/>
      <c r="AD733" s="40"/>
      <c r="AE733" s="40"/>
      <c r="AF733" s="40"/>
      <c r="AG733" s="40"/>
      <c r="AH733" s="40"/>
      <c r="AI733" s="218"/>
    </row>
    <row r="734" spans="1:35" ht="45" hidden="1" customHeight="1" x14ac:dyDescent="0.2">
      <c r="A734" s="149" t="s">
        <v>6621</v>
      </c>
      <c r="B734" s="150">
        <v>651591058</v>
      </c>
      <c r="C734" s="150"/>
      <c r="D734" s="151" t="s">
        <v>124</v>
      </c>
      <c r="E734" s="150" t="s">
        <v>6622</v>
      </c>
      <c r="F734" s="152" t="s">
        <v>6623</v>
      </c>
      <c r="G734" s="152"/>
      <c r="H734" s="152" t="s">
        <v>6624</v>
      </c>
      <c r="I734" s="152" t="s">
        <v>6625</v>
      </c>
      <c r="J734" s="150" t="s">
        <v>129</v>
      </c>
      <c r="K734" s="150" t="s">
        <v>6626</v>
      </c>
      <c r="L734" s="150" t="s">
        <v>6627</v>
      </c>
      <c r="M734" s="150" t="s">
        <v>6628</v>
      </c>
      <c r="N734" s="150" t="s">
        <v>928</v>
      </c>
      <c r="O734" s="155" t="s">
        <v>3392</v>
      </c>
      <c r="P734" s="155" t="s">
        <v>6629</v>
      </c>
      <c r="Q734" s="155" t="s">
        <v>6630</v>
      </c>
      <c r="R734" s="155"/>
      <c r="S734" s="155">
        <v>93401</v>
      </c>
      <c r="T734" s="155" t="s">
        <v>6631</v>
      </c>
      <c r="U734" s="155">
        <v>2018</v>
      </c>
      <c r="V734" s="158">
        <v>43644</v>
      </c>
      <c r="W734" s="155">
        <v>7682</v>
      </c>
      <c r="X734" s="259"/>
      <c r="Y734" s="150"/>
      <c r="Z734" s="259"/>
      <c r="AA734" s="259"/>
      <c r="AB734" s="259"/>
      <c r="AC734" s="150"/>
      <c r="AD734" s="40"/>
      <c r="AE734" s="40"/>
      <c r="AF734" s="40"/>
      <c r="AG734" s="40"/>
      <c r="AH734" s="40"/>
      <c r="AI734" s="218"/>
    </row>
    <row r="735" spans="1:35" ht="45" hidden="1" customHeight="1" x14ac:dyDescent="0.2">
      <c r="A735" s="159" t="s">
        <v>6632</v>
      </c>
      <c r="B735" s="150">
        <v>653057709</v>
      </c>
      <c r="C735" s="150" t="s">
        <v>198</v>
      </c>
      <c r="D735" s="151" t="s">
        <v>124</v>
      </c>
      <c r="E735" s="150" t="s">
        <v>6633</v>
      </c>
      <c r="F735" s="152" t="s">
        <v>6634</v>
      </c>
      <c r="G735" s="152"/>
      <c r="H735" s="152" t="s">
        <v>6635</v>
      </c>
      <c r="I735" s="152" t="s">
        <v>6636</v>
      </c>
      <c r="J735" s="150" t="s">
        <v>6637</v>
      </c>
      <c r="K735" s="150" t="s">
        <v>6638</v>
      </c>
      <c r="L735" s="150" t="s">
        <v>6639</v>
      </c>
      <c r="M735" s="150" t="s">
        <v>6640</v>
      </c>
      <c r="N735" s="153" t="s">
        <v>165</v>
      </c>
      <c r="O735" s="154" t="s">
        <v>318</v>
      </c>
      <c r="P735" s="154">
        <v>994420699</v>
      </c>
      <c r="Q735" s="155" t="s">
        <v>6641</v>
      </c>
      <c r="R735" s="154"/>
      <c r="S735" s="155" t="s">
        <v>1018</v>
      </c>
      <c r="T735" s="155" t="s">
        <v>6642</v>
      </c>
      <c r="U735" s="155">
        <v>2016</v>
      </c>
      <c r="V735" s="156">
        <v>42968</v>
      </c>
      <c r="W735" s="154">
        <v>7633</v>
      </c>
      <c r="X735" s="258"/>
      <c r="Y735" s="153"/>
      <c r="Z735" s="258"/>
      <c r="AA735" s="258"/>
      <c r="AB735" s="258"/>
      <c r="AC735" s="150"/>
      <c r="AD735" s="40"/>
      <c r="AE735" s="40"/>
      <c r="AF735" s="40"/>
      <c r="AG735" s="40"/>
      <c r="AH735" s="40"/>
      <c r="AI735" s="218"/>
    </row>
    <row r="736" spans="1:35" ht="45" hidden="1" customHeight="1" x14ac:dyDescent="0.2">
      <c r="A736" s="159" t="s">
        <v>6643</v>
      </c>
      <c r="B736" s="150" t="s">
        <v>6644</v>
      </c>
      <c r="C736" s="150" t="s">
        <v>198</v>
      </c>
      <c r="D736" s="151" t="s">
        <v>124</v>
      </c>
      <c r="E736" s="150" t="s">
        <v>6645</v>
      </c>
      <c r="F736" s="152" t="s">
        <v>6646</v>
      </c>
      <c r="G736" s="152"/>
      <c r="H736" s="152" t="s">
        <v>6647</v>
      </c>
      <c r="I736" s="152" t="s">
        <v>6648</v>
      </c>
      <c r="J736" s="150" t="s">
        <v>2990</v>
      </c>
      <c r="K736" s="150" t="s">
        <v>6649</v>
      </c>
      <c r="L736" s="150" t="s">
        <v>6650</v>
      </c>
      <c r="M736" s="150" t="s">
        <v>6651</v>
      </c>
      <c r="N736" s="153" t="s">
        <v>133</v>
      </c>
      <c r="O736" s="155" t="s">
        <v>134</v>
      </c>
      <c r="P736" s="154" t="s">
        <v>6652</v>
      </c>
      <c r="Q736" s="155" t="s">
        <v>6653</v>
      </c>
      <c r="R736" s="154"/>
      <c r="S736" s="155" t="s">
        <v>948</v>
      </c>
      <c r="T736" s="155" t="s">
        <v>6654</v>
      </c>
      <c r="U736" s="155">
        <v>2020</v>
      </c>
      <c r="V736" s="156">
        <v>42762</v>
      </c>
      <c r="W736" s="154">
        <v>7626</v>
      </c>
      <c r="X736" s="258"/>
      <c r="Y736" s="153"/>
      <c r="Z736" s="258"/>
      <c r="AA736" s="258"/>
      <c r="AB736" s="258"/>
      <c r="AC736" s="150"/>
      <c r="AD736" s="40"/>
      <c r="AE736" s="40"/>
      <c r="AF736" s="40"/>
      <c r="AG736" s="40"/>
      <c r="AH736" s="40"/>
      <c r="AI736" s="218" t="s">
        <v>6655</v>
      </c>
    </row>
    <row r="737" spans="1:35" ht="45" hidden="1" customHeight="1" x14ac:dyDescent="0.2">
      <c r="A737" s="159" t="s">
        <v>6656</v>
      </c>
      <c r="B737" s="150">
        <v>651902215</v>
      </c>
      <c r="C737" s="150"/>
      <c r="D737" s="151" t="s">
        <v>124</v>
      </c>
      <c r="E737" s="150" t="s">
        <v>6657</v>
      </c>
      <c r="F737" s="152" t="s">
        <v>6658</v>
      </c>
      <c r="G737" s="152"/>
      <c r="H737" s="152" t="s">
        <v>6659</v>
      </c>
      <c r="I737" s="152" t="s">
        <v>6660</v>
      </c>
      <c r="J737" s="150" t="s">
        <v>2000</v>
      </c>
      <c r="K737" s="150" t="s">
        <v>6661</v>
      </c>
      <c r="L737" s="150" t="s">
        <v>6662</v>
      </c>
      <c r="M737" s="150" t="s">
        <v>6663</v>
      </c>
      <c r="N737" s="153" t="s">
        <v>471</v>
      </c>
      <c r="O737" s="154" t="s">
        <v>811</v>
      </c>
      <c r="P737" s="154" t="s">
        <v>6664</v>
      </c>
      <c r="Q737" s="166" t="s">
        <v>6665</v>
      </c>
      <c r="R737" s="154"/>
      <c r="S737" s="155">
        <v>93401</v>
      </c>
      <c r="T737" s="155" t="s">
        <v>137</v>
      </c>
      <c r="U737" s="155">
        <v>2020</v>
      </c>
      <c r="V737" s="156">
        <v>43858</v>
      </c>
      <c r="W737" s="154">
        <v>7696</v>
      </c>
      <c r="X737" s="213"/>
      <c r="Y737" s="214"/>
      <c r="Z737" s="213"/>
      <c r="AA737" s="213"/>
      <c r="AB737" s="213"/>
      <c r="AC737" s="215"/>
      <c r="AD737" s="40"/>
      <c r="AE737" s="40"/>
      <c r="AF737" s="40"/>
      <c r="AG737" s="40"/>
      <c r="AH737" s="40"/>
      <c r="AI737" s="218"/>
    </row>
    <row r="738" spans="1:35" ht="45" hidden="1" customHeight="1" x14ac:dyDescent="0.2">
      <c r="A738" s="159" t="s">
        <v>6666</v>
      </c>
      <c r="B738" s="150">
        <v>652322301</v>
      </c>
      <c r="C738" s="150" t="s">
        <v>862</v>
      </c>
      <c r="D738" s="151" t="s">
        <v>124</v>
      </c>
      <c r="E738" s="150" t="s">
        <v>6667</v>
      </c>
      <c r="F738" s="152" t="s">
        <v>6668</v>
      </c>
      <c r="G738" s="152"/>
      <c r="H738" s="152" t="s">
        <v>3712</v>
      </c>
      <c r="I738" s="152" t="s">
        <v>6669</v>
      </c>
      <c r="J738" s="150" t="s">
        <v>327</v>
      </c>
      <c r="K738" s="150" t="s">
        <v>6670</v>
      </c>
      <c r="L738" s="150" t="s">
        <v>6671</v>
      </c>
      <c r="M738" s="150" t="s">
        <v>6672</v>
      </c>
      <c r="N738" s="153" t="s">
        <v>118</v>
      </c>
      <c r="O738" s="154" t="s">
        <v>178</v>
      </c>
      <c r="P738" s="154" t="s">
        <v>6673</v>
      </c>
      <c r="Q738" s="155" t="s">
        <v>6674</v>
      </c>
      <c r="R738" s="154"/>
      <c r="S738" s="155" t="s">
        <v>627</v>
      </c>
      <c r="T738" s="155" t="s">
        <v>6675</v>
      </c>
      <c r="U738" s="155">
        <v>2020</v>
      </c>
      <c r="V738" s="156">
        <v>40203</v>
      </c>
      <c r="W738" s="154">
        <v>7424</v>
      </c>
      <c r="X738" s="258"/>
      <c r="Y738" s="153"/>
      <c r="Z738" s="258"/>
      <c r="AA738" s="258"/>
      <c r="AB738" s="258"/>
      <c r="AC738" s="150"/>
      <c r="AD738" s="40"/>
      <c r="AE738" s="40"/>
      <c r="AF738" s="40"/>
      <c r="AG738" s="40"/>
      <c r="AH738" s="40"/>
      <c r="AI738" s="218"/>
    </row>
    <row r="739" spans="1:35" ht="45" hidden="1" customHeight="1" x14ac:dyDescent="0.2">
      <c r="A739" s="159" t="s">
        <v>6676</v>
      </c>
      <c r="B739" s="150">
        <v>651843979</v>
      </c>
      <c r="C739" s="150"/>
      <c r="D739" s="151" t="s">
        <v>124</v>
      </c>
      <c r="E739" s="150" t="s">
        <v>6677</v>
      </c>
      <c r="F739" s="152" t="s">
        <v>6678</v>
      </c>
      <c r="G739" s="152"/>
      <c r="H739" s="152" t="s">
        <v>6679</v>
      </c>
      <c r="I739" s="152" t="s">
        <v>6680</v>
      </c>
      <c r="J739" s="150" t="s">
        <v>1426</v>
      </c>
      <c r="K739" s="150" t="s">
        <v>6681</v>
      </c>
      <c r="L739" s="150" t="s">
        <v>6682</v>
      </c>
      <c r="M739" s="150" t="s">
        <v>6683</v>
      </c>
      <c r="N739" s="153" t="s">
        <v>246</v>
      </c>
      <c r="O739" s="154" t="s">
        <v>686</v>
      </c>
      <c r="P739" s="154" t="s">
        <v>6684</v>
      </c>
      <c r="Q739" s="166" t="s">
        <v>6685</v>
      </c>
      <c r="R739" s="154"/>
      <c r="S739" s="155">
        <v>93401</v>
      </c>
      <c r="T739" s="155" t="s">
        <v>3406</v>
      </c>
      <c r="U739" s="155">
        <v>2020</v>
      </c>
      <c r="V739" s="156">
        <v>43913</v>
      </c>
      <c r="W739" s="154">
        <v>7701</v>
      </c>
      <c r="X739" s="258"/>
      <c r="Y739" s="153"/>
      <c r="Z739" s="258"/>
      <c r="AA739" s="258"/>
      <c r="AB739" s="258"/>
      <c r="AC739" s="150"/>
      <c r="AD739" s="40"/>
      <c r="AE739" s="40"/>
      <c r="AF739" s="40"/>
      <c r="AG739" s="40"/>
      <c r="AH739" s="40"/>
      <c r="AI739" s="218"/>
    </row>
    <row r="740" spans="1:35" ht="45" hidden="1" customHeight="1" x14ac:dyDescent="0.2">
      <c r="A740" s="159" t="s">
        <v>6686</v>
      </c>
      <c r="B740" s="150">
        <v>533148689</v>
      </c>
      <c r="C740" s="150" t="s">
        <v>156</v>
      </c>
      <c r="D740" s="151" t="s">
        <v>124</v>
      </c>
      <c r="E740" s="150" t="s">
        <v>6687</v>
      </c>
      <c r="F740" s="152" t="s">
        <v>6688</v>
      </c>
      <c r="G740" s="152"/>
      <c r="H740" s="152" t="s">
        <v>6689</v>
      </c>
      <c r="I740" s="152" t="s">
        <v>6690</v>
      </c>
      <c r="J740" s="150" t="s">
        <v>6691</v>
      </c>
      <c r="K740" s="150" t="s">
        <v>6692</v>
      </c>
      <c r="L740" s="150" t="s">
        <v>6693</v>
      </c>
      <c r="M740" s="150" t="s">
        <v>6694</v>
      </c>
      <c r="N740" s="153" t="s">
        <v>118</v>
      </c>
      <c r="O740" s="154" t="s">
        <v>119</v>
      </c>
      <c r="P740" s="154" t="s">
        <v>6695</v>
      </c>
      <c r="Q740" s="155" t="s">
        <v>6696</v>
      </c>
      <c r="R740" s="154"/>
      <c r="S740" s="155" t="s">
        <v>948</v>
      </c>
      <c r="T740" s="155" t="s">
        <v>6697</v>
      </c>
      <c r="U740" s="155">
        <v>2009</v>
      </c>
      <c r="V740" s="156">
        <v>40542</v>
      </c>
      <c r="W740" s="154">
        <v>7438</v>
      </c>
      <c r="X740" s="258"/>
      <c r="Y740" s="153"/>
      <c r="Z740" s="258"/>
      <c r="AA740" s="258"/>
      <c r="AB740" s="258"/>
      <c r="AC740" s="150"/>
      <c r="AD740" s="40"/>
      <c r="AE740" s="40"/>
      <c r="AF740" s="40"/>
      <c r="AG740" s="40"/>
      <c r="AH740" s="40"/>
      <c r="AI740" s="218"/>
    </row>
    <row r="741" spans="1:35" ht="45" hidden="1" customHeight="1" x14ac:dyDescent="0.2">
      <c r="A741" s="159" t="s">
        <v>6698</v>
      </c>
      <c r="B741" s="150" t="s">
        <v>6699</v>
      </c>
      <c r="C741" s="150" t="s">
        <v>198</v>
      </c>
      <c r="D741" s="151" t="s">
        <v>124</v>
      </c>
      <c r="E741" s="150" t="s">
        <v>6700</v>
      </c>
      <c r="F741" s="152" t="s">
        <v>6701</v>
      </c>
      <c r="G741" s="152"/>
      <c r="H741" s="152" t="s">
        <v>6702</v>
      </c>
      <c r="I741" s="152" t="s">
        <v>6703</v>
      </c>
      <c r="J741" s="150" t="s">
        <v>6704</v>
      </c>
      <c r="K741" s="150" t="s">
        <v>6705</v>
      </c>
      <c r="L741" s="150" t="s">
        <v>6706</v>
      </c>
      <c r="M741" s="150" t="s">
        <v>6707</v>
      </c>
      <c r="N741" s="153" t="s">
        <v>133</v>
      </c>
      <c r="O741" s="154" t="s">
        <v>1017</v>
      </c>
      <c r="P741" s="154" t="s">
        <v>6708</v>
      </c>
      <c r="Q741" s="155" t="s">
        <v>6709</v>
      </c>
      <c r="R741" s="154"/>
      <c r="S741" s="155" t="s">
        <v>948</v>
      </c>
      <c r="T741" s="155" t="s">
        <v>6710</v>
      </c>
      <c r="U741" s="155">
        <v>2015</v>
      </c>
      <c r="V741" s="156">
        <v>42501</v>
      </c>
      <c r="W741" s="154">
        <v>7607</v>
      </c>
      <c r="X741" s="258"/>
      <c r="Y741" s="153"/>
      <c r="Z741" s="258"/>
      <c r="AA741" s="258"/>
      <c r="AB741" s="258"/>
      <c r="AC741" s="150"/>
      <c r="AD741" s="40"/>
      <c r="AE741" s="40"/>
      <c r="AF741" s="40"/>
      <c r="AG741" s="40"/>
      <c r="AH741" s="40"/>
      <c r="AI741" s="218"/>
    </row>
    <row r="742" spans="1:35" ht="45" hidden="1" customHeight="1" x14ac:dyDescent="0.2">
      <c r="A742" s="159" t="s">
        <v>6711</v>
      </c>
      <c r="B742" s="150">
        <v>533338917</v>
      </c>
      <c r="C742" s="150"/>
      <c r="D742" s="151" t="s">
        <v>124</v>
      </c>
      <c r="E742" s="150" t="s">
        <v>6712</v>
      </c>
      <c r="F742" s="152" t="s">
        <v>6713</v>
      </c>
      <c r="G742" s="152"/>
      <c r="H742" s="152" t="s">
        <v>6714</v>
      </c>
      <c r="I742" s="152" t="s">
        <v>6715</v>
      </c>
      <c r="J742" s="150" t="s">
        <v>1426</v>
      </c>
      <c r="K742" s="150" t="s">
        <v>6716</v>
      </c>
      <c r="L742" s="150" t="s">
        <v>6717</v>
      </c>
      <c r="M742" s="150" t="s">
        <v>6718</v>
      </c>
      <c r="N742" s="153" t="s">
        <v>118</v>
      </c>
      <c r="O742" s="154" t="s">
        <v>3250</v>
      </c>
      <c r="P742" s="154">
        <v>56996928535</v>
      </c>
      <c r="Q742" s="166" t="s">
        <v>6719</v>
      </c>
      <c r="R742" s="154"/>
      <c r="S742" s="198" t="s">
        <v>6720</v>
      </c>
      <c r="T742" s="155" t="s">
        <v>709</v>
      </c>
      <c r="U742" s="155">
        <v>2020</v>
      </c>
      <c r="V742" s="156">
        <v>44253</v>
      </c>
      <c r="W742" s="154">
        <v>7725</v>
      </c>
      <c r="X742" s="258"/>
      <c r="Y742" s="153"/>
      <c r="Z742" s="258"/>
      <c r="AA742" s="258"/>
      <c r="AB742" s="258"/>
      <c r="AC742" s="150"/>
      <c r="AD742" s="40"/>
      <c r="AE742" s="40"/>
      <c r="AF742" s="40"/>
      <c r="AG742" s="40"/>
      <c r="AH742" s="40"/>
      <c r="AI742" s="218"/>
    </row>
    <row r="743" spans="1:35" ht="45" hidden="1" customHeight="1" x14ac:dyDescent="0.2">
      <c r="A743" s="159" t="s">
        <v>6721</v>
      </c>
      <c r="B743" s="150">
        <v>657674206</v>
      </c>
      <c r="C743" s="150" t="s">
        <v>156</v>
      </c>
      <c r="D743" s="151" t="s">
        <v>124</v>
      </c>
      <c r="E743" s="150" t="s">
        <v>6722</v>
      </c>
      <c r="F743" s="152" t="s">
        <v>6723</v>
      </c>
      <c r="G743" s="152"/>
      <c r="H743" s="152" t="s">
        <v>6724</v>
      </c>
      <c r="I743" s="152" t="s">
        <v>6725</v>
      </c>
      <c r="J743" s="150" t="s">
        <v>1038</v>
      </c>
      <c r="K743" s="150" t="s">
        <v>6726</v>
      </c>
      <c r="L743" s="150" t="s">
        <v>6727</v>
      </c>
      <c r="M743" s="150" t="s">
        <v>6728</v>
      </c>
      <c r="N743" s="153" t="s">
        <v>133</v>
      </c>
      <c r="O743" s="154" t="s">
        <v>4345</v>
      </c>
      <c r="P743" s="154" t="s">
        <v>6729</v>
      </c>
      <c r="Q743" s="155" t="s">
        <v>6730</v>
      </c>
      <c r="R743" s="154"/>
      <c r="S743" s="198" t="s">
        <v>6731</v>
      </c>
      <c r="T743" s="155" t="s">
        <v>6732</v>
      </c>
      <c r="U743" s="155">
        <v>2007</v>
      </c>
      <c r="V743" s="156">
        <v>39573</v>
      </c>
      <c r="W743" s="154">
        <v>7389</v>
      </c>
      <c r="X743" s="258"/>
      <c r="Y743" s="153"/>
      <c r="Z743" s="258"/>
      <c r="AA743" s="258"/>
      <c r="AB743" s="258"/>
      <c r="AC743" s="150"/>
      <c r="AD743" s="40"/>
      <c r="AE743" s="40"/>
      <c r="AF743" s="40"/>
      <c r="AG743" s="40"/>
      <c r="AH743" s="40"/>
      <c r="AI743" s="218"/>
    </row>
    <row r="744" spans="1:35" ht="45" hidden="1" customHeight="1" x14ac:dyDescent="0.2">
      <c r="A744" s="159" t="s">
        <v>6733</v>
      </c>
      <c r="B744" s="150" t="s">
        <v>6734</v>
      </c>
      <c r="C744" s="150" t="s">
        <v>198</v>
      </c>
      <c r="D744" s="151" t="s">
        <v>124</v>
      </c>
      <c r="E744" s="150" t="s">
        <v>6735</v>
      </c>
      <c r="F744" s="152" t="s">
        <v>6736</v>
      </c>
      <c r="G744" s="152"/>
      <c r="H744" s="152" t="s">
        <v>3712</v>
      </c>
      <c r="I744" s="152" t="s">
        <v>6737</v>
      </c>
      <c r="J744" s="150" t="s">
        <v>1038</v>
      </c>
      <c r="K744" s="150" t="s">
        <v>6738</v>
      </c>
      <c r="L744" s="150" t="s">
        <v>6739</v>
      </c>
      <c r="M744" s="150" t="s">
        <v>6740</v>
      </c>
      <c r="N744" s="153" t="s">
        <v>118</v>
      </c>
      <c r="O744" s="154" t="s">
        <v>4794</v>
      </c>
      <c r="P744" s="154" t="s">
        <v>6741</v>
      </c>
      <c r="Q744" s="155"/>
      <c r="R744" s="154"/>
      <c r="S744" s="155" t="s">
        <v>627</v>
      </c>
      <c r="T744" s="155" t="s">
        <v>6742</v>
      </c>
      <c r="U744" s="155">
        <v>2010</v>
      </c>
      <c r="V744" s="156">
        <v>39204</v>
      </c>
      <c r="W744" s="154">
        <v>7353</v>
      </c>
      <c r="X744" s="258"/>
      <c r="Y744" s="153"/>
      <c r="Z744" s="258"/>
      <c r="AA744" s="258"/>
      <c r="AB744" s="258"/>
      <c r="AC744" s="150"/>
      <c r="AD744" s="40"/>
      <c r="AE744" s="40"/>
      <c r="AF744" s="40"/>
      <c r="AG744" s="40"/>
      <c r="AH744" s="40"/>
      <c r="AI744" s="218"/>
    </row>
    <row r="745" spans="1:35" ht="45" hidden="1" customHeight="1" x14ac:dyDescent="0.2">
      <c r="A745" s="159" t="s">
        <v>6743</v>
      </c>
      <c r="B745" s="150">
        <v>656424702</v>
      </c>
      <c r="C745" s="150" t="s">
        <v>6744</v>
      </c>
      <c r="D745" s="151" t="s">
        <v>124</v>
      </c>
      <c r="E745" s="150" t="s">
        <v>6745</v>
      </c>
      <c r="F745" s="152" t="s">
        <v>6746</v>
      </c>
      <c r="G745" s="152"/>
      <c r="H745" s="152" t="s">
        <v>6747</v>
      </c>
      <c r="I745" s="152" t="s">
        <v>6748</v>
      </c>
      <c r="J745" s="150" t="s">
        <v>682</v>
      </c>
      <c r="K745" s="150" t="s">
        <v>6749</v>
      </c>
      <c r="L745" s="150" t="s">
        <v>6750</v>
      </c>
      <c r="M745" s="150" t="s">
        <v>6751</v>
      </c>
      <c r="N745" s="153" t="s">
        <v>118</v>
      </c>
      <c r="O745" s="154" t="s">
        <v>4541</v>
      </c>
      <c r="P745" s="154" t="s">
        <v>6752</v>
      </c>
      <c r="Q745" s="155"/>
      <c r="R745" s="154"/>
      <c r="S745" s="155" t="s">
        <v>627</v>
      </c>
      <c r="T745" s="155" t="s">
        <v>6753</v>
      </c>
      <c r="U745" s="155">
        <v>2007</v>
      </c>
      <c r="V745" s="156">
        <v>39198</v>
      </c>
      <c r="W745" s="154">
        <v>7351</v>
      </c>
      <c r="X745" s="258"/>
      <c r="Y745" s="153"/>
      <c r="Z745" s="258"/>
      <c r="AA745" s="258"/>
      <c r="AB745" s="258"/>
      <c r="AC745" s="150"/>
      <c r="AD745" s="40"/>
      <c r="AE745" s="40"/>
      <c r="AF745" s="40"/>
      <c r="AG745" s="40"/>
      <c r="AH745" s="40"/>
      <c r="AI745" s="218"/>
    </row>
    <row r="746" spans="1:35" ht="45" hidden="1" customHeight="1" x14ac:dyDescent="0.2">
      <c r="A746" s="159" t="s">
        <v>6754</v>
      </c>
      <c r="B746" s="150">
        <v>659351005</v>
      </c>
      <c r="C746" s="150" t="s">
        <v>2271</v>
      </c>
      <c r="D746" s="151" t="s">
        <v>2272</v>
      </c>
      <c r="E746" s="150" t="s">
        <v>6755</v>
      </c>
      <c r="F746" s="152" t="s">
        <v>6756</v>
      </c>
      <c r="G746" s="152"/>
      <c r="H746" s="152" t="s">
        <v>3712</v>
      </c>
      <c r="I746" s="152" t="s">
        <v>6757</v>
      </c>
      <c r="J746" s="150" t="s">
        <v>1038</v>
      </c>
      <c r="K746" s="150" t="s">
        <v>6758</v>
      </c>
      <c r="L746" s="150" t="s">
        <v>6759</v>
      </c>
      <c r="M746" s="150" t="s">
        <v>6760</v>
      </c>
      <c r="N746" s="153" t="s">
        <v>133</v>
      </c>
      <c r="O746" s="155" t="s">
        <v>134</v>
      </c>
      <c r="P746" s="154" t="s">
        <v>6761</v>
      </c>
      <c r="Q746" s="155"/>
      <c r="R746" s="154"/>
      <c r="S746" s="155" t="s">
        <v>627</v>
      </c>
      <c r="T746" s="155" t="s">
        <v>6762</v>
      </c>
      <c r="U746" s="155">
        <v>2007</v>
      </c>
      <c r="V746" s="156">
        <v>39812</v>
      </c>
      <c r="W746" s="154">
        <v>7408</v>
      </c>
      <c r="X746" s="258"/>
      <c r="Y746" s="153"/>
      <c r="Z746" s="258"/>
      <c r="AA746" s="258"/>
      <c r="AB746" s="258"/>
      <c r="AC746" s="150"/>
      <c r="AD746" s="40"/>
      <c r="AE746" s="40"/>
      <c r="AF746" s="40"/>
      <c r="AG746" s="40"/>
      <c r="AH746" s="40"/>
      <c r="AI746" s="218"/>
    </row>
    <row r="747" spans="1:35" ht="45" hidden="1" customHeight="1" x14ac:dyDescent="0.2">
      <c r="A747" s="159" t="s">
        <v>6763</v>
      </c>
      <c r="B747" s="150">
        <v>650776003</v>
      </c>
      <c r="C747" s="150" t="s">
        <v>198</v>
      </c>
      <c r="D747" s="151" t="s">
        <v>124</v>
      </c>
      <c r="E747" s="150" t="s">
        <v>6764</v>
      </c>
      <c r="F747" s="183" t="s">
        <v>6765</v>
      </c>
      <c r="G747" s="183"/>
      <c r="H747" s="152" t="s">
        <v>6766</v>
      </c>
      <c r="I747" s="152" t="s">
        <v>6767</v>
      </c>
      <c r="J747" s="150" t="s">
        <v>6768</v>
      </c>
      <c r="K747" s="150" t="s">
        <v>6769</v>
      </c>
      <c r="L747" s="150" t="s">
        <v>6770</v>
      </c>
      <c r="M747" s="150" t="s">
        <v>6771</v>
      </c>
      <c r="N747" s="153" t="s">
        <v>149</v>
      </c>
      <c r="O747" s="154" t="s">
        <v>345</v>
      </c>
      <c r="P747" s="154" t="s">
        <v>6772</v>
      </c>
      <c r="Q747" s="155" t="s">
        <v>6773</v>
      </c>
      <c r="R747" s="154"/>
      <c r="S747" s="155" t="s">
        <v>6774</v>
      </c>
      <c r="T747" s="155" t="s">
        <v>6775</v>
      </c>
      <c r="U747" s="155">
        <v>2014</v>
      </c>
      <c r="V747" s="156">
        <v>42199</v>
      </c>
      <c r="W747" s="154">
        <v>7573</v>
      </c>
      <c r="X747" s="258"/>
      <c r="Y747" s="153"/>
      <c r="Z747" s="258"/>
      <c r="AA747" s="258"/>
      <c r="AB747" s="258"/>
      <c r="AC747" s="150"/>
      <c r="AD747" s="40"/>
      <c r="AE747" s="40"/>
      <c r="AF747" s="40"/>
      <c r="AG747" s="40"/>
      <c r="AH747" s="40"/>
      <c r="AI747" s="218"/>
    </row>
    <row r="748" spans="1:35" ht="45" hidden="1" customHeight="1" x14ac:dyDescent="0.2">
      <c r="A748" s="159" t="s">
        <v>6776</v>
      </c>
      <c r="B748" s="150" t="s">
        <v>6777</v>
      </c>
      <c r="C748" s="150" t="s">
        <v>156</v>
      </c>
      <c r="D748" s="151" t="s">
        <v>124</v>
      </c>
      <c r="E748" s="150" t="s">
        <v>6778</v>
      </c>
      <c r="F748" s="152" t="s">
        <v>6779</v>
      </c>
      <c r="G748" s="152"/>
      <c r="H748" s="152" t="s">
        <v>6455</v>
      </c>
      <c r="I748" s="152" t="s">
        <v>6780</v>
      </c>
      <c r="J748" s="150" t="s">
        <v>6781</v>
      </c>
      <c r="K748" s="150"/>
      <c r="L748" s="150" t="s">
        <v>6782</v>
      </c>
      <c r="M748" s="150" t="s">
        <v>6783</v>
      </c>
      <c r="N748" s="153" t="s">
        <v>1758</v>
      </c>
      <c r="O748" s="154" t="s">
        <v>2377</v>
      </c>
      <c r="P748" s="154"/>
      <c r="Q748" s="155"/>
      <c r="R748" s="154"/>
      <c r="S748" s="155" t="s">
        <v>5695</v>
      </c>
      <c r="T748" s="155" t="s">
        <v>6784</v>
      </c>
      <c r="U748" s="155">
        <v>2013</v>
      </c>
      <c r="V748" s="156">
        <v>41575</v>
      </c>
      <c r="W748" s="154">
        <v>7490</v>
      </c>
      <c r="X748" s="258"/>
      <c r="Y748" s="153"/>
      <c r="Z748" s="258"/>
      <c r="AA748" s="258"/>
      <c r="AB748" s="258"/>
      <c r="AC748" s="150"/>
      <c r="AD748" s="40"/>
      <c r="AE748" s="40"/>
      <c r="AF748" s="40"/>
      <c r="AG748" s="40"/>
      <c r="AH748" s="40"/>
      <c r="AI748" s="218"/>
    </row>
    <row r="749" spans="1:35" ht="45" hidden="1" customHeight="1" x14ac:dyDescent="0.2">
      <c r="A749" s="159" t="s">
        <v>6785</v>
      </c>
      <c r="B749" s="150">
        <v>650789776</v>
      </c>
      <c r="C749" s="150" t="s">
        <v>605</v>
      </c>
      <c r="D749" s="151" t="s">
        <v>124</v>
      </c>
      <c r="E749" s="150" t="s">
        <v>6786</v>
      </c>
      <c r="F749" s="152" t="s">
        <v>6787</v>
      </c>
      <c r="G749" s="152"/>
      <c r="H749" s="152" t="s">
        <v>6788</v>
      </c>
      <c r="I749" s="152" t="s">
        <v>6789</v>
      </c>
      <c r="J749" s="150" t="s">
        <v>1579</v>
      </c>
      <c r="K749" s="150" t="s">
        <v>6790</v>
      </c>
      <c r="L749" s="150" t="s">
        <v>6791</v>
      </c>
      <c r="M749" s="150" t="s">
        <v>6792</v>
      </c>
      <c r="N749" s="153" t="s">
        <v>246</v>
      </c>
      <c r="O749" s="154" t="s">
        <v>2712</v>
      </c>
      <c r="P749" s="154" t="s">
        <v>6793</v>
      </c>
      <c r="Q749" s="155" t="s">
        <v>6794</v>
      </c>
      <c r="R749" s="154"/>
      <c r="S749" s="155" t="s">
        <v>627</v>
      </c>
      <c r="T749" s="155" t="s">
        <v>6795</v>
      </c>
      <c r="U749" s="155">
        <v>2021</v>
      </c>
      <c r="V749" s="156">
        <v>41717</v>
      </c>
      <c r="W749" s="154">
        <v>7498</v>
      </c>
      <c r="X749" s="258"/>
      <c r="Y749" s="153"/>
      <c r="Z749" s="258"/>
      <c r="AA749" s="258"/>
      <c r="AB749" s="258"/>
      <c r="AC749" s="150"/>
      <c r="AD749" s="40"/>
      <c r="AE749" s="40"/>
      <c r="AF749" s="40"/>
      <c r="AG749" s="40"/>
      <c r="AH749" s="40"/>
      <c r="AI749" s="218"/>
    </row>
    <row r="750" spans="1:35" ht="45" hidden="1" customHeight="1" x14ac:dyDescent="0.2">
      <c r="A750" s="159" t="s">
        <v>6796</v>
      </c>
      <c r="B750" s="150">
        <v>650790448</v>
      </c>
      <c r="C750" s="150" t="s">
        <v>198</v>
      </c>
      <c r="D750" s="151" t="s">
        <v>124</v>
      </c>
      <c r="E750" s="150" t="s">
        <v>6797</v>
      </c>
      <c r="F750" s="152" t="s">
        <v>6798</v>
      </c>
      <c r="G750" s="152"/>
      <c r="H750" s="152" t="s">
        <v>6799</v>
      </c>
      <c r="I750" s="152" t="s">
        <v>6800</v>
      </c>
      <c r="J750" s="150" t="s">
        <v>188</v>
      </c>
      <c r="K750" s="150" t="s">
        <v>6801</v>
      </c>
      <c r="L750" s="155" t="s">
        <v>6802</v>
      </c>
      <c r="M750" s="150" t="s">
        <v>6803</v>
      </c>
      <c r="N750" s="153" t="s">
        <v>133</v>
      </c>
      <c r="O750" s="154" t="s">
        <v>1017</v>
      </c>
      <c r="P750" s="154" t="s">
        <v>6804</v>
      </c>
      <c r="Q750" s="155" t="s">
        <v>6805</v>
      </c>
      <c r="R750" s="154"/>
      <c r="S750" s="155" t="s">
        <v>627</v>
      </c>
      <c r="T750" s="150" t="s">
        <v>6806</v>
      </c>
      <c r="U750" s="155">
        <v>2013</v>
      </c>
      <c r="V750" s="156">
        <v>41877</v>
      </c>
      <c r="W750" s="154">
        <v>7505</v>
      </c>
      <c r="X750" s="258"/>
      <c r="Y750" s="153"/>
      <c r="Z750" s="258"/>
      <c r="AA750" s="258"/>
      <c r="AB750" s="258"/>
      <c r="AC750" s="150"/>
      <c r="AD750" s="40"/>
      <c r="AE750" s="40"/>
      <c r="AF750" s="40"/>
      <c r="AG750" s="40"/>
      <c r="AH750" s="40"/>
      <c r="AI750" s="218"/>
    </row>
    <row r="751" spans="1:35" ht="45" hidden="1" customHeight="1" x14ac:dyDescent="0.2">
      <c r="A751" s="159" t="s">
        <v>6807</v>
      </c>
      <c r="B751" s="150">
        <v>651685265</v>
      </c>
      <c r="C751" s="150" t="s">
        <v>630</v>
      </c>
      <c r="D751" s="151" t="s">
        <v>124</v>
      </c>
      <c r="E751" s="150" t="s">
        <v>6808</v>
      </c>
      <c r="F751" s="152" t="s">
        <v>6809</v>
      </c>
      <c r="G751" s="152"/>
      <c r="H751" s="152" t="s">
        <v>6810</v>
      </c>
      <c r="I751" s="152" t="s">
        <v>6811</v>
      </c>
      <c r="J751" s="150" t="s">
        <v>6812</v>
      </c>
      <c r="K751" s="150" t="s">
        <v>6813</v>
      </c>
      <c r="L751" s="150" t="s">
        <v>6814</v>
      </c>
      <c r="M751" s="150" t="s">
        <v>6815</v>
      </c>
      <c r="N751" s="153" t="s">
        <v>118</v>
      </c>
      <c r="O751" s="154" t="s">
        <v>1559</v>
      </c>
      <c r="P751" s="154" t="s">
        <v>6816</v>
      </c>
      <c r="Q751" s="155" t="s">
        <v>6817</v>
      </c>
      <c r="R751" s="154"/>
      <c r="S751" s="155" t="s">
        <v>209</v>
      </c>
      <c r="T751" s="155" t="s">
        <v>6818</v>
      </c>
      <c r="U751" s="155">
        <v>2017</v>
      </c>
      <c r="V751" s="156" t="s">
        <v>6819</v>
      </c>
      <c r="W751" s="154">
        <v>7662</v>
      </c>
      <c r="X751" s="258"/>
      <c r="Y751" s="153"/>
      <c r="Z751" s="258"/>
      <c r="AA751" s="258"/>
      <c r="AB751" s="258"/>
      <c r="AC751" s="150"/>
      <c r="AD751" s="40"/>
      <c r="AE751" s="40"/>
      <c r="AF751" s="40"/>
      <c r="AG751" s="40"/>
      <c r="AH751" s="40"/>
      <c r="AI751" s="218"/>
    </row>
    <row r="752" spans="1:35" ht="45" hidden="1" customHeight="1" x14ac:dyDescent="0.2">
      <c r="A752" s="159" t="s">
        <v>6820</v>
      </c>
      <c r="B752" s="150">
        <v>652155103</v>
      </c>
      <c r="C752" s="150" t="s">
        <v>156</v>
      </c>
      <c r="D752" s="151" t="s">
        <v>124</v>
      </c>
      <c r="E752" s="150" t="s">
        <v>6821</v>
      </c>
      <c r="F752" s="152" t="s">
        <v>6822</v>
      </c>
      <c r="G752" s="152"/>
      <c r="H752" s="152" t="s">
        <v>6724</v>
      </c>
      <c r="I752" s="152" t="s">
        <v>6823</v>
      </c>
      <c r="J752" s="150" t="s">
        <v>1038</v>
      </c>
      <c r="K752" s="150" t="s">
        <v>6824</v>
      </c>
      <c r="L752" s="150" t="s">
        <v>6825</v>
      </c>
      <c r="M752" s="150" t="s">
        <v>6826</v>
      </c>
      <c r="N752" s="153" t="s">
        <v>246</v>
      </c>
      <c r="O752" s="154" t="s">
        <v>686</v>
      </c>
      <c r="P752" s="154"/>
      <c r="Q752" s="155" t="s">
        <v>6827</v>
      </c>
      <c r="R752" s="154"/>
      <c r="S752" s="155" t="s">
        <v>6828</v>
      </c>
      <c r="T752" s="155" t="s">
        <v>6829</v>
      </c>
      <c r="U752" s="155">
        <v>2009</v>
      </c>
      <c r="V752" s="156">
        <v>38739</v>
      </c>
      <c r="W752" s="154">
        <v>7343</v>
      </c>
      <c r="X752" s="258"/>
      <c r="Y752" s="153"/>
      <c r="Z752" s="258"/>
      <c r="AA752" s="258"/>
      <c r="AB752" s="258"/>
      <c r="AC752" s="150"/>
      <c r="AD752" s="40"/>
      <c r="AE752" s="40"/>
      <c r="AF752" s="40"/>
      <c r="AG752" s="40"/>
      <c r="AH752" s="40"/>
      <c r="AI752" s="218"/>
    </row>
    <row r="753" spans="1:35" ht="45" hidden="1" customHeight="1" x14ac:dyDescent="0.2">
      <c r="A753" s="159" t="s">
        <v>6830</v>
      </c>
      <c r="B753" s="150">
        <v>650182405</v>
      </c>
      <c r="C753" s="150" t="s">
        <v>198</v>
      </c>
      <c r="D753" s="151" t="s">
        <v>124</v>
      </c>
      <c r="E753" s="150" t="s">
        <v>6831</v>
      </c>
      <c r="F753" s="152" t="s">
        <v>6832</v>
      </c>
      <c r="G753" s="152"/>
      <c r="H753" s="152" t="s">
        <v>6833</v>
      </c>
      <c r="I753" s="152" t="s">
        <v>6834</v>
      </c>
      <c r="J753" s="150" t="s">
        <v>1038</v>
      </c>
      <c r="K753" s="150" t="s">
        <v>6835</v>
      </c>
      <c r="L753" s="150" t="s">
        <v>6836</v>
      </c>
      <c r="M753" s="150" t="s">
        <v>6837</v>
      </c>
      <c r="N753" s="153" t="s">
        <v>118</v>
      </c>
      <c r="O753" s="154" t="s">
        <v>4458</v>
      </c>
      <c r="P753" s="154" t="s">
        <v>6838</v>
      </c>
      <c r="Q753" s="155"/>
      <c r="R753" s="154"/>
      <c r="S753" s="155" t="s">
        <v>209</v>
      </c>
      <c r="T753" s="155" t="s">
        <v>6839</v>
      </c>
      <c r="U753" s="155">
        <v>2009</v>
      </c>
      <c r="V753" s="156">
        <v>40345</v>
      </c>
      <c r="W753" s="154">
        <v>7426</v>
      </c>
      <c r="X753" s="258"/>
      <c r="Y753" s="153"/>
      <c r="Z753" s="258"/>
      <c r="AA753" s="258"/>
      <c r="AB753" s="258"/>
      <c r="AC753" s="150"/>
      <c r="AD753" s="40"/>
      <c r="AE753" s="40"/>
      <c r="AF753" s="40"/>
      <c r="AG753" s="40"/>
      <c r="AH753" s="40"/>
      <c r="AI753" s="218"/>
    </row>
    <row r="754" spans="1:35" ht="45" hidden="1" customHeight="1" x14ac:dyDescent="0.2">
      <c r="A754" s="159" t="s">
        <v>6840</v>
      </c>
      <c r="B754" s="150">
        <v>651996902</v>
      </c>
      <c r="C754" s="150" t="s">
        <v>198</v>
      </c>
      <c r="D754" s="151" t="s">
        <v>124</v>
      </c>
      <c r="E754" s="150" t="s">
        <v>6841</v>
      </c>
      <c r="F754" s="152" t="s">
        <v>6842</v>
      </c>
      <c r="G754" s="152"/>
      <c r="H754" s="152" t="s">
        <v>6843</v>
      </c>
      <c r="I754" s="152" t="s">
        <v>6844</v>
      </c>
      <c r="J754" s="150" t="s">
        <v>6845</v>
      </c>
      <c r="K754" s="150" t="s">
        <v>6846</v>
      </c>
      <c r="L754" s="150" t="s">
        <v>6847</v>
      </c>
      <c r="M754" s="150" t="s">
        <v>6848</v>
      </c>
      <c r="N754" s="153" t="s">
        <v>118</v>
      </c>
      <c r="O754" s="154" t="s">
        <v>1629</v>
      </c>
      <c r="P754" s="154" t="s">
        <v>6849</v>
      </c>
      <c r="Q754" s="155"/>
      <c r="R754" s="154"/>
      <c r="S754" s="155" t="s">
        <v>766</v>
      </c>
      <c r="T754" s="155" t="s">
        <v>6850</v>
      </c>
      <c r="U754" s="155">
        <v>2006</v>
      </c>
      <c r="V754" s="156">
        <v>39290</v>
      </c>
      <c r="W754" s="154">
        <v>7365</v>
      </c>
      <c r="X754" s="258"/>
      <c r="Y754" s="153"/>
      <c r="Z754" s="258"/>
      <c r="AA754" s="258"/>
      <c r="AB754" s="258"/>
      <c r="AC754" s="150"/>
      <c r="AD754" s="40"/>
      <c r="AE754" s="40"/>
      <c r="AF754" s="40"/>
      <c r="AG754" s="40"/>
      <c r="AH754" s="40"/>
      <c r="AI754" s="218"/>
    </row>
    <row r="755" spans="1:35" ht="45" hidden="1" customHeight="1" x14ac:dyDescent="0.2">
      <c r="A755" s="159" t="s">
        <v>6851</v>
      </c>
      <c r="B755" s="150">
        <v>653623208</v>
      </c>
      <c r="C755" s="150" t="s">
        <v>198</v>
      </c>
      <c r="D755" s="151" t="s">
        <v>124</v>
      </c>
      <c r="E755" s="150" t="s">
        <v>6852</v>
      </c>
      <c r="F755" s="152" t="s">
        <v>6853</v>
      </c>
      <c r="G755" s="152"/>
      <c r="H755" s="152" t="s">
        <v>3712</v>
      </c>
      <c r="I755" s="152" t="s">
        <v>6854</v>
      </c>
      <c r="J755" s="150" t="s">
        <v>341</v>
      </c>
      <c r="K755" s="150" t="s">
        <v>6855</v>
      </c>
      <c r="L755" s="150" t="s">
        <v>6856</v>
      </c>
      <c r="M755" s="150" t="s">
        <v>6857</v>
      </c>
      <c r="N755" s="153" t="s">
        <v>232</v>
      </c>
      <c r="O755" s="154" t="s">
        <v>4613</v>
      </c>
      <c r="P755" s="154" t="s">
        <v>6858</v>
      </c>
      <c r="Q755" s="155" t="s">
        <v>6859</v>
      </c>
      <c r="R755" s="154"/>
      <c r="S755" s="155" t="s">
        <v>627</v>
      </c>
      <c r="T755" s="155" t="s">
        <v>6860</v>
      </c>
      <c r="U755" s="155">
        <v>2011</v>
      </c>
      <c r="V755" s="156">
        <v>38475</v>
      </c>
      <c r="W755" s="154">
        <v>7166</v>
      </c>
      <c r="X755" s="258"/>
      <c r="Y755" s="153"/>
      <c r="Z755" s="258"/>
      <c r="AA755" s="258"/>
      <c r="AB755" s="258"/>
      <c r="AC755" s="150"/>
      <c r="AD755" s="40"/>
      <c r="AE755" s="40"/>
      <c r="AF755" s="40"/>
      <c r="AG755" s="40"/>
      <c r="AH755" s="40"/>
      <c r="AI755" s="218"/>
    </row>
    <row r="756" spans="1:35" ht="45" hidden="1" customHeight="1" x14ac:dyDescent="0.2">
      <c r="A756" s="159" t="s">
        <v>6861</v>
      </c>
      <c r="B756" s="150">
        <v>651271738</v>
      </c>
      <c r="C756" s="150" t="s">
        <v>6862</v>
      </c>
      <c r="D756" s="151" t="s">
        <v>124</v>
      </c>
      <c r="E756" s="150" t="s">
        <v>3872</v>
      </c>
      <c r="F756" s="152" t="s">
        <v>6863</v>
      </c>
      <c r="G756" s="152"/>
      <c r="H756" s="152" t="s">
        <v>6864</v>
      </c>
      <c r="I756" s="152" t="s">
        <v>6865</v>
      </c>
      <c r="J756" s="150" t="s">
        <v>2990</v>
      </c>
      <c r="K756" s="150" t="s">
        <v>6866</v>
      </c>
      <c r="L756" s="150" t="s">
        <v>6867</v>
      </c>
      <c r="M756" s="150" t="s">
        <v>6868</v>
      </c>
      <c r="N756" s="153" t="s">
        <v>928</v>
      </c>
      <c r="O756" s="154" t="s">
        <v>1897</v>
      </c>
      <c r="P756" s="154" t="s">
        <v>6869</v>
      </c>
      <c r="Q756" s="155" t="s">
        <v>6870</v>
      </c>
      <c r="R756" s="154"/>
      <c r="S756" s="155">
        <v>93401</v>
      </c>
      <c r="T756" s="155" t="s">
        <v>6871</v>
      </c>
      <c r="U756" s="155">
        <v>2017</v>
      </c>
      <c r="V756" s="156">
        <v>43003</v>
      </c>
      <c r="W756" s="154">
        <v>7637</v>
      </c>
      <c r="X756" s="258"/>
      <c r="Y756" s="153"/>
      <c r="Z756" s="258"/>
      <c r="AA756" s="258"/>
      <c r="AB756" s="258"/>
      <c r="AC756" s="150"/>
      <c r="AD756" s="40"/>
      <c r="AE756" s="40"/>
      <c r="AF756" s="40"/>
      <c r="AG756" s="40"/>
      <c r="AH756" s="40"/>
      <c r="AI756" s="218"/>
    </row>
    <row r="757" spans="1:35" ht="45" hidden="1" customHeight="1" x14ac:dyDescent="0.2">
      <c r="A757" s="159" t="s">
        <v>6872</v>
      </c>
      <c r="B757" s="150" t="s">
        <v>6873</v>
      </c>
      <c r="C757" s="150" t="s">
        <v>198</v>
      </c>
      <c r="D757" s="151" t="s">
        <v>124</v>
      </c>
      <c r="E757" s="150" t="s">
        <v>6874</v>
      </c>
      <c r="F757" s="152" t="s">
        <v>6875</v>
      </c>
      <c r="G757" s="152"/>
      <c r="H757" s="152" t="s">
        <v>6876</v>
      </c>
      <c r="I757" s="152" t="s">
        <v>6877</v>
      </c>
      <c r="J757" s="150" t="s">
        <v>6878</v>
      </c>
      <c r="K757" s="150" t="s">
        <v>6879</v>
      </c>
      <c r="L757" s="150" t="s">
        <v>6880</v>
      </c>
      <c r="M757" s="150" t="s">
        <v>6881</v>
      </c>
      <c r="N757" s="153" t="s">
        <v>118</v>
      </c>
      <c r="O757" s="154" t="s">
        <v>119</v>
      </c>
      <c r="P757" s="154">
        <v>56232475099</v>
      </c>
      <c r="Q757" s="166" t="s">
        <v>6882</v>
      </c>
      <c r="R757" s="154"/>
      <c r="S757" s="155" t="s">
        <v>1761</v>
      </c>
      <c r="T757" s="155" t="s">
        <v>6883</v>
      </c>
      <c r="U757" s="155">
        <v>2020</v>
      </c>
      <c r="V757" s="156">
        <v>39269</v>
      </c>
      <c r="W757" s="154">
        <v>7362</v>
      </c>
      <c r="X757" s="213"/>
      <c r="Y757" s="214"/>
      <c r="Z757" s="213"/>
      <c r="AA757" s="213"/>
      <c r="AB757" s="213"/>
      <c r="AC757" s="215"/>
      <c r="AD757" s="40"/>
      <c r="AE757" s="40"/>
      <c r="AF757" s="40"/>
      <c r="AG757" s="40"/>
      <c r="AH757" s="40"/>
      <c r="AI757" s="218"/>
    </row>
    <row r="758" spans="1:35" ht="45" hidden="1" customHeight="1" x14ac:dyDescent="0.2">
      <c r="A758" s="159" t="s">
        <v>6884</v>
      </c>
      <c r="B758" s="150">
        <v>657555002</v>
      </c>
      <c r="C758" s="150" t="s">
        <v>6333</v>
      </c>
      <c r="D758" s="151" t="s">
        <v>124</v>
      </c>
      <c r="E758" s="150" t="s">
        <v>6885</v>
      </c>
      <c r="F758" s="152" t="s">
        <v>6886</v>
      </c>
      <c r="G758" s="152"/>
      <c r="H758" s="152" t="s">
        <v>1071</v>
      </c>
      <c r="I758" s="152" t="s">
        <v>6887</v>
      </c>
      <c r="J758" s="150" t="s">
        <v>1073</v>
      </c>
      <c r="K758" s="150" t="s">
        <v>6888</v>
      </c>
      <c r="L758" s="150" t="s">
        <v>6889</v>
      </c>
      <c r="M758" s="150" t="s">
        <v>6890</v>
      </c>
      <c r="N758" s="153" t="s">
        <v>118</v>
      </c>
      <c r="O758" s="154" t="s">
        <v>119</v>
      </c>
      <c r="P758" s="154"/>
      <c r="Q758" s="155" t="s">
        <v>6891</v>
      </c>
      <c r="R758" s="154"/>
      <c r="S758" s="155" t="s">
        <v>627</v>
      </c>
      <c r="T758" s="155" t="s">
        <v>6892</v>
      </c>
      <c r="U758" s="155">
        <v>2005</v>
      </c>
      <c r="V758" s="156">
        <v>39155</v>
      </c>
      <c r="W758" s="154">
        <v>7348</v>
      </c>
      <c r="X758" s="258"/>
      <c r="Y758" s="153"/>
      <c r="Z758" s="258"/>
      <c r="AA758" s="258"/>
      <c r="AB758" s="258"/>
      <c r="AC758" s="150"/>
      <c r="AD758" s="40"/>
      <c r="AE758" s="40"/>
      <c r="AF758" s="40"/>
      <c r="AG758" s="40"/>
      <c r="AH758" s="40"/>
      <c r="AI758" s="218"/>
    </row>
    <row r="759" spans="1:35" ht="45" hidden="1" customHeight="1" x14ac:dyDescent="0.2">
      <c r="A759" s="159" t="s">
        <v>6893</v>
      </c>
      <c r="B759" s="150">
        <v>731887004</v>
      </c>
      <c r="C759" s="150" t="s">
        <v>6894</v>
      </c>
      <c r="D759" s="151" t="s">
        <v>124</v>
      </c>
      <c r="E759" s="150" t="s">
        <v>6895</v>
      </c>
      <c r="F759" s="152" t="s">
        <v>6896</v>
      </c>
      <c r="G759" s="152"/>
      <c r="H759" s="152" t="s">
        <v>6897</v>
      </c>
      <c r="I759" s="152" t="s">
        <v>6898</v>
      </c>
      <c r="J759" s="150" t="s">
        <v>6899</v>
      </c>
      <c r="K759" s="150" t="s">
        <v>6900</v>
      </c>
      <c r="L759" s="150" t="s">
        <v>6901</v>
      </c>
      <c r="M759" s="150" t="s">
        <v>6902</v>
      </c>
      <c r="N759" s="153" t="s">
        <v>118</v>
      </c>
      <c r="O759" s="154" t="s">
        <v>1746</v>
      </c>
      <c r="P759" s="154" t="s">
        <v>6903</v>
      </c>
      <c r="Q759" s="155"/>
      <c r="R759" s="154"/>
      <c r="S759" s="155" t="s">
        <v>6904</v>
      </c>
      <c r="T759" s="155" t="s">
        <v>6905</v>
      </c>
      <c r="U759" s="155">
        <v>2010</v>
      </c>
      <c r="V759" s="156">
        <v>40417</v>
      </c>
      <c r="W759" s="154">
        <v>7432</v>
      </c>
      <c r="X759" s="258"/>
      <c r="Y759" s="153"/>
      <c r="Z759" s="258"/>
      <c r="AA759" s="258"/>
      <c r="AB759" s="258"/>
      <c r="AC759" s="150"/>
      <c r="AD759" s="40"/>
      <c r="AE759" s="40"/>
      <c r="AF759" s="40"/>
      <c r="AG759" s="40"/>
      <c r="AH759" s="40"/>
      <c r="AI759" s="218"/>
    </row>
    <row r="760" spans="1:35" ht="45" hidden="1" customHeight="1" x14ac:dyDescent="0.2">
      <c r="A760" s="159" t="s">
        <v>6906</v>
      </c>
      <c r="B760" s="150">
        <v>756411004</v>
      </c>
      <c r="C760" s="150" t="s">
        <v>198</v>
      </c>
      <c r="D760" s="151" t="s">
        <v>124</v>
      </c>
      <c r="E760" s="150" t="s">
        <v>6907</v>
      </c>
      <c r="F760" s="152" t="s">
        <v>6908</v>
      </c>
      <c r="G760" s="152"/>
      <c r="H760" s="152" t="s">
        <v>6909</v>
      </c>
      <c r="I760" s="152" t="s">
        <v>6910</v>
      </c>
      <c r="J760" s="150" t="s">
        <v>6911</v>
      </c>
      <c r="K760" s="150" t="s">
        <v>6912</v>
      </c>
      <c r="L760" s="150" t="s">
        <v>6913</v>
      </c>
      <c r="M760" s="150" t="s">
        <v>6914</v>
      </c>
      <c r="N760" s="153" t="s">
        <v>246</v>
      </c>
      <c r="O760" s="154" t="s">
        <v>614</v>
      </c>
      <c r="P760" s="154" t="s">
        <v>6915</v>
      </c>
      <c r="Q760" s="155"/>
      <c r="R760" s="154"/>
      <c r="S760" s="155">
        <v>93401</v>
      </c>
      <c r="T760" s="155" t="s">
        <v>6916</v>
      </c>
      <c r="U760" s="155">
        <v>2004</v>
      </c>
      <c r="V760" s="156">
        <v>37970</v>
      </c>
      <c r="W760" s="154">
        <v>7123</v>
      </c>
      <c r="X760" s="258"/>
      <c r="Y760" s="153"/>
      <c r="Z760" s="258"/>
      <c r="AA760" s="258"/>
      <c r="AB760" s="258"/>
      <c r="AC760" s="150"/>
      <c r="AD760" s="40"/>
      <c r="AE760" s="40"/>
      <c r="AF760" s="40"/>
      <c r="AG760" s="40"/>
      <c r="AH760" s="40"/>
      <c r="AI760" s="218"/>
    </row>
    <row r="761" spans="1:35" ht="45" hidden="1" customHeight="1" x14ac:dyDescent="0.2">
      <c r="A761" s="159" t="s">
        <v>6917</v>
      </c>
      <c r="B761" s="150">
        <v>652275109</v>
      </c>
      <c r="C761" s="150" t="s">
        <v>198</v>
      </c>
      <c r="D761" s="151" t="s">
        <v>124</v>
      </c>
      <c r="E761" s="150" t="s">
        <v>6918</v>
      </c>
      <c r="F761" s="152" t="s">
        <v>6919</v>
      </c>
      <c r="G761" s="152"/>
      <c r="H761" s="152" t="s">
        <v>3712</v>
      </c>
      <c r="I761" s="152" t="s">
        <v>6920</v>
      </c>
      <c r="J761" s="150" t="s">
        <v>174</v>
      </c>
      <c r="K761" s="150" t="s">
        <v>6921</v>
      </c>
      <c r="L761" s="150" t="s">
        <v>6922</v>
      </c>
      <c r="M761" s="150" t="s">
        <v>6923</v>
      </c>
      <c r="N761" s="153" t="s">
        <v>118</v>
      </c>
      <c r="O761" s="154" t="s">
        <v>119</v>
      </c>
      <c r="P761" s="154"/>
      <c r="Q761" s="166" t="s">
        <v>6924</v>
      </c>
      <c r="R761" s="154"/>
      <c r="S761" s="155" t="s">
        <v>627</v>
      </c>
      <c r="T761" s="155" t="s">
        <v>6925</v>
      </c>
      <c r="U761" s="155">
        <v>2005</v>
      </c>
      <c r="V761" s="156">
        <v>37970</v>
      </c>
      <c r="W761" s="154">
        <v>7115</v>
      </c>
      <c r="X761" s="258"/>
      <c r="Y761" s="153"/>
      <c r="Z761" s="258"/>
      <c r="AA761" s="258"/>
      <c r="AB761" s="258"/>
      <c r="AC761" s="150"/>
      <c r="AD761" s="40"/>
      <c r="AE761" s="40"/>
      <c r="AF761" s="40"/>
      <c r="AG761" s="40"/>
      <c r="AH761" s="40"/>
      <c r="AI761" s="218"/>
    </row>
    <row r="762" spans="1:35" ht="45" hidden="1" customHeight="1" x14ac:dyDescent="0.2">
      <c r="A762" s="159" t="s">
        <v>6926</v>
      </c>
      <c r="B762" s="150">
        <v>652862306</v>
      </c>
      <c r="C762" s="150" t="s">
        <v>198</v>
      </c>
      <c r="D762" s="151" t="s">
        <v>124</v>
      </c>
      <c r="E762" s="150" t="s">
        <v>6927</v>
      </c>
      <c r="F762" s="152" t="s">
        <v>6928</v>
      </c>
      <c r="G762" s="152"/>
      <c r="H762" s="152" t="s">
        <v>3712</v>
      </c>
      <c r="I762" s="152" t="s">
        <v>6929</v>
      </c>
      <c r="J762" s="150" t="s">
        <v>174</v>
      </c>
      <c r="K762" s="150" t="s">
        <v>6930</v>
      </c>
      <c r="L762" s="150" t="s">
        <v>6931</v>
      </c>
      <c r="M762" s="150" t="s">
        <v>6932</v>
      </c>
      <c r="N762" s="153" t="s">
        <v>246</v>
      </c>
      <c r="O762" s="154" t="s">
        <v>306</v>
      </c>
      <c r="P762" s="154"/>
      <c r="Q762" s="155"/>
      <c r="R762" s="154"/>
      <c r="S762" s="155" t="s">
        <v>627</v>
      </c>
      <c r="T762" s="155" t="s">
        <v>6933</v>
      </c>
      <c r="U762" s="155">
        <v>2004</v>
      </c>
      <c r="V762" s="156">
        <v>38477</v>
      </c>
      <c r="W762" s="154">
        <v>7167</v>
      </c>
      <c r="X762" s="258"/>
      <c r="Y762" s="153"/>
      <c r="Z762" s="258"/>
      <c r="AA762" s="258"/>
      <c r="AB762" s="258"/>
      <c r="AC762" s="150"/>
      <c r="AD762" s="40"/>
      <c r="AE762" s="40"/>
      <c r="AF762" s="40"/>
      <c r="AG762" s="40"/>
      <c r="AH762" s="40"/>
      <c r="AI762" s="218"/>
    </row>
    <row r="763" spans="1:35" ht="45" hidden="1" customHeight="1" x14ac:dyDescent="0.2">
      <c r="A763" s="159" t="s">
        <v>6934</v>
      </c>
      <c r="B763" s="150" t="s">
        <v>6935</v>
      </c>
      <c r="C763" s="150" t="s">
        <v>198</v>
      </c>
      <c r="D763" s="151" t="s">
        <v>124</v>
      </c>
      <c r="E763" s="150" t="s">
        <v>6936</v>
      </c>
      <c r="F763" s="152" t="s">
        <v>6937</v>
      </c>
      <c r="G763" s="152">
        <v>2008</v>
      </c>
      <c r="H763" s="152" t="s">
        <v>6938</v>
      </c>
      <c r="I763" s="152" t="s">
        <v>6939</v>
      </c>
      <c r="J763" s="150" t="s">
        <v>1073</v>
      </c>
      <c r="K763" s="150" t="s">
        <v>6940</v>
      </c>
      <c r="L763" s="150" t="s">
        <v>6941</v>
      </c>
      <c r="M763" s="150" t="s">
        <v>6942</v>
      </c>
      <c r="N763" s="153" t="s">
        <v>246</v>
      </c>
      <c r="O763" s="154" t="s">
        <v>2307</v>
      </c>
      <c r="P763" s="154" t="s">
        <v>6943</v>
      </c>
      <c r="Q763" s="155" t="s">
        <v>6944</v>
      </c>
      <c r="R763" s="154"/>
      <c r="S763" s="155" t="s">
        <v>627</v>
      </c>
      <c r="T763" s="155" t="s">
        <v>6945</v>
      </c>
      <c r="U763" s="155">
        <v>2009</v>
      </c>
      <c r="V763" s="156">
        <v>39358</v>
      </c>
      <c r="W763" s="154">
        <v>7377</v>
      </c>
      <c r="X763" s="258"/>
      <c r="Y763" s="153"/>
      <c r="Z763" s="258"/>
      <c r="AA763" s="258"/>
      <c r="AB763" s="258"/>
      <c r="AC763" s="150"/>
      <c r="AD763" s="40"/>
      <c r="AE763" s="40"/>
      <c r="AF763" s="40"/>
      <c r="AG763" s="40"/>
      <c r="AH763" s="40"/>
      <c r="AI763" s="218"/>
    </row>
    <row r="764" spans="1:35" ht="45" hidden="1" customHeight="1" x14ac:dyDescent="0.2">
      <c r="A764" s="159" t="s">
        <v>6946</v>
      </c>
      <c r="B764" s="150">
        <v>656160403</v>
      </c>
      <c r="C764" s="150" t="s">
        <v>862</v>
      </c>
      <c r="D764" s="151" t="s">
        <v>124</v>
      </c>
      <c r="E764" s="150" t="s">
        <v>6947</v>
      </c>
      <c r="F764" s="152" t="s">
        <v>6948</v>
      </c>
      <c r="G764" s="152"/>
      <c r="H764" s="152" t="s">
        <v>3712</v>
      </c>
      <c r="I764" s="152" t="s">
        <v>6949</v>
      </c>
      <c r="J764" s="150" t="s">
        <v>6950</v>
      </c>
      <c r="K764" s="150" t="s">
        <v>6951</v>
      </c>
      <c r="L764" s="150" t="s">
        <v>6952</v>
      </c>
      <c r="M764" s="150" t="s">
        <v>6953</v>
      </c>
      <c r="N764" s="153" t="s">
        <v>118</v>
      </c>
      <c r="O764" s="154" t="s">
        <v>4526</v>
      </c>
      <c r="P764" s="154"/>
      <c r="Q764" s="155"/>
      <c r="R764" s="154"/>
      <c r="S764" s="155" t="s">
        <v>627</v>
      </c>
      <c r="T764" s="155" t="s">
        <v>6954</v>
      </c>
      <c r="U764" s="155">
        <v>2017</v>
      </c>
      <c r="V764" s="156">
        <v>40161</v>
      </c>
      <c r="W764" s="154">
        <v>7420</v>
      </c>
      <c r="X764" s="258"/>
      <c r="Y764" s="153"/>
      <c r="Z764" s="258"/>
      <c r="AA764" s="258"/>
      <c r="AB764" s="258"/>
      <c r="AC764" s="150"/>
      <c r="AD764" s="40"/>
      <c r="AE764" s="40"/>
      <c r="AF764" s="40"/>
      <c r="AG764" s="40"/>
      <c r="AH764" s="40"/>
      <c r="AI764" s="218"/>
    </row>
    <row r="765" spans="1:35" ht="45" hidden="1" customHeight="1" x14ac:dyDescent="0.2">
      <c r="A765" s="159" t="s">
        <v>6955</v>
      </c>
      <c r="B765" s="150">
        <v>650852001</v>
      </c>
      <c r="C765" s="150" t="s">
        <v>198</v>
      </c>
      <c r="D765" s="151" t="s">
        <v>124</v>
      </c>
      <c r="E765" s="150" t="s">
        <v>6956</v>
      </c>
      <c r="F765" s="152" t="s">
        <v>6957</v>
      </c>
      <c r="G765" s="152"/>
      <c r="H765" s="152" t="s">
        <v>3712</v>
      </c>
      <c r="I765" s="152" t="s">
        <v>6958</v>
      </c>
      <c r="J765" s="150" t="s">
        <v>1038</v>
      </c>
      <c r="K765" s="150" t="s">
        <v>6959</v>
      </c>
      <c r="L765" s="150" t="s">
        <v>6960</v>
      </c>
      <c r="M765" s="150" t="s">
        <v>6961</v>
      </c>
      <c r="N765" s="153" t="s">
        <v>118</v>
      </c>
      <c r="O765" s="154" t="s">
        <v>3345</v>
      </c>
      <c r="P765" s="154">
        <v>981829131</v>
      </c>
      <c r="Q765" s="155" t="s">
        <v>6962</v>
      </c>
      <c r="R765" s="154"/>
      <c r="S765" s="155" t="s">
        <v>627</v>
      </c>
      <c r="T765" s="155" t="s">
        <v>6963</v>
      </c>
      <c r="U765" s="155">
        <v>2019</v>
      </c>
      <c r="V765" s="156">
        <v>37970</v>
      </c>
      <c r="W765" s="154">
        <v>7076</v>
      </c>
      <c r="X765" s="258"/>
      <c r="Y765" s="153"/>
      <c r="Z765" s="258"/>
      <c r="AA765" s="258"/>
      <c r="AB765" s="258"/>
      <c r="AC765" s="150"/>
      <c r="AD765" s="40"/>
      <c r="AE765" s="40"/>
      <c r="AF765" s="40"/>
      <c r="AG765" s="40"/>
      <c r="AH765" s="40"/>
      <c r="AI765" s="218"/>
    </row>
    <row r="766" spans="1:35" ht="45" hidden="1" customHeight="1" x14ac:dyDescent="0.2">
      <c r="A766" s="159" t="s">
        <v>6964</v>
      </c>
      <c r="B766" s="150">
        <v>650464451</v>
      </c>
      <c r="C766" s="150" t="s">
        <v>198</v>
      </c>
      <c r="D766" s="151" t="s">
        <v>124</v>
      </c>
      <c r="E766" s="150" t="s">
        <v>6965</v>
      </c>
      <c r="F766" s="152" t="s">
        <v>6966</v>
      </c>
      <c r="G766" s="152"/>
      <c r="H766" s="152" t="s">
        <v>6967</v>
      </c>
      <c r="I766" s="152" t="s">
        <v>6968</v>
      </c>
      <c r="J766" s="150" t="s">
        <v>6969</v>
      </c>
      <c r="K766" s="150" t="s">
        <v>6970</v>
      </c>
      <c r="L766" s="150" t="s">
        <v>6971</v>
      </c>
      <c r="M766" s="150" t="s">
        <v>6972</v>
      </c>
      <c r="N766" s="153" t="s">
        <v>118</v>
      </c>
      <c r="O766" s="154" t="s">
        <v>192</v>
      </c>
      <c r="P766" s="154"/>
      <c r="Q766" s="155" t="s">
        <v>6973</v>
      </c>
      <c r="R766" s="154"/>
      <c r="S766" s="155" t="s">
        <v>948</v>
      </c>
      <c r="T766" s="155" t="s">
        <v>6710</v>
      </c>
      <c r="U766" s="155">
        <v>2015</v>
      </c>
      <c r="V766" s="156">
        <v>42702</v>
      </c>
      <c r="W766" s="154">
        <v>7621</v>
      </c>
      <c r="X766" s="258"/>
      <c r="Y766" s="153"/>
      <c r="Z766" s="258"/>
      <c r="AA766" s="258"/>
      <c r="AB766" s="258"/>
      <c r="AC766" s="150"/>
      <c r="AD766" s="40"/>
      <c r="AE766" s="40"/>
      <c r="AF766" s="40"/>
      <c r="AG766" s="40"/>
      <c r="AH766" s="40"/>
      <c r="AI766" s="218"/>
    </row>
    <row r="767" spans="1:35" ht="45" hidden="1" customHeight="1" x14ac:dyDescent="0.2">
      <c r="A767" s="159" t="s">
        <v>6974</v>
      </c>
      <c r="B767" s="150">
        <v>741469006</v>
      </c>
      <c r="C767" s="150" t="s">
        <v>198</v>
      </c>
      <c r="D767" s="151" t="s">
        <v>124</v>
      </c>
      <c r="E767" s="150" t="s">
        <v>6975</v>
      </c>
      <c r="F767" s="152" t="s">
        <v>6976</v>
      </c>
      <c r="G767" s="152"/>
      <c r="H767" s="152" t="s">
        <v>3712</v>
      </c>
      <c r="I767" s="152" t="s">
        <v>6977</v>
      </c>
      <c r="J767" s="150" t="s">
        <v>6978</v>
      </c>
      <c r="K767" s="150" t="s">
        <v>6979</v>
      </c>
      <c r="L767" s="150" t="s">
        <v>6980</v>
      </c>
      <c r="M767" s="150" t="s">
        <v>6981</v>
      </c>
      <c r="N767" s="153" t="s">
        <v>133</v>
      </c>
      <c r="O767" s="155" t="s">
        <v>134</v>
      </c>
      <c r="P767" s="154"/>
      <c r="Q767" s="155"/>
      <c r="R767" s="154"/>
      <c r="S767" s="155" t="s">
        <v>627</v>
      </c>
      <c r="T767" s="155" t="s">
        <v>6982</v>
      </c>
      <c r="U767" s="155">
        <v>2004</v>
      </c>
      <c r="V767" s="156">
        <v>37970</v>
      </c>
      <c r="W767" s="154">
        <v>7019</v>
      </c>
      <c r="X767" s="258"/>
      <c r="Y767" s="153"/>
      <c r="Z767" s="258"/>
      <c r="AA767" s="258"/>
      <c r="AB767" s="258"/>
      <c r="AC767" s="150"/>
      <c r="AD767" s="40"/>
      <c r="AE767" s="40"/>
      <c r="AF767" s="40"/>
      <c r="AG767" s="40"/>
      <c r="AH767" s="40"/>
      <c r="AI767" s="218"/>
    </row>
    <row r="768" spans="1:35" ht="45" hidden="1" customHeight="1" x14ac:dyDescent="0.2">
      <c r="A768" s="159" t="s">
        <v>6983</v>
      </c>
      <c r="B768" s="150">
        <v>745459005</v>
      </c>
      <c r="C768" s="150" t="s">
        <v>198</v>
      </c>
      <c r="D768" s="151" t="s">
        <v>124</v>
      </c>
      <c r="E768" s="150" t="s">
        <v>6984</v>
      </c>
      <c r="F768" s="152" t="s">
        <v>6985</v>
      </c>
      <c r="G768" s="152"/>
      <c r="H768" s="152" t="s">
        <v>3712</v>
      </c>
      <c r="I768" s="152" t="s">
        <v>6986</v>
      </c>
      <c r="J768" s="150" t="s">
        <v>1038</v>
      </c>
      <c r="K768" s="150" t="s">
        <v>6987</v>
      </c>
      <c r="L768" s="150" t="s">
        <v>6988</v>
      </c>
      <c r="M768" s="150" t="s">
        <v>6989</v>
      </c>
      <c r="N768" s="153" t="s">
        <v>246</v>
      </c>
      <c r="O768" s="154" t="s">
        <v>686</v>
      </c>
      <c r="P768" s="154"/>
      <c r="Q768" s="155"/>
      <c r="R768" s="154"/>
      <c r="S768" s="155">
        <v>93401</v>
      </c>
      <c r="T768" s="155" t="s">
        <v>6990</v>
      </c>
      <c r="U768" s="155">
        <v>2007</v>
      </c>
      <c r="V768" s="156">
        <v>37970</v>
      </c>
      <c r="W768" s="154">
        <v>6989</v>
      </c>
      <c r="X768" s="258"/>
      <c r="Y768" s="153"/>
      <c r="Z768" s="258"/>
      <c r="AA768" s="258"/>
      <c r="AB768" s="258"/>
      <c r="AC768" s="150"/>
      <c r="AD768" s="40"/>
      <c r="AE768" s="40"/>
      <c r="AF768" s="40"/>
      <c r="AG768" s="40"/>
      <c r="AH768" s="40"/>
      <c r="AI768" s="218"/>
    </row>
    <row r="769" spans="1:35" ht="45" hidden="1" customHeight="1" x14ac:dyDescent="0.2">
      <c r="A769" s="159" t="s">
        <v>6991</v>
      </c>
      <c r="B769" s="150">
        <v>650730100</v>
      </c>
      <c r="C769" s="150" t="s">
        <v>198</v>
      </c>
      <c r="D769" s="151" t="s">
        <v>124</v>
      </c>
      <c r="E769" s="150" t="s">
        <v>6992</v>
      </c>
      <c r="F769" s="152" t="s">
        <v>6993</v>
      </c>
      <c r="G769" s="152"/>
      <c r="H769" s="152" t="s">
        <v>3712</v>
      </c>
      <c r="I769" s="152" t="s">
        <v>6994</v>
      </c>
      <c r="J769" s="150" t="s">
        <v>2088</v>
      </c>
      <c r="K769" s="150" t="s">
        <v>6995</v>
      </c>
      <c r="L769" s="150" t="s">
        <v>6996</v>
      </c>
      <c r="M769" s="150" t="s">
        <v>6997</v>
      </c>
      <c r="N769" s="153" t="s">
        <v>118</v>
      </c>
      <c r="O769" s="154" t="s">
        <v>1321</v>
      </c>
      <c r="P769" s="154" t="s">
        <v>6998</v>
      </c>
      <c r="Q769" s="155" t="s">
        <v>6999</v>
      </c>
      <c r="R769" s="154"/>
      <c r="S769" s="155" t="s">
        <v>627</v>
      </c>
      <c r="T769" s="155" t="s">
        <v>7000</v>
      </c>
      <c r="U769" s="155">
        <v>2009</v>
      </c>
      <c r="V769" s="156">
        <v>38503</v>
      </c>
      <c r="W769" s="154">
        <v>7170</v>
      </c>
      <c r="X769" s="258"/>
      <c r="Y769" s="153"/>
      <c r="Z769" s="258"/>
      <c r="AA769" s="258"/>
      <c r="AB769" s="258"/>
      <c r="AC769" s="150"/>
      <c r="AD769" s="40"/>
      <c r="AE769" s="40"/>
      <c r="AF769" s="40"/>
      <c r="AG769" s="40"/>
      <c r="AH769" s="40"/>
      <c r="AI769" s="218"/>
    </row>
    <row r="770" spans="1:35" ht="45" hidden="1" customHeight="1" x14ac:dyDescent="0.2">
      <c r="A770" s="159" t="s">
        <v>7001</v>
      </c>
      <c r="B770" s="150">
        <v>650228723</v>
      </c>
      <c r="C770" s="150" t="s">
        <v>156</v>
      </c>
      <c r="D770" s="151" t="s">
        <v>124</v>
      </c>
      <c r="E770" s="150" t="s">
        <v>7002</v>
      </c>
      <c r="F770" s="152" t="s">
        <v>7003</v>
      </c>
      <c r="G770" s="152"/>
      <c r="H770" s="152" t="s">
        <v>7004</v>
      </c>
      <c r="I770" s="152" t="s">
        <v>7005</v>
      </c>
      <c r="J770" s="150" t="s">
        <v>7006</v>
      </c>
      <c r="K770" s="150" t="s">
        <v>7007</v>
      </c>
      <c r="L770" s="150" t="s">
        <v>7008</v>
      </c>
      <c r="M770" s="150" t="s">
        <v>7009</v>
      </c>
      <c r="N770" s="153" t="s">
        <v>118</v>
      </c>
      <c r="O770" s="154" t="s">
        <v>5490</v>
      </c>
      <c r="P770" s="154"/>
      <c r="Q770" s="155"/>
      <c r="R770" s="154"/>
      <c r="S770" s="155" t="s">
        <v>627</v>
      </c>
      <c r="T770" s="155" t="s">
        <v>7010</v>
      </c>
      <c r="U770" s="155">
        <v>2012</v>
      </c>
      <c r="V770" s="156">
        <v>41295</v>
      </c>
      <c r="W770" s="154">
        <v>7470</v>
      </c>
      <c r="X770" s="258"/>
      <c r="Y770" s="153"/>
      <c r="Z770" s="258"/>
      <c r="AA770" s="258"/>
      <c r="AB770" s="258"/>
      <c r="AC770" s="150"/>
      <c r="AD770" s="40"/>
      <c r="AE770" s="40"/>
      <c r="AF770" s="40"/>
      <c r="AG770" s="40"/>
      <c r="AH770" s="40"/>
      <c r="AI770" s="218"/>
    </row>
    <row r="771" spans="1:35" ht="45" hidden="1" customHeight="1" x14ac:dyDescent="0.2">
      <c r="A771" s="159" t="s">
        <v>7011</v>
      </c>
      <c r="B771" s="150">
        <v>650460731</v>
      </c>
      <c r="C771" s="150" t="s">
        <v>156</v>
      </c>
      <c r="D771" s="151" t="s">
        <v>124</v>
      </c>
      <c r="E771" s="150" t="s">
        <v>7012</v>
      </c>
      <c r="F771" s="152" t="s">
        <v>7013</v>
      </c>
      <c r="G771" s="152"/>
      <c r="H771" s="152" t="s">
        <v>6455</v>
      </c>
      <c r="I771" s="152" t="s">
        <v>7014</v>
      </c>
      <c r="J771" s="150" t="s">
        <v>7015</v>
      </c>
      <c r="K771" s="150" t="s">
        <v>7016</v>
      </c>
      <c r="L771" s="150" t="s">
        <v>7017</v>
      </c>
      <c r="M771" s="258" t="s">
        <v>7018</v>
      </c>
      <c r="N771" s="153" t="s">
        <v>118</v>
      </c>
      <c r="O771" s="154" t="s">
        <v>1629</v>
      </c>
      <c r="P771" s="154"/>
      <c r="Q771" s="155"/>
      <c r="R771" s="154"/>
      <c r="S771" s="155" t="s">
        <v>5695</v>
      </c>
      <c r="T771" s="155" t="s">
        <v>7019</v>
      </c>
      <c r="U771" s="155">
        <v>2011</v>
      </c>
      <c r="V771" s="156">
        <v>41150</v>
      </c>
      <c r="W771" s="154">
        <v>7466</v>
      </c>
      <c r="X771" s="150"/>
      <c r="Y771" s="153"/>
      <c r="Z771" s="258"/>
      <c r="AA771" s="258"/>
      <c r="AB771" s="258"/>
      <c r="AC771" s="150"/>
      <c r="AD771" s="40"/>
      <c r="AE771" s="40"/>
      <c r="AF771" s="40"/>
      <c r="AG771" s="40"/>
      <c r="AH771" s="40"/>
      <c r="AI771" s="218"/>
    </row>
    <row r="772" spans="1:35" ht="45" hidden="1" customHeight="1" x14ac:dyDescent="0.2">
      <c r="A772" s="159" t="s">
        <v>7020</v>
      </c>
      <c r="B772" s="150">
        <v>650679059</v>
      </c>
      <c r="C772" s="150" t="s">
        <v>198</v>
      </c>
      <c r="D772" s="151" t="s">
        <v>124</v>
      </c>
      <c r="E772" s="150" t="s">
        <v>7021</v>
      </c>
      <c r="F772" s="152" t="s">
        <v>7022</v>
      </c>
      <c r="G772" s="152"/>
      <c r="H772" s="152" t="s">
        <v>7023</v>
      </c>
      <c r="I772" s="152" t="s">
        <v>7024</v>
      </c>
      <c r="J772" s="150" t="s">
        <v>7025</v>
      </c>
      <c r="K772" s="150"/>
      <c r="L772" s="150" t="s">
        <v>7026</v>
      </c>
      <c r="M772" s="150" t="s">
        <v>7027</v>
      </c>
      <c r="N772" s="153" t="s">
        <v>246</v>
      </c>
      <c r="O772" s="154" t="s">
        <v>306</v>
      </c>
      <c r="P772" s="154" t="s">
        <v>7028</v>
      </c>
      <c r="Q772" s="155" t="s">
        <v>7029</v>
      </c>
      <c r="R772" s="154"/>
      <c r="S772" s="155" t="s">
        <v>623</v>
      </c>
      <c r="T772" s="155" t="s">
        <v>7030</v>
      </c>
      <c r="U772" s="155">
        <v>2012</v>
      </c>
      <c r="V772" s="156">
        <v>41526</v>
      </c>
      <c r="W772" s="154">
        <v>7485</v>
      </c>
      <c r="X772" s="258"/>
      <c r="Y772" s="153"/>
      <c r="Z772" s="258"/>
      <c r="AA772" s="258"/>
      <c r="AB772" s="258"/>
      <c r="AC772" s="150"/>
      <c r="AD772" s="40"/>
      <c r="AE772" s="40"/>
      <c r="AF772" s="40"/>
      <c r="AG772" s="40"/>
      <c r="AH772" s="40"/>
      <c r="AI772" s="218"/>
    </row>
    <row r="773" spans="1:35" ht="45" hidden="1" customHeight="1" x14ac:dyDescent="0.2">
      <c r="A773" s="159" t="s">
        <v>7031</v>
      </c>
      <c r="B773" s="150">
        <v>653504500</v>
      </c>
      <c r="C773" s="150" t="s">
        <v>7032</v>
      </c>
      <c r="D773" s="151" t="s">
        <v>124</v>
      </c>
      <c r="E773" s="150" t="s">
        <v>7033</v>
      </c>
      <c r="F773" s="152" t="s">
        <v>7034</v>
      </c>
      <c r="G773" s="152"/>
      <c r="H773" s="152" t="s">
        <v>7035</v>
      </c>
      <c r="I773" s="152" t="s">
        <v>7036</v>
      </c>
      <c r="J773" s="150" t="s">
        <v>255</v>
      </c>
      <c r="K773" s="150" t="s">
        <v>7037</v>
      </c>
      <c r="L773" s="150" t="s">
        <v>7038</v>
      </c>
      <c r="M773" s="150" t="s">
        <v>7039</v>
      </c>
      <c r="N773" s="153" t="s">
        <v>118</v>
      </c>
      <c r="O773" s="154" t="s">
        <v>178</v>
      </c>
      <c r="P773" s="154" t="s">
        <v>7040</v>
      </c>
      <c r="Q773" s="155"/>
      <c r="R773" s="154"/>
      <c r="S773" s="155" t="s">
        <v>627</v>
      </c>
      <c r="T773" s="155" t="s">
        <v>7041</v>
      </c>
      <c r="U773" s="155">
        <v>2006</v>
      </c>
      <c r="V773" s="156">
        <v>38775</v>
      </c>
      <c r="W773" s="154">
        <v>7308</v>
      </c>
      <c r="X773" s="258"/>
      <c r="Y773" s="153"/>
      <c r="Z773" s="258"/>
      <c r="AA773" s="258"/>
      <c r="AB773" s="258"/>
      <c r="AC773" s="150"/>
      <c r="AD773" s="40"/>
      <c r="AE773" s="40"/>
      <c r="AF773" s="40"/>
      <c r="AG773" s="40"/>
      <c r="AH773" s="40"/>
      <c r="AI773" s="218"/>
    </row>
    <row r="774" spans="1:35" ht="45" hidden="1" customHeight="1" x14ac:dyDescent="0.2">
      <c r="A774" s="159" t="s">
        <v>7042</v>
      </c>
      <c r="B774" s="150" t="s">
        <v>7043</v>
      </c>
      <c r="C774" s="150" t="s">
        <v>198</v>
      </c>
      <c r="D774" s="151" t="s">
        <v>124</v>
      </c>
      <c r="E774" s="150" t="s">
        <v>7044</v>
      </c>
      <c r="F774" s="152" t="s">
        <v>7045</v>
      </c>
      <c r="G774" s="152"/>
      <c r="H774" s="152" t="s">
        <v>7046</v>
      </c>
      <c r="I774" s="152" t="s">
        <v>7047</v>
      </c>
      <c r="J774" s="150" t="s">
        <v>1601</v>
      </c>
      <c r="K774" s="150" t="s">
        <v>7048</v>
      </c>
      <c r="L774" s="150" t="s">
        <v>7049</v>
      </c>
      <c r="M774" s="150" t="s">
        <v>7050</v>
      </c>
      <c r="N774" s="153" t="s">
        <v>118</v>
      </c>
      <c r="O774" s="154" t="s">
        <v>119</v>
      </c>
      <c r="P774" s="154"/>
      <c r="Q774" s="155" t="s">
        <v>7051</v>
      </c>
      <c r="R774" s="154"/>
      <c r="S774" s="155">
        <v>93401</v>
      </c>
      <c r="T774" s="155" t="s">
        <v>7052</v>
      </c>
      <c r="U774" s="155">
        <v>2005</v>
      </c>
      <c r="V774" s="156">
        <v>38903</v>
      </c>
      <c r="W774" s="154">
        <v>7325</v>
      </c>
      <c r="X774" s="258"/>
      <c r="Y774" s="153"/>
      <c r="Z774" s="258"/>
      <c r="AA774" s="258"/>
      <c r="AB774" s="258"/>
      <c r="AC774" s="150"/>
      <c r="AD774" s="40"/>
      <c r="AE774" s="40"/>
      <c r="AF774" s="40"/>
      <c r="AG774" s="40"/>
      <c r="AH774" s="40"/>
      <c r="AI774" s="218"/>
    </row>
    <row r="775" spans="1:35" ht="45" hidden="1" customHeight="1" x14ac:dyDescent="0.2">
      <c r="A775" s="159" t="s">
        <v>7053</v>
      </c>
      <c r="B775" s="150">
        <v>656131403</v>
      </c>
      <c r="C775" s="150" t="s">
        <v>156</v>
      </c>
      <c r="D775" s="151" t="s">
        <v>124</v>
      </c>
      <c r="E775" s="150" t="s">
        <v>7054</v>
      </c>
      <c r="F775" s="152" t="s">
        <v>7055</v>
      </c>
      <c r="G775" s="152"/>
      <c r="H775" s="152" t="s">
        <v>7056</v>
      </c>
      <c r="I775" s="152" t="s">
        <v>7057</v>
      </c>
      <c r="J775" s="150" t="s">
        <v>1038</v>
      </c>
      <c r="K775" s="150" t="s">
        <v>7058</v>
      </c>
      <c r="L775" s="150" t="s">
        <v>7059</v>
      </c>
      <c r="M775" s="150" t="s">
        <v>7060</v>
      </c>
      <c r="N775" s="153" t="s">
        <v>118</v>
      </c>
      <c r="O775" s="154" t="s">
        <v>1629</v>
      </c>
      <c r="P775" s="154" t="s">
        <v>7061</v>
      </c>
      <c r="Q775" s="155" t="s">
        <v>7062</v>
      </c>
      <c r="R775" s="154"/>
      <c r="S775" s="155">
        <v>93991</v>
      </c>
      <c r="T775" s="155" t="s">
        <v>7063</v>
      </c>
      <c r="U775" s="155">
        <v>2010</v>
      </c>
      <c r="V775" s="156">
        <v>39073</v>
      </c>
      <c r="W775" s="154">
        <v>7341</v>
      </c>
      <c r="X775" s="258"/>
      <c r="Y775" s="153"/>
      <c r="Z775" s="258"/>
      <c r="AA775" s="258"/>
      <c r="AB775" s="258"/>
      <c r="AC775" s="150"/>
      <c r="AD775" s="40"/>
      <c r="AE775" s="40"/>
      <c r="AF775" s="40"/>
      <c r="AG775" s="40"/>
      <c r="AH775" s="40"/>
      <c r="AI775" s="218"/>
    </row>
    <row r="776" spans="1:35" ht="45" hidden="1" customHeight="1" x14ac:dyDescent="0.2">
      <c r="A776" s="159" t="s">
        <v>7064</v>
      </c>
      <c r="B776" s="150" t="s">
        <v>7065</v>
      </c>
      <c r="C776" s="150" t="s">
        <v>7066</v>
      </c>
      <c r="D776" s="151" t="s">
        <v>124</v>
      </c>
      <c r="E776" s="150" t="s">
        <v>7067</v>
      </c>
      <c r="F776" s="152" t="s">
        <v>7068</v>
      </c>
      <c r="G776" s="152"/>
      <c r="H776" s="152" t="s">
        <v>3712</v>
      </c>
      <c r="I776" s="152" t="s">
        <v>7069</v>
      </c>
      <c r="J776" s="150" t="s">
        <v>7070</v>
      </c>
      <c r="K776" s="150" t="s">
        <v>7071</v>
      </c>
      <c r="L776" s="150" t="s">
        <v>7072</v>
      </c>
      <c r="M776" s="150" t="s">
        <v>7073</v>
      </c>
      <c r="N776" s="153" t="s">
        <v>246</v>
      </c>
      <c r="O776" s="154" t="s">
        <v>4851</v>
      </c>
      <c r="P776" s="154" t="s">
        <v>7074</v>
      </c>
      <c r="Q776" s="166" t="s">
        <v>7075</v>
      </c>
      <c r="R776" s="154"/>
      <c r="S776" s="155" t="s">
        <v>627</v>
      </c>
      <c r="T776" s="155" t="s">
        <v>7076</v>
      </c>
      <c r="U776" s="155">
        <v>2020</v>
      </c>
      <c r="V776" s="156">
        <v>37970</v>
      </c>
      <c r="W776" s="154">
        <v>6975</v>
      </c>
      <c r="X776" s="258"/>
      <c r="Y776" s="153"/>
      <c r="Z776" s="258"/>
      <c r="AA776" s="258"/>
      <c r="AB776" s="258"/>
      <c r="AC776" s="150"/>
      <c r="AD776" s="40"/>
      <c r="AE776" s="40"/>
      <c r="AF776" s="40"/>
      <c r="AG776" s="40"/>
      <c r="AH776" s="40"/>
      <c r="AI776" s="218"/>
    </row>
    <row r="777" spans="1:35" ht="45" hidden="1" customHeight="1" x14ac:dyDescent="0.2">
      <c r="A777" s="159" t="s">
        <v>7077</v>
      </c>
      <c r="B777" s="150">
        <v>533072100</v>
      </c>
      <c r="C777" s="150" t="s">
        <v>198</v>
      </c>
      <c r="D777" s="151" t="s">
        <v>124</v>
      </c>
      <c r="E777" s="150" t="s">
        <v>7078</v>
      </c>
      <c r="F777" s="152" t="s">
        <v>7079</v>
      </c>
      <c r="G777" s="152"/>
      <c r="H777" s="152" t="s">
        <v>3712</v>
      </c>
      <c r="I777" s="152" t="s">
        <v>7080</v>
      </c>
      <c r="J777" s="150" t="s">
        <v>7081</v>
      </c>
      <c r="K777" s="150" t="s">
        <v>7082</v>
      </c>
      <c r="L777" s="150" t="s">
        <v>7083</v>
      </c>
      <c r="M777" s="150" t="s">
        <v>7084</v>
      </c>
      <c r="N777" s="153" t="s">
        <v>118</v>
      </c>
      <c r="O777" s="154" t="s">
        <v>7085</v>
      </c>
      <c r="P777" s="154" t="s">
        <v>7086</v>
      </c>
      <c r="Q777" s="155" t="s">
        <v>7087</v>
      </c>
      <c r="R777" s="154"/>
      <c r="S777" s="155" t="s">
        <v>627</v>
      </c>
      <c r="T777" s="155" t="s">
        <v>7088</v>
      </c>
      <c r="U777" s="155">
        <v>2007</v>
      </c>
      <c r="V777" s="156">
        <v>39619</v>
      </c>
      <c r="W777" s="154">
        <v>7397</v>
      </c>
      <c r="X777" s="258"/>
      <c r="Y777" s="153"/>
      <c r="Z777" s="258"/>
      <c r="AA777" s="258"/>
      <c r="AB777" s="258"/>
      <c r="AC777" s="150"/>
      <c r="AD777" s="40"/>
      <c r="AE777" s="40"/>
      <c r="AF777" s="40"/>
      <c r="AG777" s="40"/>
      <c r="AH777" s="40"/>
      <c r="AI777" s="218"/>
    </row>
    <row r="778" spans="1:35" ht="45" hidden="1" customHeight="1" x14ac:dyDescent="0.2">
      <c r="A778" s="159" t="s">
        <v>7089</v>
      </c>
      <c r="B778" s="150">
        <v>650699602</v>
      </c>
      <c r="C778" s="150" t="s">
        <v>198</v>
      </c>
      <c r="D778" s="151" t="s">
        <v>124</v>
      </c>
      <c r="E778" s="150" t="s">
        <v>7090</v>
      </c>
      <c r="F778" s="152" t="s">
        <v>7091</v>
      </c>
      <c r="G778" s="152"/>
      <c r="H778" s="152" t="s">
        <v>7092</v>
      </c>
      <c r="I778" s="152" t="s">
        <v>7093</v>
      </c>
      <c r="J778" s="150" t="s">
        <v>1579</v>
      </c>
      <c r="K778" s="150" t="s">
        <v>7094</v>
      </c>
      <c r="L778" s="150" t="s">
        <v>7095</v>
      </c>
      <c r="M778" s="150" t="s">
        <v>7096</v>
      </c>
      <c r="N778" s="153" t="s">
        <v>118</v>
      </c>
      <c r="O778" s="154" t="s">
        <v>2307</v>
      </c>
      <c r="P778" s="154" t="s">
        <v>7097</v>
      </c>
      <c r="Q778" s="155" t="s">
        <v>7098</v>
      </c>
      <c r="R778" s="154"/>
      <c r="S778" s="155" t="s">
        <v>627</v>
      </c>
      <c r="T778" s="155" t="s">
        <v>7099</v>
      </c>
      <c r="U778" s="155">
        <v>2021</v>
      </c>
      <c r="V778" s="156">
        <v>41463</v>
      </c>
      <c r="W778" s="154">
        <v>7481</v>
      </c>
      <c r="X778" s="213"/>
      <c r="Y778" s="214"/>
      <c r="Z778" s="213"/>
      <c r="AA778" s="213"/>
      <c r="AB778" s="213"/>
      <c r="AC778" s="215"/>
      <c r="AD778" s="40"/>
      <c r="AE778" s="40"/>
      <c r="AF778" s="40"/>
      <c r="AG778" s="40"/>
      <c r="AH778" s="40"/>
      <c r="AI778" s="218"/>
    </row>
    <row r="779" spans="1:35" ht="45" hidden="1" customHeight="1" x14ac:dyDescent="0.2">
      <c r="A779" s="159" t="s">
        <v>7100</v>
      </c>
      <c r="B779" s="150">
        <v>650980085</v>
      </c>
      <c r="C779" s="150" t="s">
        <v>7101</v>
      </c>
      <c r="D779" s="151" t="s">
        <v>124</v>
      </c>
      <c r="E779" s="150" t="s">
        <v>7102</v>
      </c>
      <c r="F779" s="152" t="s">
        <v>7103</v>
      </c>
      <c r="G779" s="152"/>
      <c r="H779" s="152" t="s">
        <v>7104</v>
      </c>
      <c r="I779" s="152" t="s">
        <v>7105</v>
      </c>
      <c r="J779" s="150" t="s">
        <v>1426</v>
      </c>
      <c r="K779" s="150" t="s">
        <v>7106</v>
      </c>
      <c r="L779" s="150" t="s">
        <v>7107</v>
      </c>
      <c r="M779" s="150" t="s">
        <v>7108</v>
      </c>
      <c r="N779" s="153" t="s">
        <v>246</v>
      </c>
      <c r="O779" s="154" t="s">
        <v>306</v>
      </c>
      <c r="P779" s="154" t="s">
        <v>7109</v>
      </c>
      <c r="Q779" s="155" t="s">
        <v>7110</v>
      </c>
      <c r="R779" s="154"/>
      <c r="S779" s="155" t="s">
        <v>627</v>
      </c>
      <c r="T779" s="155" t="s">
        <v>7111</v>
      </c>
      <c r="U779" s="155">
        <v>2019</v>
      </c>
      <c r="V779" s="156">
        <v>42131</v>
      </c>
      <c r="W779" s="154">
        <v>7565</v>
      </c>
      <c r="X779" s="258"/>
      <c r="Y779" s="153"/>
      <c r="Z779" s="258"/>
      <c r="AA779" s="258"/>
      <c r="AB779" s="258"/>
      <c r="AC779" s="150"/>
      <c r="AD779" s="40"/>
      <c r="AE779" s="40"/>
      <c r="AF779" s="40"/>
      <c r="AG779" s="40"/>
      <c r="AH779" s="40"/>
      <c r="AI779" s="218"/>
    </row>
    <row r="780" spans="1:35" ht="45" hidden="1" customHeight="1" x14ac:dyDescent="0.2">
      <c r="A780" s="159" t="s">
        <v>7112</v>
      </c>
      <c r="B780" s="150">
        <v>746157002</v>
      </c>
      <c r="C780" s="150" t="s">
        <v>198</v>
      </c>
      <c r="D780" s="151" t="s">
        <v>124</v>
      </c>
      <c r="E780" s="150" t="s">
        <v>7113</v>
      </c>
      <c r="F780" s="152" t="s">
        <v>7114</v>
      </c>
      <c r="G780" s="152"/>
      <c r="H780" s="152" t="s">
        <v>3712</v>
      </c>
      <c r="I780" s="152" t="s">
        <v>7115</v>
      </c>
      <c r="J780" s="150" t="s">
        <v>327</v>
      </c>
      <c r="K780" s="150" t="s">
        <v>7116</v>
      </c>
      <c r="L780" s="150" t="s">
        <v>7117</v>
      </c>
      <c r="M780" s="150" t="s">
        <v>7118</v>
      </c>
      <c r="N780" s="153" t="s">
        <v>118</v>
      </c>
      <c r="O780" s="154" t="s">
        <v>594</v>
      </c>
      <c r="P780" s="154" t="s">
        <v>7119</v>
      </c>
      <c r="Q780" s="167" t="s">
        <v>7120</v>
      </c>
      <c r="R780" s="154"/>
      <c r="S780" s="155" t="s">
        <v>627</v>
      </c>
      <c r="T780" s="155" t="s">
        <v>949</v>
      </c>
      <c r="U780" s="155">
        <v>2020</v>
      </c>
      <c r="V780" s="156">
        <v>37970</v>
      </c>
      <c r="W780" s="154">
        <v>7086</v>
      </c>
      <c r="X780" s="258"/>
      <c r="Y780" s="153"/>
      <c r="Z780" s="258"/>
      <c r="AA780" s="258"/>
      <c r="AB780" s="258"/>
      <c r="AC780" s="150"/>
      <c r="AD780" s="40"/>
      <c r="AE780" s="40"/>
      <c r="AF780" s="40"/>
      <c r="AG780" s="40"/>
      <c r="AH780" s="40"/>
      <c r="AI780" s="218"/>
    </row>
    <row r="781" spans="1:35" ht="45" hidden="1" customHeight="1" x14ac:dyDescent="0.2">
      <c r="A781" s="159" t="s">
        <v>7121</v>
      </c>
      <c r="B781" s="150">
        <v>739485002</v>
      </c>
      <c r="C781" s="150" t="s">
        <v>198</v>
      </c>
      <c r="D781" s="151" t="s">
        <v>124</v>
      </c>
      <c r="E781" s="150" t="s">
        <v>7122</v>
      </c>
      <c r="F781" s="152" t="s">
        <v>7123</v>
      </c>
      <c r="G781" s="152"/>
      <c r="H781" s="152" t="s">
        <v>3712</v>
      </c>
      <c r="I781" s="152" t="s">
        <v>7124</v>
      </c>
      <c r="J781" s="150" t="s">
        <v>327</v>
      </c>
      <c r="K781" s="150" t="s">
        <v>7125</v>
      </c>
      <c r="L781" s="150" t="s">
        <v>7126</v>
      </c>
      <c r="M781" s="150" t="s">
        <v>7127</v>
      </c>
      <c r="N781" s="153" t="s">
        <v>149</v>
      </c>
      <c r="O781" s="154" t="s">
        <v>345</v>
      </c>
      <c r="P781" s="154"/>
      <c r="Q781" s="155"/>
      <c r="R781" s="154"/>
      <c r="S781" s="155" t="s">
        <v>627</v>
      </c>
      <c r="T781" s="155" t="s">
        <v>7128</v>
      </c>
      <c r="U781" s="155">
        <v>2009</v>
      </c>
      <c r="V781" s="156">
        <v>37970</v>
      </c>
      <c r="W781" s="154">
        <v>6994</v>
      </c>
      <c r="X781" s="258"/>
      <c r="Y781" s="153"/>
      <c r="Z781" s="258"/>
      <c r="AA781" s="258"/>
      <c r="AB781" s="258"/>
      <c r="AC781" s="150"/>
      <c r="AD781" s="40"/>
      <c r="AE781" s="40"/>
      <c r="AF781" s="40"/>
      <c r="AG781" s="40"/>
      <c r="AH781" s="40"/>
      <c r="AI781" s="218"/>
    </row>
    <row r="782" spans="1:35" ht="45" hidden="1" customHeight="1" x14ac:dyDescent="0.2">
      <c r="A782" s="159" t="s">
        <v>7129</v>
      </c>
      <c r="B782" s="150">
        <v>731026009</v>
      </c>
      <c r="C782" s="150" t="s">
        <v>198</v>
      </c>
      <c r="D782" s="151" t="s">
        <v>124</v>
      </c>
      <c r="E782" s="150" t="s">
        <v>7130</v>
      </c>
      <c r="F782" s="152" t="s">
        <v>7131</v>
      </c>
      <c r="G782" s="152"/>
      <c r="H782" s="152" t="s">
        <v>7132</v>
      </c>
      <c r="I782" s="152" t="s">
        <v>7133</v>
      </c>
      <c r="J782" s="150" t="s">
        <v>327</v>
      </c>
      <c r="K782" s="150" t="s">
        <v>7134</v>
      </c>
      <c r="L782" s="150" t="s">
        <v>7135</v>
      </c>
      <c r="M782" s="150" t="s">
        <v>7136</v>
      </c>
      <c r="N782" s="153" t="s">
        <v>118</v>
      </c>
      <c r="O782" s="154" t="s">
        <v>1629</v>
      </c>
      <c r="P782" s="154" t="s">
        <v>7137</v>
      </c>
      <c r="Q782" s="167" t="s">
        <v>7138</v>
      </c>
      <c r="R782" s="154"/>
      <c r="S782" s="155" t="s">
        <v>7139</v>
      </c>
      <c r="T782" s="155" t="s">
        <v>7140</v>
      </c>
      <c r="U782" s="155">
        <v>2020</v>
      </c>
      <c r="V782" s="156">
        <v>37970</v>
      </c>
      <c r="W782" s="154">
        <v>7031</v>
      </c>
      <c r="X782" s="258"/>
      <c r="Y782" s="153"/>
      <c r="Z782" s="258"/>
      <c r="AA782" s="258"/>
      <c r="AB782" s="258"/>
      <c r="AC782" s="150"/>
      <c r="AD782" s="40"/>
      <c r="AE782" s="40"/>
      <c r="AF782" s="40"/>
      <c r="AG782" s="40"/>
      <c r="AH782" s="40"/>
      <c r="AI782" s="218"/>
    </row>
    <row r="783" spans="1:35" ht="45" hidden="1" customHeight="1" x14ac:dyDescent="0.2">
      <c r="A783" s="159" t="s">
        <v>7141</v>
      </c>
      <c r="B783" s="150" t="s">
        <v>7142</v>
      </c>
      <c r="C783" s="150" t="s">
        <v>7143</v>
      </c>
      <c r="D783" s="151" t="s">
        <v>124</v>
      </c>
      <c r="E783" s="150" t="s">
        <v>7144</v>
      </c>
      <c r="F783" s="152" t="s">
        <v>7145</v>
      </c>
      <c r="G783" s="152"/>
      <c r="H783" s="152" t="s">
        <v>7146</v>
      </c>
      <c r="I783" s="152" t="s">
        <v>7147</v>
      </c>
      <c r="J783" s="150" t="s">
        <v>7148</v>
      </c>
      <c r="K783" s="150"/>
      <c r="L783" s="150" t="s">
        <v>7149</v>
      </c>
      <c r="M783" s="150" t="s">
        <v>7150</v>
      </c>
      <c r="N783" s="153" t="s">
        <v>246</v>
      </c>
      <c r="O783" s="154" t="s">
        <v>686</v>
      </c>
      <c r="P783" s="154" t="s">
        <v>7151</v>
      </c>
      <c r="Q783" s="155"/>
      <c r="R783" s="154"/>
      <c r="S783" s="155" t="s">
        <v>1761</v>
      </c>
      <c r="T783" s="155" t="s">
        <v>7152</v>
      </c>
      <c r="U783" s="155">
        <v>2011</v>
      </c>
      <c r="V783" s="156">
        <v>38580</v>
      </c>
      <c r="W783" s="154">
        <v>7187</v>
      </c>
      <c r="X783" s="258"/>
      <c r="Y783" s="153"/>
      <c r="Z783" s="258"/>
      <c r="AA783" s="258"/>
      <c r="AB783" s="258"/>
      <c r="AC783" s="150"/>
      <c r="AD783" s="40"/>
      <c r="AE783" s="40"/>
      <c r="AF783" s="40"/>
      <c r="AG783" s="40"/>
      <c r="AH783" s="40"/>
      <c r="AI783" s="218"/>
    </row>
    <row r="784" spans="1:35" ht="45" hidden="1" customHeight="1" x14ac:dyDescent="0.2">
      <c r="A784" s="159" t="s">
        <v>7153</v>
      </c>
      <c r="B784" s="150">
        <v>655403302</v>
      </c>
      <c r="C784" s="150" t="s">
        <v>7143</v>
      </c>
      <c r="D784" s="151" t="s">
        <v>124</v>
      </c>
      <c r="E784" s="150" t="s">
        <v>7154</v>
      </c>
      <c r="F784" s="152" t="s">
        <v>7155</v>
      </c>
      <c r="G784" s="152"/>
      <c r="H784" s="152" t="s">
        <v>7156</v>
      </c>
      <c r="I784" s="152" t="s">
        <v>7157</v>
      </c>
      <c r="J784" s="150" t="s">
        <v>7158</v>
      </c>
      <c r="K784" s="150" t="s">
        <v>7159</v>
      </c>
      <c r="L784" s="150" t="s">
        <v>7160</v>
      </c>
      <c r="M784" s="150" t="s">
        <v>7161</v>
      </c>
      <c r="N784" s="153" t="s">
        <v>246</v>
      </c>
      <c r="O784" s="154" t="s">
        <v>686</v>
      </c>
      <c r="P784" s="154" t="s">
        <v>7162</v>
      </c>
      <c r="Q784" s="166" t="s">
        <v>7163</v>
      </c>
      <c r="R784" s="154"/>
      <c r="S784" s="155" t="s">
        <v>1761</v>
      </c>
      <c r="T784" s="150" t="s">
        <v>7164</v>
      </c>
      <c r="U784" s="155">
        <v>2021</v>
      </c>
      <c r="V784" s="156">
        <v>39766</v>
      </c>
      <c r="W784" s="154">
        <v>7407</v>
      </c>
      <c r="X784" s="258"/>
      <c r="Y784" s="153"/>
      <c r="Z784" s="258"/>
      <c r="AA784" s="258"/>
      <c r="AB784" s="258"/>
      <c r="AC784" s="150"/>
      <c r="AD784" s="40"/>
      <c r="AE784" s="40"/>
      <c r="AF784" s="40"/>
      <c r="AG784" s="40"/>
      <c r="AH784" s="40"/>
      <c r="AI784" s="218"/>
    </row>
    <row r="785" spans="1:35" ht="45" hidden="1" customHeight="1" x14ac:dyDescent="0.2">
      <c r="A785" s="159" t="s">
        <v>7165</v>
      </c>
      <c r="B785" s="150">
        <v>650117794</v>
      </c>
      <c r="C785" s="150" t="s">
        <v>7166</v>
      </c>
      <c r="D785" s="151" t="s">
        <v>124</v>
      </c>
      <c r="E785" s="150" t="s">
        <v>7167</v>
      </c>
      <c r="F785" s="152" t="s">
        <v>7168</v>
      </c>
      <c r="G785" s="152"/>
      <c r="H785" s="152" t="s">
        <v>7169</v>
      </c>
      <c r="I785" s="152" t="s">
        <v>7170</v>
      </c>
      <c r="J785" s="150" t="s">
        <v>7171</v>
      </c>
      <c r="K785" s="150" t="s">
        <v>7172</v>
      </c>
      <c r="L785" s="150" t="s">
        <v>7173</v>
      </c>
      <c r="M785" s="150" t="s">
        <v>7174</v>
      </c>
      <c r="N785" s="153" t="s">
        <v>928</v>
      </c>
      <c r="O785" s="154" t="s">
        <v>5404</v>
      </c>
      <c r="P785" s="154" t="s">
        <v>7175</v>
      </c>
      <c r="Q785" s="155"/>
      <c r="R785" s="154"/>
      <c r="S785" s="155" t="s">
        <v>6904</v>
      </c>
      <c r="T785" s="155" t="s">
        <v>7176</v>
      </c>
      <c r="U785" s="155">
        <v>2011</v>
      </c>
      <c r="V785" s="156">
        <v>40039</v>
      </c>
      <c r="W785" s="154">
        <v>7417</v>
      </c>
      <c r="X785" s="258"/>
      <c r="Y785" s="153"/>
      <c r="Z785" s="258"/>
      <c r="AA785" s="258"/>
      <c r="AB785" s="258"/>
      <c r="AC785" s="150"/>
      <c r="AD785" s="40"/>
      <c r="AE785" s="40"/>
      <c r="AF785" s="40"/>
      <c r="AG785" s="40"/>
      <c r="AH785" s="40"/>
      <c r="AI785" s="218"/>
    </row>
    <row r="786" spans="1:35" ht="45" hidden="1" customHeight="1" x14ac:dyDescent="0.2">
      <c r="A786" s="159" t="s">
        <v>7177</v>
      </c>
      <c r="B786" s="150">
        <v>654974004</v>
      </c>
      <c r="C786" s="150" t="s">
        <v>7178</v>
      </c>
      <c r="D786" s="151" t="s">
        <v>124</v>
      </c>
      <c r="E786" s="150" t="s">
        <v>7179</v>
      </c>
      <c r="F786" s="152" t="s">
        <v>7180</v>
      </c>
      <c r="G786" s="152"/>
      <c r="H786" s="152" t="s">
        <v>7177</v>
      </c>
      <c r="I786" s="152" t="s">
        <v>7181</v>
      </c>
      <c r="J786" s="150" t="s">
        <v>7182</v>
      </c>
      <c r="K786" s="150" t="s">
        <v>7183</v>
      </c>
      <c r="L786" s="150" t="s">
        <v>7184</v>
      </c>
      <c r="M786" s="150" t="s">
        <v>7185</v>
      </c>
      <c r="N786" s="153" t="s">
        <v>149</v>
      </c>
      <c r="O786" s="154" t="s">
        <v>7186</v>
      </c>
      <c r="P786" s="154"/>
      <c r="Q786" s="155"/>
      <c r="R786" s="154"/>
      <c r="S786" s="155">
        <v>93107</v>
      </c>
      <c r="T786" s="155" t="s">
        <v>7187</v>
      </c>
      <c r="U786" s="155">
        <v>2008</v>
      </c>
      <c r="V786" s="156">
        <v>38770</v>
      </c>
      <c r="W786" s="154">
        <v>7307</v>
      </c>
      <c r="X786" s="258"/>
      <c r="Y786" s="153"/>
      <c r="Z786" s="258"/>
      <c r="AA786" s="258"/>
      <c r="AB786" s="258"/>
      <c r="AC786" s="150"/>
      <c r="AD786" s="40"/>
      <c r="AE786" s="40"/>
      <c r="AF786" s="40"/>
      <c r="AG786" s="40"/>
      <c r="AH786" s="40"/>
      <c r="AI786" s="218"/>
    </row>
    <row r="787" spans="1:35" ht="45" hidden="1" customHeight="1" x14ac:dyDescent="0.2">
      <c r="A787" s="159" t="s">
        <v>7188</v>
      </c>
      <c r="B787" s="150">
        <v>650980085</v>
      </c>
      <c r="C787" s="150" t="s">
        <v>198</v>
      </c>
      <c r="D787" s="151" t="s">
        <v>124</v>
      </c>
      <c r="E787" s="150" t="s">
        <v>7189</v>
      </c>
      <c r="F787" s="152" t="s">
        <v>7190</v>
      </c>
      <c r="G787" s="152"/>
      <c r="H787" s="152" t="s">
        <v>7191</v>
      </c>
      <c r="I787" s="152" t="s">
        <v>7192</v>
      </c>
      <c r="J787" s="150" t="s">
        <v>1426</v>
      </c>
      <c r="K787" s="150" t="s">
        <v>7193</v>
      </c>
      <c r="L787" s="150" t="s">
        <v>7194</v>
      </c>
      <c r="M787" s="150" t="s">
        <v>7195</v>
      </c>
      <c r="N787" s="153" t="s">
        <v>133</v>
      </c>
      <c r="O787" s="154" t="s">
        <v>7196</v>
      </c>
      <c r="P787" s="154" t="s">
        <v>7197</v>
      </c>
      <c r="Q787" s="155" t="s">
        <v>7198</v>
      </c>
      <c r="R787" s="154"/>
      <c r="S787" s="155" t="s">
        <v>948</v>
      </c>
      <c r="T787" s="155" t="s">
        <v>7199</v>
      </c>
      <c r="U787" s="155">
        <v>2014</v>
      </c>
      <c r="V787" s="156">
        <v>42248</v>
      </c>
      <c r="W787" s="154">
        <v>7581</v>
      </c>
      <c r="X787" s="258"/>
      <c r="Y787" s="153"/>
      <c r="Z787" s="258"/>
      <c r="AA787" s="258"/>
      <c r="AB787" s="258"/>
      <c r="AC787" s="150"/>
      <c r="AD787" s="40"/>
      <c r="AE787" s="40"/>
      <c r="AF787" s="40"/>
      <c r="AG787" s="40"/>
      <c r="AH787" s="40"/>
      <c r="AI787" s="218"/>
    </row>
    <row r="788" spans="1:35" ht="45" hidden="1" customHeight="1" x14ac:dyDescent="0.2">
      <c r="A788" s="159" t="s">
        <v>7200</v>
      </c>
      <c r="B788" s="150">
        <v>650401387</v>
      </c>
      <c r="C788" s="150" t="s">
        <v>7143</v>
      </c>
      <c r="D788" s="151" t="s">
        <v>124</v>
      </c>
      <c r="E788" s="150" t="s">
        <v>7201</v>
      </c>
      <c r="F788" s="152" t="s">
        <v>7202</v>
      </c>
      <c r="G788" s="152"/>
      <c r="H788" s="152" t="s">
        <v>7156</v>
      </c>
      <c r="I788" s="152" t="s">
        <v>7203</v>
      </c>
      <c r="J788" s="150" t="s">
        <v>7158</v>
      </c>
      <c r="K788" s="150" t="s">
        <v>7204</v>
      </c>
      <c r="L788" s="150" t="s">
        <v>7205</v>
      </c>
      <c r="M788" s="150" t="s">
        <v>7206</v>
      </c>
      <c r="N788" s="153" t="s">
        <v>118</v>
      </c>
      <c r="O788" s="154" t="s">
        <v>2781</v>
      </c>
      <c r="P788" s="154" t="s">
        <v>7207</v>
      </c>
      <c r="Q788" s="155"/>
      <c r="R788" s="154"/>
      <c r="S788" s="155" t="s">
        <v>1761</v>
      </c>
      <c r="T788" s="155" t="s">
        <v>7208</v>
      </c>
      <c r="U788" s="155">
        <v>2020</v>
      </c>
      <c r="V788" s="156">
        <v>40793</v>
      </c>
      <c r="W788" s="154">
        <v>7452</v>
      </c>
      <c r="X788" s="258"/>
      <c r="Y788" s="153"/>
      <c r="Z788" s="258"/>
      <c r="AA788" s="258"/>
      <c r="AB788" s="258"/>
      <c r="AC788" s="150"/>
      <c r="AD788" s="40"/>
      <c r="AE788" s="40"/>
      <c r="AF788" s="40"/>
      <c r="AG788" s="40"/>
      <c r="AH788" s="40"/>
      <c r="AI788" s="218"/>
    </row>
    <row r="789" spans="1:35" ht="45" hidden="1" customHeight="1" x14ac:dyDescent="0.2">
      <c r="A789" s="159" t="s">
        <v>7209</v>
      </c>
      <c r="B789" s="150">
        <v>741504006</v>
      </c>
      <c r="C789" s="150" t="s">
        <v>198</v>
      </c>
      <c r="D789" s="151" t="s">
        <v>124</v>
      </c>
      <c r="E789" s="150" t="s">
        <v>7210</v>
      </c>
      <c r="F789" s="152" t="s">
        <v>7211</v>
      </c>
      <c r="G789" s="155">
        <v>2024</v>
      </c>
      <c r="H789" s="152" t="s">
        <v>627</v>
      </c>
      <c r="I789" s="152" t="s">
        <v>7212</v>
      </c>
      <c r="J789" s="150" t="s">
        <v>341</v>
      </c>
      <c r="K789" s="150" t="s">
        <v>7213</v>
      </c>
      <c r="L789" s="183" t="s">
        <v>7214</v>
      </c>
      <c r="M789" s="150" t="s">
        <v>7215</v>
      </c>
      <c r="N789" s="153" t="s">
        <v>149</v>
      </c>
      <c r="O789" s="154" t="s">
        <v>379</v>
      </c>
      <c r="P789" s="154" t="s">
        <v>7216</v>
      </c>
      <c r="Q789" s="155" t="s">
        <v>7217</v>
      </c>
      <c r="R789" s="154"/>
      <c r="S789" s="155" t="s">
        <v>627</v>
      </c>
      <c r="T789" s="154" t="s">
        <v>7218</v>
      </c>
      <c r="U789" s="155">
        <v>2023</v>
      </c>
      <c r="V789" s="156">
        <v>37970</v>
      </c>
      <c r="W789" s="154">
        <v>6999</v>
      </c>
      <c r="X789" s="213"/>
      <c r="Y789" s="214"/>
      <c r="Z789" s="213"/>
      <c r="AA789" s="213"/>
      <c r="AB789" s="213"/>
      <c r="AC789" s="215"/>
      <c r="AD789" s="40"/>
      <c r="AE789" s="40"/>
      <c r="AF789" s="40"/>
      <c r="AG789" s="40"/>
      <c r="AH789" s="40"/>
      <c r="AI789" s="218"/>
    </row>
    <row r="790" spans="1:35" ht="45" hidden="1" customHeight="1" x14ac:dyDescent="0.2">
      <c r="A790" s="159" t="s">
        <v>7219</v>
      </c>
      <c r="B790" s="150">
        <v>651155924</v>
      </c>
      <c r="C790" s="150" t="s">
        <v>198</v>
      </c>
      <c r="D790" s="151" t="s">
        <v>124</v>
      </c>
      <c r="E790" s="150" t="s">
        <v>7220</v>
      </c>
      <c r="F790" s="152" t="s">
        <v>7221</v>
      </c>
      <c r="G790" s="152"/>
      <c r="H790" s="152" t="s">
        <v>7222</v>
      </c>
      <c r="I790" s="152" t="s">
        <v>7223</v>
      </c>
      <c r="J790" s="150" t="s">
        <v>2990</v>
      </c>
      <c r="K790" s="150" t="s">
        <v>7224</v>
      </c>
      <c r="L790" s="150" t="s">
        <v>7225</v>
      </c>
      <c r="M790" s="150" t="s">
        <v>7226</v>
      </c>
      <c r="N790" s="153" t="s">
        <v>1605</v>
      </c>
      <c r="O790" s="154" t="s">
        <v>2465</v>
      </c>
      <c r="P790" s="154" t="s">
        <v>7227</v>
      </c>
      <c r="Q790" s="155" t="s">
        <v>7228</v>
      </c>
      <c r="R790" s="154"/>
      <c r="S790" s="155" t="s">
        <v>948</v>
      </c>
      <c r="T790" s="155" t="s">
        <v>6710</v>
      </c>
      <c r="U790" s="155">
        <v>2015</v>
      </c>
      <c r="V790" s="156">
        <v>42543</v>
      </c>
      <c r="W790" s="154">
        <v>7610</v>
      </c>
      <c r="X790" s="258"/>
      <c r="Y790" s="153"/>
      <c r="Z790" s="258"/>
      <c r="AA790" s="258"/>
      <c r="AB790" s="258"/>
      <c r="AC790" s="150"/>
      <c r="AD790" s="40"/>
      <c r="AE790" s="40"/>
      <c r="AF790" s="40"/>
      <c r="AG790" s="40"/>
      <c r="AH790" s="40"/>
      <c r="AI790" s="218"/>
    </row>
    <row r="791" spans="1:35" ht="45" hidden="1" customHeight="1" x14ac:dyDescent="0.2">
      <c r="A791" s="159" t="s">
        <v>7229</v>
      </c>
      <c r="B791" s="150">
        <v>759418204</v>
      </c>
      <c r="C791" s="150" t="s">
        <v>198</v>
      </c>
      <c r="D791" s="151" t="s">
        <v>124</v>
      </c>
      <c r="E791" s="150" t="s">
        <v>7230</v>
      </c>
      <c r="F791" s="152" t="s">
        <v>7231</v>
      </c>
      <c r="G791" s="152"/>
      <c r="H791" s="152" t="s">
        <v>7232</v>
      </c>
      <c r="I791" s="152" t="s">
        <v>7233</v>
      </c>
      <c r="J791" s="150" t="s">
        <v>7234</v>
      </c>
      <c r="K791" s="150" t="s">
        <v>7235</v>
      </c>
      <c r="L791" s="150" t="s">
        <v>7236</v>
      </c>
      <c r="M791" s="150" t="s">
        <v>7237</v>
      </c>
      <c r="N791" s="153" t="s">
        <v>246</v>
      </c>
      <c r="O791" s="154" t="s">
        <v>686</v>
      </c>
      <c r="P791" s="154" t="s">
        <v>7238</v>
      </c>
      <c r="Q791" s="155"/>
      <c r="R791" s="154"/>
      <c r="S791" s="155" t="s">
        <v>1761</v>
      </c>
      <c r="T791" s="155" t="s">
        <v>7239</v>
      </c>
      <c r="U791" s="155">
        <v>2021</v>
      </c>
      <c r="V791" s="156">
        <v>37970</v>
      </c>
      <c r="W791" s="154">
        <v>7038</v>
      </c>
      <c r="X791" s="213"/>
      <c r="Y791" s="214"/>
      <c r="Z791" s="213"/>
      <c r="AA791" s="213"/>
      <c r="AB791" s="213"/>
      <c r="AC791" s="215"/>
      <c r="AD791" s="40"/>
      <c r="AE791" s="40"/>
      <c r="AF791" s="40"/>
      <c r="AG791" s="40"/>
      <c r="AH791" s="40"/>
      <c r="AI791" s="218"/>
    </row>
    <row r="792" spans="1:35" ht="45" hidden="1" customHeight="1" x14ac:dyDescent="0.2">
      <c r="A792" s="159" t="s">
        <v>7240</v>
      </c>
      <c r="B792" s="150">
        <v>652372805</v>
      </c>
      <c r="C792" s="150" t="s">
        <v>156</v>
      </c>
      <c r="D792" s="151" t="s">
        <v>124</v>
      </c>
      <c r="E792" s="150" t="s">
        <v>7241</v>
      </c>
      <c r="F792" s="152" t="s">
        <v>7242</v>
      </c>
      <c r="G792" s="152"/>
      <c r="H792" s="152" t="s">
        <v>7243</v>
      </c>
      <c r="I792" s="152" t="s">
        <v>7244</v>
      </c>
      <c r="J792" s="150" t="s">
        <v>7245</v>
      </c>
      <c r="K792" s="150" t="s">
        <v>7246</v>
      </c>
      <c r="L792" s="150" t="s">
        <v>7247</v>
      </c>
      <c r="M792" s="150" t="s">
        <v>7248</v>
      </c>
      <c r="N792" s="153" t="s">
        <v>118</v>
      </c>
      <c r="O792" s="154" t="s">
        <v>672</v>
      </c>
      <c r="P792" s="154"/>
      <c r="Q792" s="155" t="s">
        <v>7249</v>
      </c>
      <c r="R792" s="154"/>
      <c r="S792" s="155" t="s">
        <v>153</v>
      </c>
      <c r="T792" s="155" t="s">
        <v>7250</v>
      </c>
      <c r="U792" s="155">
        <v>2005</v>
      </c>
      <c r="V792" s="156">
        <v>38904</v>
      </c>
      <c r="W792" s="154">
        <v>7326</v>
      </c>
      <c r="X792" s="258"/>
      <c r="Y792" s="153"/>
      <c r="Z792" s="258"/>
      <c r="AA792" s="258"/>
      <c r="AB792" s="258"/>
      <c r="AC792" s="150"/>
      <c r="AD792" s="40"/>
      <c r="AE792" s="40"/>
      <c r="AF792" s="40"/>
      <c r="AG792" s="40"/>
      <c r="AH792" s="40"/>
      <c r="AI792" s="218"/>
    </row>
    <row r="793" spans="1:35" ht="45" hidden="1" customHeight="1" x14ac:dyDescent="0.2">
      <c r="A793" s="159" t="s">
        <v>7251</v>
      </c>
      <c r="B793" s="150" t="s">
        <v>7252</v>
      </c>
      <c r="C793" s="150" t="s">
        <v>198</v>
      </c>
      <c r="D793" s="151" t="s">
        <v>124</v>
      </c>
      <c r="E793" s="150" t="s">
        <v>7253</v>
      </c>
      <c r="F793" s="152" t="s">
        <v>7254</v>
      </c>
      <c r="G793" s="152"/>
      <c r="H793" s="152" t="s">
        <v>7255</v>
      </c>
      <c r="I793" s="152" t="s">
        <v>7256</v>
      </c>
      <c r="J793" s="150" t="s">
        <v>2990</v>
      </c>
      <c r="K793" s="150" t="s">
        <v>7257</v>
      </c>
      <c r="L793" s="150" t="s">
        <v>7258</v>
      </c>
      <c r="M793" s="150" t="s">
        <v>7259</v>
      </c>
      <c r="N793" s="153" t="s">
        <v>232</v>
      </c>
      <c r="O793" s="154" t="s">
        <v>294</v>
      </c>
      <c r="P793" s="154">
        <v>967621906</v>
      </c>
      <c r="Q793" s="167" t="s">
        <v>7260</v>
      </c>
      <c r="R793" s="154"/>
      <c r="S793" s="155" t="s">
        <v>948</v>
      </c>
      <c r="T793" s="155" t="s">
        <v>7261</v>
      </c>
      <c r="U793" s="155">
        <v>2018</v>
      </c>
      <c r="V793" s="156">
        <v>42565</v>
      </c>
      <c r="W793" s="154">
        <v>7612</v>
      </c>
      <c r="X793" s="258"/>
      <c r="Y793" s="153"/>
      <c r="Z793" s="258"/>
      <c r="AA793" s="258"/>
      <c r="AB793" s="258"/>
      <c r="AC793" s="150"/>
      <c r="AD793" s="40"/>
      <c r="AE793" s="40"/>
      <c r="AF793" s="40"/>
      <c r="AG793" s="40"/>
      <c r="AH793" s="40"/>
      <c r="AI793" s="218"/>
    </row>
    <row r="794" spans="1:35" ht="45" hidden="1" customHeight="1" x14ac:dyDescent="0.2">
      <c r="A794" s="159" t="s">
        <v>7262</v>
      </c>
      <c r="B794" s="150">
        <v>654689601</v>
      </c>
      <c r="C794" s="150" t="s">
        <v>156</v>
      </c>
      <c r="D794" s="151" t="s">
        <v>124</v>
      </c>
      <c r="E794" s="150" t="s">
        <v>7263</v>
      </c>
      <c r="F794" s="152" t="s">
        <v>7264</v>
      </c>
      <c r="G794" s="152"/>
      <c r="H794" s="152" t="s">
        <v>7265</v>
      </c>
      <c r="I794" s="152" t="s">
        <v>7266</v>
      </c>
      <c r="J794" s="150" t="s">
        <v>1038</v>
      </c>
      <c r="K794" s="150" t="s">
        <v>7267</v>
      </c>
      <c r="L794" s="150" t="s">
        <v>7268</v>
      </c>
      <c r="M794" s="150" t="s">
        <v>7269</v>
      </c>
      <c r="N794" s="153" t="s">
        <v>232</v>
      </c>
      <c r="O794" s="154" t="s">
        <v>2465</v>
      </c>
      <c r="P794" s="154"/>
      <c r="Q794" s="167" t="s">
        <v>7270</v>
      </c>
      <c r="R794" s="154"/>
      <c r="S794" s="155">
        <v>93991</v>
      </c>
      <c r="T794" s="155" t="s">
        <v>7271</v>
      </c>
      <c r="U794" s="155">
        <v>2004</v>
      </c>
      <c r="V794" s="156">
        <v>38769</v>
      </c>
      <c r="W794" s="154">
        <v>7306</v>
      </c>
      <c r="X794" s="258"/>
      <c r="Y794" s="153"/>
      <c r="Z794" s="258"/>
      <c r="AA794" s="258"/>
      <c r="AB794" s="258"/>
      <c r="AC794" s="150"/>
      <c r="AD794" s="40"/>
      <c r="AE794" s="40"/>
      <c r="AF794" s="40"/>
      <c r="AG794" s="40"/>
      <c r="AH794" s="40"/>
      <c r="AI794" s="218"/>
    </row>
    <row r="795" spans="1:35" ht="45" hidden="1" customHeight="1" x14ac:dyDescent="0.2">
      <c r="A795" s="159" t="s">
        <v>7272</v>
      </c>
      <c r="B795" s="150">
        <v>654941300</v>
      </c>
      <c r="C795" s="150" t="s">
        <v>198</v>
      </c>
      <c r="D795" s="151" t="s">
        <v>124</v>
      </c>
      <c r="E795" s="150" t="s">
        <v>7273</v>
      </c>
      <c r="F795" s="152" t="s">
        <v>7274</v>
      </c>
      <c r="G795" s="152"/>
      <c r="H795" s="152" t="s">
        <v>7035</v>
      </c>
      <c r="I795" s="152" t="s">
        <v>7275</v>
      </c>
      <c r="J795" s="150" t="s">
        <v>1073</v>
      </c>
      <c r="K795" s="150" t="s">
        <v>7276</v>
      </c>
      <c r="L795" s="150" t="s">
        <v>7277</v>
      </c>
      <c r="M795" s="150" t="s">
        <v>7278</v>
      </c>
      <c r="N795" s="153" t="s">
        <v>118</v>
      </c>
      <c r="O795" s="154" t="s">
        <v>192</v>
      </c>
      <c r="P795" s="154"/>
      <c r="Q795" s="155"/>
      <c r="R795" s="154"/>
      <c r="S795" s="155" t="s">
        <v>627</v>
      </c>
      <c r="T795" s="155" t="s">
        <v>7279</v>
      </c>
      <c r="U795" s="155">
        <v>2008</v>
      </c>
      <c r="V795" s="156">
        <v>39006</v>
      </c>
      <c r="W795" s="154">
        <v>7335</v>
      </c>
      <c r="X795" s="258"/>
      <c r="Y795" s="153"/>
      <c r="Z795" s="258"/>
      <c r="AA795" s="258"/>
      <c r="AB795" s="258"/>
      <c r="AC795" s="150"/>
      <c r="AD795" s="40"/>
      <c r="AE795" s="40"/>
      <c r="AF795" s="40"/>
      <c r="AG795" s="40"/>
      <c r="AH795" s="40"/>
      <c r="AI795" s="218"/>
    </row>
    <row r="796" spans="1:35" ht="45" hidden="1" customHeight="1" x14ac:dyDescent="0.2">
      <c r="A796" s="159" t="s">
        <v>7280</v>
      </c>
      <c r="B796" s="150">
        <v>759905806</v>
      </c>
      <c r="C796" s="150" t="s">
        <v>198</v>
      </c>
      <c r="D796" s="151" t="s">
        <v>124</v>
      </c>
      <c r="E796" s="150" t="s">
        <v>7281</v>
      </c>
      <c r="F796" s="152" t="s">
        <v>7282</v>
      </c>
      <c r="G796" s="152"/>
      <c r="H796" s="152" t="s">
        <v>7035</v>
      </c>
      <c r="I796" s="152" t="s">
        <v>7283</v>
      </c>
      <c r="J796" s="150" t="s">
        <v>1073</v>
      </c>
      <c r="K796" s="150" t="s">
        <v>7284</v>
      </c>
      <c r="L796" s="150" t="s">
        <v>7285</v>
      </c>
      <c r="M796" s="258" t="s">
        <v>7286</v>
      </c>
      <c r="N796" s="153" t="s">
        <v>133</v>
      </c>
      <c r="O796" s="154" t="s">
        <v>2490</v>
      </c>
      <c r="P796" s="154"/>
      <c r="Q796" s="155" t="s">
        <v>7287</v>
      </c>
      <c r="R796" s="154"/>
      <c r="S796" s="155" t="s">
        <v>627</v>
      </c>
      <c r="T796" s="155" t="s">
        <v>7288</v>
      </c>
      <c r="U796" s="155">
        <v>2015</v>
      </c>
      <c r="V796" s="156">
        <v>39097</v>
      </c>
      <c r="W796" s="154">
        <v>7342</v>
      </c>
      <c r="X796" s="150"/>
      <c r="Y796" s="153"/>
      <c r="Z796" s="258"/>
      <c r="AA796" s="258"/>
      <c r="AB796" s="258"/>
      <c r="AC796" s="150"/>
      <c r="AD796" s="40"/>
      <c r="AE796" s="40"/>
      <c r="AF796" s="40"/>
      <c r="AG796" s="40"/>
      <c r="AH796" s="40"/>
      <c r="AI796" s="218"/>
    </row>
    <row r="797" spans="1:35" ht="45" hidden="1" customHeight="1" x14ac:dyDescent="0.2">
      <c r="A797" s="159" t="s">
        <v>7289</v>
      </c>
      <c r="B797" s="150" t="s">
        <v>7290</v>
      </c>
      <c r="C797" s="150" t="s">
        <v>7166</v>
      </c>
      <c r="D797" s="151" t="s">
        <v>124</v>
      </c>
      <c r="E797" s="150" t="s">
        <v>7291</v>
      </c>
      <c r="F797" s="152" t="s">
        <v>7292</v>
      </c>
      <c r="G797" s="152"/>
      <c r="H797" s="152" t="s">
        <v>7293</v>
      </c>
      <c r="I797" s="152" t="s">
        <v>7294</v>
      </c>
      <c r="J797" s="150" t="s">
        <v>7295</v>
      </c>
      <c r="K797" s="150" t="s">
        <v>7296</v>
      </c>
      <c r="L797" s="150" t="s">
        <v>7297</v>
      </c>
      <c r="M797" s="150" t="s">
        <v>7298</v>
      </c>
      <c r="N797" s="153" t="s">
        <v>928</v>
      </c>
      <c r="O797" s="154" t="s">
        <v>929</v>
      </c>
      <c r="P797" s="154" t="s">
        <v>7299</v>
      </c>
      <c r="Q797" s="166" t="s">
        <v>7300</v>
      </c>
      <c r="R797" s="154"/>
      <c r="S797" s="155" t="s">
        <v>627</v>
      </c>
      <c r="T797" s="155" t="s">
        <v>7301</v>
      </c>
      <c r="U797" s="155">
        <v>2018</v>
      </c>
      <c r="V797" s="156">
        <v>38376</v>
      </c>
      <c r="W797" s="154">
        <v>7154</v>
      </c>
      <c r="X797" s="258"/>
      <c r="Y797" s="153"/>
      <c r="Z797" s="258"/>
      <c r="AA797" s="258"/>
      <c r="AB797" s="258"/>
      <c r="AC797" s="150"/>
      <c r="AD797" s="40"/>
      <c r="AE797" s="40"/>
      <c r="AF797" s="40"/>
      <c r="AG797" s="40"/>
      <c r="AH797" s="40"/>
      <c r="AI797" s="218"/>
    </row>
    <row r="798" spans="1:35" ht="45" hidden="1" customHeight="1" x14ac:dyDescent="0.2">
      <c r="A798" s="159" t="s">
        <v>7302</v>
      </c>
      <c r="B798" s="150">
        <v>731414009</v>
      </c>
      <c r="C798" s="150" t="s">
        <v>198</v>
      </c>
      <c r="D798" s="151" t="s">
        <v>124</v>
      </c>
      <c r="E798" s="150" t="s">
        <v>7303</v>
      </c>
      <c r="F798" s="152" t="s">
        <v>7304</v>
      </c>
      <c r="G798" s="152"/>
      <c r="H798" s="152" t="s">
        <v>7305</v>
      </c>
      <c r="I798" s="152" t="s">
        <v>7306</v>
      </c>
      <c r="J798" s="150" t="s">
        <v>7307</v>
      </c>
      <c r="K798" s="150" t="s">
        <v>7308</v>
      </c>
      <c r="L798" s="150" t="s">
        <v>7309</v>
      </c>
      <c r="M798" s="150" t="s">
        <v>7310</v>
      </c>
      <c r="N798" s="153" t="s">
        <v>246</v>
      </c>
      <c r="O798" s="154" t="s">
        <v>1922</v>
      </c>
      <c r="P798" s="154" t="s">
        <v>7311</v>
      </c>
      <c r="Q798" s="155" t="s">
        <v>7312</v>
      </c>
      <c r="R798" s="154"/>
      <c r="S798" s="155" t="s">
        <v>627</v>
      </c>
      <c r="T798" s="155" t="s">
        <v>7313</v>
      </c>
      <c r="U798" s="155">
        <v>2018</v>
      </c>
      <c r="V798" s="156">
        <v>37970</v>
      </c>
      <c r="W798" s="154">
        <v>6962</v>
      </c>
      <c r="X798" s="258"/>
      <c r="Y798" s="153"/>
      <c r="Z798" s="258"/>
      <c r="AA798" s="258"/>
      <c r="AB798" s="258"/>
      <c r="AC798" s="150"/>
      <c r="AD798" s="40"/>
      <c r="AE798" s="40"/>
      <c r="AF798" s="40"/>
      <c r="AG798" s="40"/>
      <c r="AH798" s="40"/>
      <c r="AI798" s="218"/>
    </row>
    <row r="799" spans="1:35" ht="45" hidden="1" customHeight="1" x14ac:dyDescent="0.2">
      <c r="A799" s="159" t="s">
        <v>7314</v>
      </c>
      <c r="B799" s="150">
        <v>743577000</v>
      </c>
      <c r="C799" s="150" t="s">
        <v>7143</v>
      </c>
      <c r="D799" s="151" t="s">
        <v>124</v>
      </c>
      <c r="E799" s="150" t="s">
        <v>7315</v>
      </c>
      <c r="F799" s="152" t="s">
        <v>7316</v>
      </c>
      <c r="G799" s="152"/>
      <c r="H799" s="152" t="s">
        <v>7156</v>
      </c>
      <c r="I799" s="152" t="s">
        <v>7317</v>
      </c>
      <c r="J799" s="150" t="s">
        <v>7318</v>
      </c>
      <c r="K799" s="150" t="s">
        <v>7319</v>
      </c>
      <c r="L799" s="150" t="s">
        <v>7320</v>
      </c>
      <c r="M799" s="150" t="s">
        <v>7321</v>
      </c>
      <c r="N799" s="153" t="s">
        <v>118</v>
      </c>
      <c r="O799" s="154" t="s">
        <v>4526</v>
      </c>
      <c r="P799" s="154"/>
      <c r="Q799" s="155"/>
      <c r="R799" s="154"/>
      <c r="S799" s="155" t="s">
        <v>1761</v>
      </c>
      <c r="T799" s="155" t="s">
        <v>7322</v>
      </c>
      <c r="U799" s="155">
        <v>2011</v>
      </c>
      <c r="V799" s="156">
        <v>37970</v>
      </c>
      <c r="W799" s="154">
        <v>7017</v>
      </c>
      <c r="X799" s="258"/>
      <c r="Y799" s="153"/>
      <c r="Z799" s="258"/>
      <c r="AA799" s="258"/>
      <c r="AB799" s="258"/>
      <c r="AC799" s="150"/>
      <c r="AD799" s="40"/>
      <c r="AE799" s="40"/>
      <c r="AF799" s="40"/>
      <c r="AG799" s="40"/>
      <c r="AH799" s="40"/>
      <c r="AI799" s="218"/>
    </row>
    <row r="800" spans="1:35" ht="45" hidden="1" customHeight="1" x14ac:dyDescent="0.2">
      <c r="A800" s="159" t="s">
        <v>7323</v>
      </c>
      <c r="B800" s="150">
        <v>657110906</v>
      </c>
      <c r="C800" s="150" t="s">
        <v>156</v>
      </c>
      <c r="D800" s="151" t="s">
        <v>124</v>
      </c>
      <c r="E800" s="150" t="s">
        <v>7324</v>
      </c>
      <c r="F800" s="152" t="s">
        <v>7325</v>
      </c>
      <c r="G800" s="152"/>
      <c r="H800" s="152" t="s">
        <v>6724</v>
      </c>
      <c r="I800" s="152" t="s">
        <v>7326</v>
      </c>
      <c r="J800" s="150" t="s">
        <v>341</v>
      </c>
      <c r="K800" s="150" t="s">
        <v>7327</v>
      </c>
      <c r="L800" s="150" t="s">
        <v>7328</v>
      </c>
      <c r="M800" s="150" t="s">
        <v>7329</v>
      </c>
      <c r="N800" s="153" t="s">
        <v>118</v>
      </c>
      <c r="O800" s="154" t="s">
        <v>1675</v>
      </c>
      <c r="P800" s="154" t="s">
        <v>7330</v>
      </c>
      <c r="Q800" s="155" t="s">
        <v>7331</v>
      </c>
      <c r="R800" s="154"/>
      <c r="S800" s="155">
        <v>93991</v>
      </c>
      <c r="T800" s="155" t="s">
        <v>7332</v>
      </c>
      <c r="U800" s="155">
        <v>2012</v>
      </c>
      <c r="V800" s="156">
        <v>39384</v>
      </c>
      <c r="W800" s="154">
        <v>7380</v>
      </c>
      <c r="X800" s="258"/>
      <c r="Y800" s="153"/>
      <c r="Z800" s="258"/>
      <c r="AA800" s="258"/>
      <c r="AB800" s="258"/>
      <c r="AC800" s="150"/>
      <c r="AD800" s="40"/>
      <c r="AE800" s="40"/>
      <c r="AF800" s="40"/>
      <c r="AG800" s="40"/>
      <c r="AH800" s="40"/>
      <c r="AI800" s="218"/>
    </row>
    <row r="801" spans="1:35" ht="45" hidden="1" customHeight="1" x14ac:dyDescent="0.2">
      <c r="A801" s="159" t="s">
        <v>7333</v>
      </c>
      <c r="B801" s="150">
        <v>654617201</v>
      </c>
      <c r="C801" s="150" t="s">
        <v>156</v>
      </c>
      <c r="D801" s="151" t="s">
        <v>124</v>
      </c>
      <c r="E801" s="150" t="s">
        <v>7334</v>
      </c>
      <c r="F801" s="152" t="s">
        <v>7335</v>
      </c>
      <c r="G801" s="152"/>
      <c r="H801" s="152" t="s">
        <v>7336</v>
      </c>
      <c r="I801" s="152" t="s">
        <v>7337</v>
      </c>
      <c r="J801" s="150" t="s">
        <v>1038</v>
      </c>
      <c r="K801" s="150" t="s">
        <v>7338</v>
      </c>
      <c r="L801" s="150" t="s">
        <v>7339</v>
      </c>
      <c r="M801" s="150" t="s">
        <v>7340</v>
      </c>
      <c r="N801" s="153" t="s">
        <v>494</v>
      </c>
      <c r="O801" s="154" t="s">
        <v>2080</v>
      </c>
      <c r="P801" s="154" t="s">
        <v>7341</v>
      </c>
      <c r="Q801" s="155"/>
      <c r="R801" s="154"/>
      <c r="S801" s="155">
        <v>93991</v>
      </c>
      <c r="T801" s="155" t="s">
        <v>7342</v>
      </c>
      <c r="U801" s="155">
        <v>2007</v>
      </c>
      <c r="V801" s="156">
        <v>39626</v>
      </c>
      <c r="W801" s="154">
        <v>7398</v>
      </c>
      <c r="X801" s="258"/>
      <c r="Y801" s="153"/>
      <c r="Z801" s="258"/>
      <c r="AA801" s="258"/>
      <c r="AB801" s="258"/>
      <c r="AC801" s="150"/>
      <c r="AD801" s="40"/>
      <c r="AE801" s="40"/>
      <c r="AF801" s="40"/>
      <c r="AG801" s="40"/>
      <c r="AH801" s="40"/>
      <c r="AI801" s="218"/>
    </row>
    <row r="802" spans="1:35" ht="45" hidden="1" customHeight="1" x14ac:dyDescent="0.2">
      <c r="A802" s="159" t="s">
        <v>7343</v>
      </c>
      <c r="B802" s="150">
        <v>650607945</v>
      </c>
      <c r="C802" s="150" t="s">
        <v>605</v>
      </c>
      <c r="D802" s="151" t="s">
        <v>124</v>
      </c>
      <c r="E802" s="150" t="s">
        <v>7344</v>
      </c>
      <c r="F802" s="152" t="s">
        <v>7345</v>
      </c>
      <c r="G802" s="152"/>
      <c r="H802" s="152" t="s">
        <v>7346</v>
      </c>
      <c r="I802" s="152" t="s">
        <v>7347</v>
      </c>
      <c r="J802" s="150" t="s">
        <v>1025</v>
      </c>
      <c r="K802" s="150" t="s">
        <v>7348</v>
      </c>
      <c r="L802" s="150" t="s">
        <v>7349</v>
      </c>
      <c r="M802" s="150" t="s">
        <v>7350</v>
      </c>
      <c r="N802" s="153" t="s">
        <v>118</v>
      </c>
      <c r="O802" s="154" t="s">
        <v>1559</v>
      </c>
      <c r="P802" s="154" t="s">
        <v>7351</v>
      </c>
      <c r="Q802" s="155" t="s">
        <v>7352</v>
      </c>
      <c r="R802" s="154"/>
      <c r="S802" s="155" t="s">
        <v>627</v>
      </c>
      <c r="T802" s="155" t="s">
        <v>7353</v>
      </c>
      <c r="U802" s="155">
        <v>2013</v>
      </c>
      <c r="V802" s="156">
        <v>42053</v>
      </c>
      <c r="W802" s="154">
        <v>7539</v>
      </c>
      <c r="X802" s="258"/>
      <c r="Y802" s="153"/>
      <c r="Z802" s="258"/>
      <c r="AA802" s="258"/>
      <c r="AB802" s="258"/>
      <c r="AC802" s="150"/>
      <c r="AD802" s="40"/>
      <c r="AE802" s="40"/>
      <c r="AF802" s="40"/>
      <c r="AG802" s="40"/>
      <c r="AH802" s="40"/>
      <c r="AI802" s="218"/>
    </row>
    <row r="803" spans="1:35" ht="45" hidden="1" customHeight="1" x14ac:dyDescent="0.2">
      <c r="A803" s="159" t="s">
        <v>7354</v>
      </c>
      <c r="B803" s="150">
        <v>651168902</v>
      </c>
      <c r="C803" s="150" t="s">
        <v>156</v>
      </c>
      <c r="D803" s="151" t="s">
        <v>124</v>
      </c>
      <c r="E803" s="150" t="s">
        <v>7355</v>
      </c>
      <c r="F803" s="152" t="s">
        <v>7356</v>
      </c>
      <c r="G803" s="152"/>
      <c r="H803" s="152" t="s">
        <v>7357</v>
      </c>
      <c r="I803" s="152" t="s">
        <v>7358</v>
      </c>
      <c r="J803" s="150" t="s">
        <v>7359</v>
      </c>
      <c r="K803" s="150" t="s">
        <v>7360</v>
      </c>
      <c r="L803" s="150" t="s">
        <v>7361</v>
      </c>
      <c r="M803" s="150" t="s">
        <v>7362</v>
      </c>
      <c r="N803" s="153" t="s">
        <v>246</v>
      </c>
      <c r="O803" s="154" t="s">
        <v>686</v>
      </c>
      <c r="P803" s="154" t="s">
        <v>7363</v>
      </c>
      <c r="Q803" s="155" t="s">
        <v>7364</v>
      </c>
      <c r="R803" s="154"/>
      <c r="S803" s="155" t="s">
        <v>627</v>
      </c>
      <c r="T803" s="155" t="s">
        <v>7365</v>
      </c>
      <c r="U803" s="155">
        <v>2009</v>
      </c>
      <c r="V803" s="156">
        <v>39882</v>
      </c>
      <c r="W803" s="154">
        <v>7409</v>
      </c>
      <c r="X803" s="258"/>
      <c r="Y803" s="153"/>
      <c r="Z803" s="258"/>
      <c r="AA803" s="258"/>
      <c r="AB803" s="258"/>
      <c r="AC803" s="150"/>
      <c r="AD803" s="40"/>
      <c r="AE803" s="40"/>
      <c r="AF803" s="40"/>
      <c r="AG803" s="40"/>
      <c r="AH803" s="40"/>
      <c r="AI803" s="218"/>
    </row>
    <row r="804" spans="1:35" ht="45" hidden="1" customHeight="1" x14ac:dyDescent="0.2">
      <c r="A804" s="159" t="s">
        <v>7366</v>
      </c>
      <c r="B804" s="150">
        <v>650086104</v>
      </c>
      <c r="C804" s="150" t="s">
        <v>198</v>
      </c>
      <c r="D804" s="151" t="s">
        <v>124</v>
      </c>
      <c r="E804" s="150" t="s">
        <v>7367</v>
      </c>
      <c r="F804" s="152" t="s">
        <v>7368</v>
      </c>
      <c r="G804" s="152"/>
      <c r="H804" s="152" t="s">
        <v>3712</v>
      </c>
      <c r="I804" s="152" t="s">
        <v>7369</v>
      </c>
      <c r="J804" s="150" t="s">
        <v>7370</v>
      </c>
      <c r="K804" s="150" t="s">
        <v>7371</v>
      </c>
      <c r="L804" s="150" t="s">
        <v>7372</v>
      </c>
      <c r="M804" s="150" t="s">
        <v>7373</v>
      </c>
      <c r="N804" s="153" t="s">
        <v>471</v>
      </c>
      <c r="O804" s="154" t="s">
        <v>3559</v>
      </c>
      <c r="P804" s="154" t="s">
        <v>7374</v>
      </c>
      <c r="Q804" s="166" t="s">
        <v>7375</v>
      </c>
      <c r="R804" s="154"/>
      <c r="S804" s="155" t="s">
        <v>766</v>
      </c>
      <c r="T804" s="155" t="s">
        <v>7376</v>
      </c>
      <c r="U804" s="155">
        <v>2020</v>
      </c>
      <c r="V804" s="156">
        <v>39171</v>
      </c>
      <c r="W804" s="154">
        <v>7350</v>
      </c>
      <c r="X804" s="213"/>
      <c r="Y804" s="214"/>
      <c r="Z804" s="213"/>
      <c r="AA804" s="213"/>
      <c r="AB804" s="213"/>
      <c r="AC804" s="215"/>
      <c r="AD804" s="40"/>
      <c r="AE804" s="40"/>
      <c r="AF804" s="40"/>
      <c r="AG804" s="40"/>
      <c r="AH804" s="40"/>
      <c r="AI804" s="218"/>
    </row>
    <row r="805" spans="1:35" ht="45" hidden="1" customHeight="1" x14ac:dyDescent="0.2">
      <c r="A805" s="159" t="s">
        <v>7377</v>
      </c>
      <c r="B805" s="150">
        <v>650876008</v>
      </c>
      <c r="C805" s="150" t="s">
        <v>156</v>
      </c>
      <c r="D805" s="151" t="s">
        <v>124</v>
      </c>
      <c r="E805" s="150" t="s">
        <v>7378</v>
      </c>
      <c r="F805" s="152" t="s">
        <v>7379</v>
      </c>
      <c r="G805" s="152"/>
      <c r="H805" s="152" t="s">
        <v>6455</v>
      </c>
      <c r="I805" s="152" t="s">
        <v>7380</v>
      </c>
      <c r="J805" s="150" t="s">
        <v>7381</v>
      </c>
      <c r="K805" s="150" t="s">
        <v>7382</v>
      </c>
      <c r="L805" s="150" t="s">
        <v>7383</v>
      </c>
      <c r="M805" s="150" t="s">
        <v>7384</v>
      </c>
      <c r="N805" s="153" t="s">
        <v>165</v>
      </c>
      <c r="O805" s="154" t="s">
        <v>166</v>
      </c>
      <c r="P805" s="154" t="s">
        <v>7385</v>
      </c>
      <c r="Q805" s="167" t="s">
        <v>7386</v>
      </c>
      <c r="R805" s="154"/>
      <c r="S805" s="155" t="s">
        <v>1406</v>
      </c>
      <c r="T805" s="155" t="s">
        <v>7387</v>
      </c>
      <c r="U805" s="155">
        <v>2014</v>
      </c>
      <c r="V805" s="156">
        <v>41338</v>
      </c>
      <c r="W805" s="154">
        <v>7472</v>
      </c>
      <c r="X805" s="258"/>
      <c r="Y805" s="153"/>
      <c r="Z805" s="258"/>
      <c r="AA805" s="258"/>
      <c r="AB805" s="258"/>
      <c r="AC805" s="150"/>
      <c r="AD805" s="40"/>
      <c r="AE805" s="40"/>
      <c r="AF805" s="40"/>
      <c r="AG805" s="40"/>
      <c r="AH805" s="40"/>
      <c r="AI805" s="218"/>
    </row>
    <row r="806" spans="1:35" ht="45" hidden="1" customHeight="1" x14ac:dyDescent="0.2">
      <c r="A806" s="159" t="s">
        <v>7388</v>
      </c>
      <c r="B806" s="150">
        <v>650206193</v>
      </c>
      <c r="C806" s="150" t="s">
        <v>198</v>
      </c>
      <c r="D806" s="151" t="s">
        <v>124</v>
      </c>
      <c r="E806" s="150" t="s">
        <v>7389</v>
      </c>
      <c r="F806" s="152" t="s">
        <v>7390</v>
      </c>
      <c r="G806" s="152"/>
      <c r="H806" s="152" t="s">
        <v>7391</v>
      </c>
      <c r="I806" s="152" t="s">
        <v>7392</v>
      </c>
      <c r="J806" s="150" t="s">
        <v>7393</v>
      </c>
      <c r="K806" s="150" t="s">
        <v>7394</v>
      </c>
      <c r="L806" s="150" t="s">
        <v>7395</v>
      </c>
      <c r="M806" s="150" t="s">
        <v>7396</v>
      </c>
      <c r="N806" s="153" t="s">
        <v>118</v>
      </c>
      <c r="O806" s="150" t="s">
        <v>1734</v>
      </c>
      <c r="P806" s="154" t="s">
        <v>7397</v>
      </c>
      <c r="Q806" s="167" t="s">
        <v>7398</v>
      </c>
      <c r="R806" s="154"/>
      <c r="S806" s="155" t="s">
        <v>948</v>
      </c>
      <c r="T806" s="155" t="s">
        <v>7399</v>
      </c>
      <c r="U806" s="155">
        <v>2017</v>
      </c>
      <c r="V806" s="156">
        <v>43062</v>
      </c>
      <c r="W806" s="154">
        <v>7641</v>
      </c>
      <c r="X806" s="258"/>
      <c r="Y806" s="153"/>
      <c r="Z806" s="258"/>
      <c r="AA806" s="258"/>
      <c r="AB806" s="258"/>
      <c r="AC806" s="150"/>
      <c r="AD806" s="40"/>
      <c r="AE806" s="40"/>
      <c r="AF806" s="40"/>
      <c r="AG806" s="40"/>
      <c r="AH806" s="40"/>
      <c r="AI806" s="218"/>
    </row>
    <row r="807" spans="1:35" ht="45" hidden="1" customHeight="1" x14ac:dyDescent="0.2">
      <c r="A807" s="159" t="s">
        <v>7400</v>
      </c>
      <c r="B807" s="150">
        <v>650129113</v>
      </c>
      <c r="C807" s="150" t="s">
        <v>862</v>
      </c>
      <c r="D807" s="151" t="s">
        <v>124</v>
      </c>
      <c r="E807" s="150" t="s">
        <v>7401</v>
      </c>
      <c r="F807" s="152" t="s">
        <v>7402</v>
      </c>
      <c r="G807" s="152"/>
      <c r="H807" s="152" t="s">
        <v>3712</v>
      </c>
      <c r="I807" s="152" t="s">
        <v>7403</v>
      </c>
      <c r="J807" s="150" t="s">
        <v>341</v>
      </c>
      <c r="K807" s="150" t="s">
        <v>7404</v>
      </c>
      <c r="L807" s="150" t="s">
        <v>7405</v>
      </c>
      <c r="M807" s="150" t="s">
        <v>7406</v>
      </c>
      <c r="N807" s="153" t="s">
        <v>246</v>
      </c>
      <c r="O807" s="154" t="s">
        <v>306</v>
      </c>
      <c r="P807" s="154" t="s">
        <v>7407</v>
      </c>
      <c r="Q807" s="155" t="s">
        <v>7408</v>
      </c>
      <c r="R807" s="154"/>
      <c r="S807" s="155" t="s">
        <v>627</v>
      </c>
      <c r="T807" s="155" t="s">
        <v>7409</v>
      </c>
      <c r="U807" s="155">
        <v>2014</v>
      </c>
      <c r="V807" s="156">
        <v>40112</v>
      </c>
      <c r="W807" s="154">
        <v>7419</v>
      </c>
      <c r="X807" s="258"/>
      <c r="Y807" s="153"/>
      <c r="Z807" s="258"/>
      <c r="AA807" s="258"/>
      <c r="AB807" s="258"/>
      <c r="AC807" s="150"/>
      <c r="AD807" s="40"/>
      <c r="AE807" s="40"/>
      <c r="AF807" s="40"/>
      <c r="AG807" s="40"/>
      <c r="AH807" s="40"/>
      <c r="AI807" s="218"/>
    </row>
    <row r="808" spans="1:35" ht="45" hidden="1" customHeight="1" x14ac:dyDescent="0.2">
      <c r="A808" s="159" t="s">
        <v>7410</v>
      </c>
      <c r="B808" s="150">
        <v>732447008</v>
      </c>
      <c r="C808" s="150" t="s">
        <v>198</v>
      </c>
      <c r="D808" s="151" t="s">
        <v>124</v>
      </c>
      <c r="E808" s="150" t="s">
        <v>7411</v>
      </c>
      <c r="F808" s="152" t="s">
        <v>7412</v>
      </c>
      <c r="G808" s="152"/>
      <c r="H808" s="152" t="s">
        <v>3712</v>
      </c>
      <c r="I808" s="152" t="s">
        <v>7413</v>
      </c>
      <c r="J808" s="150" t="s">
        <v>5796</v>
      </c>
      <c r="K808" s="150" t="s">
        <v>7414</v>
      </c>
      <c r="L808" s="150" t="s">
        <v>7415</v>
      </c>
      <c r="M808" s="150" t="s">
        <v>7416</v>
      </c>
      <c r="N808" s="153" t="s">
        <v>494</v>
      </c>
      <c r="O808" s="154" t="s">
        <v>495</v>
      </c>
      <c r="P808" s="154" t="s">
        <v>7417</v>
      </c>
      <c r="Q808" s="167" t="s">
        <v>7418</v>
      </c>
      <c r="R808" s="154"/>
      <c r="S808" s="155" t="s">
        <v>627</v>
      </c>
      <c r="T808" s="155" t="s">
        <v>7419</v>
      </c>
      <c r="U808" s="155">
        <v>2009</v>
      </c>
      <c r="V808" s="156">
        <v>37970</v>
      </c>
      <c r="W808" s="154">
        <v>6967</v>
      </c>
      <c r="X808" s="258"/>
      <c r="Y808" s="153"/>
      <c r="Z808" s="258"/>
      <c r="AA808" s="258"/>
      <c r="AB808" s="258"/>
      <c r="AC808" s="150"/>
      <c r="AD808" s="40"/>
      <c r="AE808" s="40"/>
      <c r="AF808" s="40"/>
      <c r="AG808" s="40"/>
      <c r="AH808" s="40"/>
      <c r="AI808" s="218"/>
    </row>
    <row r="809" spans="1:35" ht="45" hidden="1" customHeight="1" x14ac:dyDescent="0.2">
      <c r="A809" s="159" t="s">
        <v>7420</v>
      </c>
      <c r="B809" s="150">
        <v>651519810</v>
      </c>
      <c r="C809" s="150" t="s">
        <v>605</v>
      </c>
      <c r="D809" s="151" t="s">
        <v>124</v>
      </c>
      <c r="E809" s="150" t="s">
        <v>7421</v>
      </c>
      <c r="F809" s="152" t="s">
        <v>7422</v>
      </c>
      <c r="G809" s="152"/>
      <c r="H809" s="152" t="s">
        <v>7423</v>
      </c>
      <c r="I809" s="152" t="s">
        <v>7424</v>
      </c>
      <c r="J809" s="150" t="s">
        <v>6525</v>
      </c>
      <c r="K809" s="150" t="s">
        <v>7425</v>
      </c>
      <c r="L809" s="150" t="s">
        <v>7426</v>
      </c>
      <c r="M809" s="150" t="s">
        <v>7427</v>
      </c>
      <c r="N809" s="153" t="s">
        <v>133</v>
      </c>
      <c r="O809" s="154" t="s">
        <v>4130</v>
      </c>
      <c r="P809" s="154"/>
      <c r="Q809" s="155"/>
      <c r="R809" s="154"/>
      <c r="S809" s="155" t="s">
        <v>1018</v>
      </c>
      <c r="T809" s="155" t="s">
        <v>7428</v>
      </c>
      <c r="U809" s="155">
        <v>2020</v>
      </c>
      <c r="V809" s="156">
        <v>43165</v>
      </c>
      <c r="W809" s="154">
        <v>7644</v>
      </c>
      <c r="X809" s="213"/>
      <c r="Y809" s="214"/>
      <c r="Z809" s="213"/>
      <c r="AA809" s="213"/>
      <c r="AB809" s="213"/>
      <c r="AC809" s="215"/>
      <c r="AD809" s="40"/>
      <c r="AE809" s="40"/>
      <c r="AF809" s="40"/>
      <c r="AG809" s="40"/>
      <c r="AH809" s="40"/>
      <c r="AI809" s="218" t="s">
        <v>3926</v>
      </c>
    </row>
    <row r="810" spans="1:35" ht="45" hidden="1" customHeight="1" x14ac:dyDescent="0.2">
      <c r="A810" s="159" t="s">
        <v>7429</v>
      </c>
      <c r="B810" s="150">
        <v>728857005</v>
      </c>
      <c r="C810" s="150" t="s">
        <v>156</v>
      </c>
      <c r="D810" s="151" t="s">
        <v>124</v>
      </c>
      <c r="E810" s="150" t="s">
        <v>7430</v>
      </c>
      <c r="F810" s="152" t="s">
        <v>7431</v>
      </c>
      <c r="G810" s="152"/>
      <c r="H810" s="152" t="s">
        <v>7293</v>
      </c>
      <c r="I810" s="152" t="s">
        <v>7432</v>
      </c>
      <c r="J810" s="150" t="s">
        <v>7433</v>
      </c>
      <c r="K810" s="150" t="s">
        <v>7434</v>
      </c>
      <c r="L810" s="150" t="s">
        <v>7435</v>
      </c>
      <c r="M810" s="150" t="s">
        <v>7436</v>
      </c>
      <c r="N810" s="153" t="s">
        <v>246</v>
      </c>
      <c r="O810" s="154" t="s">
        <v>306</v>
      </c>
      <c r="P810" s="154" t="s">
        <v>7437</v>
      </c>
      <c r="Q810" s="155" t="s">
        <v>7438</v>
      </c>
      <c r="R810" s="154"/>
      <c r="S810" s="155" t="s">
        <v>153</v>
      </c>
      <c r="T810" s="155" t="s">
        <v>7439</v>
      </c>
      <c r="U810" s="155">
        <v>2020</v>
      </c>
      <c r="V810" s="156">
        <v>37970</v>
      </c>
      <c r="W810" s="154">
        <v>6950</v>
      </c>
      <c r="X810" s="213"/>
      <c r="Y810" s="214"/>
      <c r="Z810" s="213"/>
      <c r="AA810" s="213"/>
      <c r="AB810" s="213"/>
      <c r="AC810" s="215"/>
      <c r="AD810" s="40"/>
      <c r="AE810" s="40"/>
      <c r="AF810" s="40"/>
      <c r="AG810" s="40"/>
      <c r="AH810" s="40"/>
      <c r="AI810" s="218"/>
    </row>
    <row r="811" spans="1:35" ht="45" hidden="1" customHeight="1" x14ac:dyDescent="0.2">
      <c r="A811" s="159" t="s">
        <v>7440</v>
      </c>
      <c r="B811" s="150">
        <v>650364007</v>
      </c>
      <c r="C811" s="150" t="s">
        <v>198</v>
      </c>
      <c r="D811" s="151" t="s">
        <v>124</v>
      </c>
      <c r="E811" s="150" t="s">
        <v>7441</v>
      </c>
      <c r="F811" s="152" t="s">
        <v>8298</v>
      </c>
      <c r="G811" s="155">
        <v>2025</v>
      </c>
      <c r="H811" s="152" t="s">
        <v>3712</v>
      </c>
      <c r="I811" s="152" t="s">
        <v>7442</v>
      </c>
      <c r="J811" s="184" t="s">
        <v>8336</v>
      </c>
      <c r="K811" s="150" t="s">
        <v>7443</v>
      </c>
      <c r="L811" s="150" t="s">
        <v>7444</v>
      </c>
      <c r="M811" s="150" t="s">
        <v>7445</v>
      </c>
      <c r="N811" s="153" t="s">
        <v>246</v>
      </c>
      <c r="O811" s="154" t="s">
        <v>686</v>
      </c>
      <c r="P811" s="154" t="s">
        <v>7446</v>
      </c>
      <c r="Q811" s="166" t="s">
        <v>7447</v>
      </c>
      <c r="R811" s="154"/>
      <c r="S811" s="155" t="s">
        <v>627</v>
      </c>
      <c r="T811" s="255" t="s">
        <v>8321</v>
      </c>
      <c r="U811" s="155">
        <v>2024</v>
      </c>
      <c r="V811" s="156">
        <v>37970</v>
      </c>
      <c r="W811" s="154">
        <v>7027</v>
      </c>
      <c r="X811" s="258"/>
      <c r="Y811" s="153"/>
      <c r="Z811" s="258"/>
      <c r="AA811" s="258"/>
      <c r="AB811" s="258"/>
      <c r="AC811" s="150"/>
      <c r="AD811" s="40"/>
      <c r="AE811" s="40"/>
      <c r="AF811" s="40"/>
      <c r="AG811" s="40"/>
      <c r="AH811" s="40"/>
      <c r="AI811" s="218"/>
    </row>
    <row r="812" spans="1:35" ht="45" hidden="1" customHeight="1" x14ac:dyDescent="0.2">
      <c r="A812" s="159" t="s">
        <v>7448</v>
      </c>
      <c r="B812" s="150">
        <v>650345029</v>
      </c>
      <c r="C812" s="150" t="s">
        <v>198</v>
      </c>
      <c r="D812" s="151" t="s">
        <v>124</v>
      </c>
      <c r="E812" s="150" t="s">
        <v>7449</v>
      </c>
      <c r="F812" s="152" t="s">
        <v>7450</v>
      </c>
      <c r="G812" s="152"/>
      <c r="H812" s="152" t="s">
        <v>7451</v>
      </c>
      <c r="I812" s="152" t="s">
        <v>7452</v>
      </c>
      <c r="J812" s="150" t="s">
        <v>1387</v>
      </c>
      <c r="K812" s="150" t="s">
        <v>7453</v>
      </c>
      <c r="L812" s="150" t="s">
        <v>7454</v>
      </c>
      <c r="M812" s="150" t="s">
        <v>7455</v>
      </c>
      <c r="N812" s="153" t="s">
        <v>118</v>
      </c>
      <c r="O812" s="154" t="s">
        <v>192</v>
      </c>
      <c r="P812" s="154"/>
      <c r="Q812" s="155"/>
      <c r="R812" s="154"/>
      <c r="S812" s="155" t="s">
        <v>948</v>
      </c>
      <c r="T812" s="155" t="s">
        <v>7456</v>
      </c>
      <c r="U812" s="155">
        <v>2016</v>
      </c>
      <c r="V812" s="156">
        <v>42720</v>
      </c>
      <c r="W812" s="154">
        <v>7622</v>
      </c>
      <c r="X812" s="258"/>
      <c r="Y812" s="153"/>
      <c r="Z812" s="258"/>
      <c r="AA812" s="258"/>
      <c r="AB812" s="258"/>
      <c r="AC812" s="150"/>
      <c r="AD812" s="40"/>
      <c r="AE812" s="40"/>
      <c r="AF812" s="40"/>
      <c r="AG812" s="40"/>
      <c r="AH812" s="40"/>
      <c r="AI812" s="218"/>
    </row>
    <row r="813" spans="1:35" ht="45" hidden="1" customHeight="1" x14ac:dyDescent="0.2">
      <c r="A813" s="159" t="s">
        <v>7457</v>
      </c>
      <c r="B813" s="150">
        <v>650917529</v>
      </c>
      <c r="C813" s="150" t="s">
        <v>198</v>
      </c>
      <c r="D813" s="151" t="s">
        <v>124</v>
      </c>
      <c r="E813" s="150" t="s">
        <v>7458</v>
      </c>
      <c r="F813" s="152" t="s">
        <v>7459</v>
      </c>
      <c r="G813" s="152"/>
      <c r="H813" s="152" t="s">
        <v>7460</v>
      </c>
      <c r="I813" s="152" t="s">
        <v>7461</v>
      </c>
      <c r="J813" s="150" t="s">
        <v>2626</v>
      </c>
      <c r="K813" s="150" t="s">
        <v>7462</v>
      </c>
      <c r="L813" s="150" t="s">
        <v>7463</v>
      </c>
      <c r="M813" s="150" t="s">
        <v>7464</v>
      </c>
      <c r="N813" s="153" t="s">
        <v>133</v>
      </c>
      <c r="O813" s="155" t="s">
        <v>134</v>
      </c>
      <c r="P813" s="154" t="s">
        <v>7465</v>
      </c>
      <c r="Q813" s="167" t="s">
        <v>7466</v>
      </c>
      <c r="R813" s="154"/>
      <c r="S813" s="155" t="s">
        <v>627</v>
      </c>
      <c r="T813" s="155" t="s">
        <v>7199</v>
      </c>
      <c r="U813" s="155">
        <v>2014</v>
      </c>
      <c r="V813" s="156">
        <v>42158</v>
      </c>
      <c r="W813" s="154">
        <v>7569</v>
      </c>
      <c r="X813" s="258"/>
      <c r="Y813" s="153"/>
      <c r="Z813" s="258"/>
      <c r="AA813" s="258"/>
      <c r="AB813" s="258"/>
      <c r="AC813" s="150"/>
      <c r="AD813" s="40"/>
      <c r="AE813" s="40"/>
      <c r="AF813" s="40"/>
      <c r="AG813" s="40"/>
      <c r="AH813" s="40"/>
      <c r="AI813" s="218"/>
    </row>
    <row r="814" spans="1:35" ht="45" hidden="1" customHeight="1" x14ac:dyDescent="0.2">
      <c r="A814" s="159" t="s">
        <v>7467</v>
      </c>
      <c r="B814" s="150">
        <v>650259718</v>
      </c>
      <c r="C814" s="150" t="s">
        <v>198</v>
      </c>
      <c r="D814" s="151" t="s">
        <v>124</v>
      </c>
      <c r="E814" s="150" t="s">
        <v>7468</v>
      </c>
      <c r="F814" s="152" t="s">
        <v>7469</v>
      </c>
      <c r="G814" s="152"/>
      <c r="H814" s="152" t="s">
        <v>7470</v>
      </c>
      <c r="I814" s="152" t="s">
        <v>7471</v>
      </c>
      <c r="J814" s="150" t="s">
        <v>7472</v>
      </c>
      <c r="K814" s="150" t="s">
        <v>7473</v>
      </c>
      <c r="L814" s="150" t="s">
        <v>7474</v>
      </c>
      <c r="M814" s="150" t="s">
        <v>7475</v>
      </c>
      <c r="N814" s="153" t="s">
        <v>118</v>
      </c>
      <c r="O814" s="154" t="s">
        <v>594</v>
      </c>
      <c r="P814" s="154" t="s">
        <v>7476</v>
      </c>
      <c r="Q814" s="155" t="s">
        <v>7477</v>
      </c>
      <c r="R814" s="154"/>
      <c r="S814" s="155">
        <v>93401</v>
      </c>
      <c r="T814" s="155" t="s">
        <v>7478</v>
      </c>
      <c r="U814" s="155">
        <v>2010</v>
      </c>
      <c r="V814" s="156">
        <v>40829</v>
      </c>
      <c r="W814" s="154">
        <v>7456</v>
      </c>
      <c r="X814" s="258"/>
      <c r="Y814" s="153"/>
      <c r="Z814" s="258"/>
      <c r="AA814" s="258"/>
      <c r="AB814" s="258"/>
      <c r="AC814" s="150"/>
      <c r="AD814" s="40"/>
      <c r="AE814" s="40"/>
      <c r="AF814" s="40"/>
      <c r="AG814" s="40"/>
      <c r="AH814" s="40"/>
      <c r="AI814" s="218"/>
    </row>
    <row r="815" spans="1:35" ht="45" hidden="1" customHeight="1" x14ac:dyDescent="0.2">
      <c r="A815" s="159" t="s">
        <v>7479</v>
      </c>
      <c r="B815" s="150">
        <v>732489002</v>
      </c>
      <c r="C815" s="150"/>
      <c r="D815" s="151" t="s">
        <v>124</v>
      </c>
      <c r="E815" s="150" t="s">
        <v>7480</v>
      </c>
      <c r="F815" s="152" t="s">
        <v>7481</v>
      </c>
      <c r="G815" s="152"/>
      <c r="H815" s="152" t="s">
        <v>7482</v>
      </c>
      <c r="I815" s="152" t="s">
        <v>7483</v>
      </c>
      <c r="J815" s="150" t="s">
        <v>2626</v>
      </c>
      <c r="K815" s="160" t="s">
        <v>7484</v>
      </c>
      <c r="L815" s="150" t="s">
        <v>7485</v>
      </c>
      <c r="M815" s="150" t="s">
        <v>7486</v>
      </c>
      <c r="N815" s="153" t="s">
        <v>928</v>
      </c>
      <c r="O815" s="154" t="s">
        <v>929</v>
      </c>
      <c r="P815" s="154" t="s">
        <v>7487</v>
      </c>
      <c r="Q815" s="166" t="s">
        <v>7488</v>
      </c>
      <c r="R815" s="154"/>
      <c r="S815" s="155">
        <v>93401</v>
      </c>
      <c r="T815" s="155" t="s">
        <v>7489</v>
      </c>
      <c r="U815" s="155">
        <v>2021</v>
      </c>
      <c r="V815" s="156">
        <v>43812</v>
      </c>
      <c r="W815" s="154">
        <v>7694</v>
      </c>
      <c r="X815" s="258"/>
      <c r="Y815" s="153"/>
      <c r="Z815" s="258"/>
      <c r="AA815" s="258"/>
      <c r="AB815" s="258"/>
      <c r="AC815" s="150"/>
      <c r="AD815" s="40"/>
      <c r="AE815" s="40"/>
      <c r="AF815" s="40"/>
      <c r="AG815" s="40"/>
      <c r="AH815" s="40"/>
      <c r="AI815" s="218"/>
    </row>
    <row r="816" spans="1:35" ht="45" hidden="1" customHeight="1" x14ac:dyDescent="0.2">
      <c r="A816" s="159" t="s">
        <v>7490</v>
      </c>
      <c r="B816" s="150">
        <v>753474005</v>
      </c>
      <c r="C816" s="150" t="s">
        <v>198</v>
      </c>
      <c r="D816" s="151" t="s">
        <v>124</v>
      </c>
      <c r="E816" s="150" t="s">
        <v>7491</v>
      </c>
      <c r="F816" s="152" t="s">
        <v>7492</v>
      </c>
      <c r="G816" s="152"/>
      <c r="H816" s="152" t="s">
        <v>7493</v>
      </c>
      <c r="I816" s="152" t="s">
        <v>7494</v>
      </c>
      <c r="J816" s="150" t="s">
        <v>7495</v>
      </c>
      <c r="K816" s="150" t="s">
        <v>7496</v>
      </c>
      <c r="L816" s="150" t="s">
        <v>7497</v>
      </c>
      <c r="M816" s="150" t="s">
        <v>7498</v>
      </c>
      <c r="N816" s="153" t="s">
        <v>118</v>
      </c>
      <c r="O816" s="154" t="s">
        <v>119</v>
      </c>
      <c r="P816" s="154" t="s">
        <v>7499</v>
      </c>
      <c r="Q816" s="166" t="s">
        <v>7500</v>
      </c>
      <c r="R816" s="154"/>
      <c r="S816" s="155" t="s">
        <v>1761</v>
      </c>
      <c r="T816" s="155" t="s">
        <v>7501</v>
      </c>
      <c r="U816" s="155">
        <v>2020</v>
      </c>
      <c r="V816" s="156">
        <v>37970</v>
      </c>
      <c r="W816" s="154">
        <v>7037</v>
      </c>
      <c r="X816" s="213"/>
      <c r="Y816" s="214"/>
      <c r="Z816" s="213"/>
      <c r="AA816" s="213"/>
      <c r="AB816" s="213"/>
      <c r="AC816" s="215"/>
      <c r="AD816" s="40"/>
      <c r="AE816" s="40"/>
      <c r="AF816" s="40"/>
      <c r="AG816" s="40"/>
      <c r="AH816" s="40"/>
      <c r="AI816" s="218"/>
    </row>
    <row r="817" spans="1:35" ht="45" hidden="1" customHeight="1" x14ac:dyDescent="0.2">
      <c r="A817" s="159" t="s">
        <v>7502</v>
      </c>
      <c r="B817" s="150">
        <v>651746019</v>
      </c>
      <c r="C817" s="150" t="s">
        <v>198</v>
      </c>
      <c r="D817" s="151" t="s">
        <v>124</v>
      </c>
      <c r="E817" s="150" t="s">
        <v>7503</v>
      </c>
      <c r="F817" s="152" t="s">
        <v>7504</v>
      </c>
      <c r="G817" s="152"/>
      <c r="H817" s="152" t="s">
        <v>7505</v>
      </c>
      <c r="I817" s="152" t="s">
        <v>7506</v>
      </c>
      <c r="J817" s="150" t="s">
        <v>2649</v>
      </c>
      <c r="K817" s="150" t="s">
        <v>7507</v>
      </c>
      <c r="L817" s="150" t="s">
        <v>7508</v>
      </c>
      <c r="M817" s="150" t="s">
        <v>7509</v>
      </c>
      <c r="N817" s="153" t="s">
        <v>118</v>
      </c>
      <c r="O817" s="154" t="s">
        <v>119</v>
      </c>
      <c r="P817" s="154" t="s">
        <v>7510</v>
      </c>
      <c r="Q817" s="167" t="s">
        <v>7511</v>
      </c>
      <c r="R817" s="154"/>
      <c r="S817" s="155" t="s">
        <v>1018</v>
      </c>
      <c r="T817" s="155" t="s">
        <v>7512</v>
      </c>
      <c r="U817" s="155">
        <v>2018</v>
      </c>
      <c r="V817" s="156">
        <v>43461</v>
      </c>
      <c r="W817" s="154">
        <v>7666</v>
      </c>
      <c r="X817" s="258"/>
      <c r="Y817" s="153"/>
      <c r="Z817" s="258"/>
      <c r="AA817" s="258"/>
      <c r="AB817" s="258"/>
      <c r="AC817" s="150"/>
      <c r="AD817" s="40"/>
      <c r="AE817" s="40"/>
      <c r="AF817" s="40"/>
      <c r="AG817" s="40"/>
      <c r="AH817" s="40"/>
      <c r="AI817" s="218"/>
    </row>
    <row r="818" spans="1:35" ht="45" hidden="1" customHeight="1" x14ac:dyDescent="0.2">
      <c r="A818" s="159" t="s">
        <v>7513</v>
      </c>
      <c r="B818" s="150">
        <v>651667038</v>
      </c>
      <c r="C818" s="150" t="s">
        <v>605</v>
      </c>
      <c r="D818" s="151" t="s">
        <v>124</v>
      </c>
      <c r="E818" s="150" t="s">
        <v>7514</v>
      </c>
      <c r="F818" s="152" t="s">
        <v>7515</v>
      </c>
      <c r="G818" s="152"/>
      <c r="H818" s="152" t="s">
        <v>7516</v>
      </c>
      <c r="I818" s="152" t="s">
        <v>7517</v>
      </c>
      <c r="J818" s="150" t="s">
        <v>7518</v>
      </c>
      <c r="K818" s="150" t="s">
        <v>7519</v>
      </c>
      <c r="L818" s="150" t="s">
        <v>7520</v>
      </c>
      <c r="M818" s="150" t="s">
        <v>7521</v>
      </c>
      <c r="N818" s="153" t="s">
        <v>232</v>
      </c>
      <c r="O818" s="154" t="s">
        <v>294</v>
      </c>
      <c r="P818" s="154">
        <f>996457485 - 997756020</f>
        <v>-1298535</v>
      </c>
      <c r="Q818" s="167" t="s">
        <v>7522</v>
      </c>
      <c r="R818" s="154"/>
      <c r="S818" s="155" t="s">
        <v>623</v>
      </c>
      <c r="T818" s="155" t="s">
        <v>962</v>
      </c>
      <c r="U818" s="155">
        <v>2017</v>
      </c>
      <c r="V818" s="156">
        <v>43455</v>
      </c>
      <c r="W818" s="154">
        <v>7665</v>
      </c>
      <c r="X818" s="258"/>
      <c r="Y818" s="153"/>
      <c r="Z818" s="258"/>
      <c r="AA818" s="258"/>
      <c r="AB818" s="258"/>
      <c r="AC818" s="150"/>
      <c r="AD818" s="40"/>
      <c r="AE818" s="40"/>
      <c r="AF818" s="40"/>
      <c r="AG818" s="40"/>
      <c r="AH818" s="40"/>
      <c r="AI818" s="218"/>
    </row>
    <row r="819" spans="1:35" ht="45" hidden="1" customHeight="1" x14ac:dyDescent="0.2">
      <c r="A819" s="159" t="s">
        <v>7523</v>
      </c>
      <c r="B819" s="150">
        <v>650864417</v>
      </c>
      <c r="C819" s="150"/>
      <c r="D819" s="151" t="s">
        <v>124</v>
      </c>
      <c r="E819" s="150" t="s">
        <v>7524</v>
      </c>
      <c r="F819" s="152" t="s">
        <v>7525</v>
      </c>
      <c r="G819" s="152"/>
      <c r="H819" s="152" t="s">
        <v>7526</v>
      </c>
      <c r="I819" s="152" t="s">
        <v>7527</v>
      </c>
      <c r="J819" s="150" t="s">
        <v>1025</v>
      </c>
      <c r="K819" s="150" t="s">
        <v>7528</v>
      </c>
      <c r="L819" s="150" t="s">
        <v>7529</v>
      </c>
      <c r="M819" s="150" t="s">
        <v>7530</v>
      </c>
      <c r="N819" s="153" t="s">
        <v>118</v>
      </c>
      <c r="O819" s="154" t="s">
        <v>192</v>
      </c>
      <c r="P819" s="154" t="s">
        <v>7531</v>
      </c>
      <c r="Q819" s="167" t="s">
        <v>7532</v>
      </c>
      <c r="R819" s="154"/>
      <c r="S819" s="155">
        <v>93401</v>
      </c>
      <c r="T819" s="155" t="s">
        <v>3582</v>
      </c>
      <c r="U819" s="155">
        <v>2019</v>
      </c>
      <c r="V819" s="156">
        <v>44134</v>
      </c>
      <c r="W819" s="154">
        <v>7719</v>
      </c>
      <c r="X819" s="258"/>
      <c r="Y819" s="153"/>
      <c r="Z819" s="258"/>
      <c r="AA819" s="258"/>
      <c r="AB819" s="258"/>
      <c r="AC819" s="150"/>
      <c r="AD819" s="40"/>
      <c r="AE819" s="40"/>
      <c r="AF819" s="40"/>
      <c r="AG819" s="40"/>
      <c r="AH819" s="40"/>
      <c r="AI819" s="218"/>
    </row>
    <row r="820" spans="1:35" ht="45" hidden="1" customHeight="1" x14ac:dyDescent="0.2">
      <c r="A820" s="159" t="s">
        <v>7533</v>
      </c>
      <c r="B820" s="150">
        <v>658798200</v>
      </c>
      <c r="C820" s="150" t="s">
        <v>198</v>
      </c>
      <c r="D820" s="151" t="s">
        <v>124</v>
      </c>
      <c r="E820" s="150" t="s">
        <v>7534</v>
      </c>
      <c r="F820" s="152" t="s">
        <v>7535</v>
      </c>
      <c r="G820" s="152">
        <v>2023</v>
      </c>
      <c r="H820" s="152" t="s">
        <v>7536</v>
      </c>
      <c r="I820" s="240" t="s">
        <v>7537</v>
      </c>
      <c r="J820" s="183" t="s">
        <v>7538</v>
      </c>
      <c r="K820" s="150" t="s">
        <v>7539</v>
      </c>
      <c r="L820" s="241" t="s">
        <v>7540</v>
      </c>
      <c r="M820" s="150" t="s">
        <v>7541</v>
      </c>
      <c r="N820" s="153" t="s">
        <v>118</v>
      </c>
      <c r="O820" s="154" t="s">
        <v>2653</v>
      </c>
      <c r="P820" s="154" t="s">
        <v>7542</v>
      </c>
      <c r="Q820" s="155" t="s">
        <v>7543</v>
      </c>
      <c r="R820" s="154"/>
      <c r="S820" s="155" t="s">
        <v>623</v>
      </c>
      <c r="T820" s="155" t="s">
        <v>7544</v>
      </c>
      <c r="U820" s="155">
        <v>2022</v>
      </c>
      <c r="V820" s="156">
        <v>40849</v>
      </c>
      <c r="W820" s="154">
        <v>7457</v>
      </c>
      <c r="X820" s="258"/>
      <c r="Y820" s="153"/>
      <c r="Z820" s="258"/>
      <c r="AA820" s="258"/>
      <c r="AB820" s="258"/>
      <c r="AC820" s="150"/>
      <c r="AD820" s="40"/>
      <c r="AE820" s="40"/>
      <c r="AF820" s="40"/>
      <c r="AG820" s="40"/>
      <c r="AH820" s="40"/>
      <c r="AI820" s="218"/>
    </row>
    <row r="821" spans="1:35" ht="45" hidden="1" customHeight="1" x14ac:dyDescent="0.2">
      <c r="A821" s="159" t="s">
        <v>7545</v>
      </c>
      <c r="B821" s="150">
        <v>650369572</v>
      </c>
      <c r="C821" s="150" t="s">
        <v>156</v>
      </c>
      <c r="D821" s="151" t="s">
        <v>124</v>
      </c>
      <c r="E821" s="150" t="s">
        <v>7546</v>
      </c>
      <c r="F821" s="152" t="s">
        <v>7547</v>
      </c>
      <c r="G821" s="152"/>
      <c r="H821" s="152" t="s">
        <v>6689</v>
      </c>
      <c r="I821" s="238" t="s">
        <v>7548</v>
      </c>
      <c r="J821" s="150" t="s">
        <v>7549</v>
      </c>
      <c r="K821" s="150" t="s">
        <v>7550</v>
      </c>
      <c r="L821" s="238" t="s">
        <v>7551</v>
      </c>
      <c r="M821" s="150" t="s">
        <v>7552</v>
      </c>
      <c r="N821" s="153" t="s">
        <v>118</v>
      </c>
      <c r="O821" s="154" t="s">
        <v>672</v>
      </c>
      <c r="P821" s="154" t="s">
        <v>7553</v>
      </c>
      <c r="Q821" s="155" t="s">
        <v>7554</v>
      </c>
      <c r="R821" s="154"/>
      <c r="S821" s="155" t="s">
        <v>948</v>
      </c>
      <c r="T821" s="155" t="s">
        <v>7555</v>
      </c>
      <c r="U821" s="155">
        <v>2010</v>
      </c>
      <c r="V821" s="156">
        <v>40728</v>
      </c>
      <c r="W821" s="154">
        <v>7444</v>
      </c>
      <c r="X821" s="258"/>
      <c r="Y821" s="153"/>
      <c r="Z821" s="258"/>
      <c r="AA821" s="258"/>
      <c r="AB821" s="258"/>
      <c r="AC821" s="150"/>
      <c r="AD821" s="40"/>
      <c r="AE821" s="40"/>
      <c r="AF821" s="40"/>
      <c r="AG821" s="40"/>
      <c r="AH821" s="40"/>
      <c r="AI821" s="218"/>
    </row>
    <row r="822" spans="1:35" ht="45" hidden="1" customHeight="1" x14ac:dyDescent="0.2">
      <c r="A822" s="159" t="s">
        <v>7556</v>
      </c>
      <c r="B822" s="150">
        <v>656579102</v>
      </c>
      <c r="C822" s="150" t="s">
        <v>198</v>
      </c>
      <c r="D822" s="151" t="s">
        <v>124</v>
      </c>
      <c r="E822" s="150" t="s">
        <v>7557</v>
      </c>
      <c r="F822" s="152" t="s">
        <v>7558</v>
      </c>
      <c r="G822" s="152"/>
      <c r="H822" s="152" t="s">
        <v>7559</v>
      </c>
      <c r="I822" s="242" t="s">
        <v>7560</v>
      </c>
      <c r="J822" s="150" t="s">
        <v>2626</v>
      </c>
      <c r="K822" s="150" t="s">
        <v>7561</v>
      </c>
      <c r="L822" s="234"/>
      <c r="M822" s="150" t="s">
        <v>7562</v>
      </c>
      <c r="N822" s="153" t="s">
        <v>471</v>
      </c>
      <c r="O822" s="154" t="s">
        <v>811</v>
      </c>
      <c r="P822" s="154" t="s">
        <v>7563</v>
      </c>
      <c r="Q822" s="155" t="s">
        <v>7564</v>
      </c>
      <c r="R822" s="154"/>
      <c r="S822" s="155" t="s">
        <v>948</v>
      </c>
      <c r="T822" s="155" t="s">
        <v>7199</v>
      </c>
      <c r="U822" s="155">
        <v>2014</v>
      </c>
      <c r="V822" s="156">
        <v>42424</v>
      </c>
      <c r="W822" s="154">
        <v>7602</v>
      </c>
      <c r="X822" s="258"/>
      <c r="Y822" s="153"/>
      <c r="Z822" s="258"/>
      <c r="AA822" s="258"/>
      <c r="AB822" s="258"/>
      <c r="AC822" s="150"/>
      <c r="AD822" s="40"/>
      <c r="AE822" s="40"/>
      <c r="AF822" s="40"/>
      <c r="AG822" s="40"/>
      <c r="AH822" s="40"/>
      <c r="AI822" s="218"/>
    </row>
    <row r="823" spans="1:35" ht="45" hidden="1" customHeight="1" x14ac:dyDescent="0.2">
      <c r="A823" s="159" t="s">
        <v>7565</v>
      </c>
      <c r="B823" s="150">
        <v>759932501</v>
      </c>
      <c r="C823" s="150" t="s">
        <v>198</v>
      </c>
      <c r="D823" s="151" t="s">
        <v>124</v>
      </c>
      <c r="E823" s="150" t="s">
        <v>7566</v>
      </c>
      <c r="F823" s="152" t="s">
        <v>7567</v>
      </c>
      <c r="G823" s="152"/>
      <c r="H823" s="152" t="s">
        <v>3712</v>
      </c>
      <c r="I823" s="242" t="s">
        <v>7568</v>
      </c>
      <c r="J823" s="150" t="s">
        <v>5796</v>
      </c>
      <c r="K823" s="150" t="s">
        <v>7569</v>
      </c>
      <c r="L823" s="243" t="s">
        <v>7570</v>
      </c>
      <c r="M823" s="150" t="s">
        <v>7571</v>
      </c>
      <c r="N823" s="153" t="s">
        <v>133</v>
      </c>
      <c r="O823" s="155" t="s">
        <v>134</v>
      </c>
      <c r="P823" s="154"/>
      <c r="Q823" s="155"/>
      <c r="R823" s="154"/>
      <c r="S823" s="155" t="s">
        <v>627</v>
      </c>
      <c r="T823" s="155" t="s">
        <v>7572</v>
      </c>
      <c r="U823" s="155">
        <v>2004</v>
      </c>
      <c r="V823" s="156">
        <v>37970</v>
      </c>
      <c r="W823" s="154">
        <v>7068</v>
      </c>
      <c r="X823" s="258"/>
      <c r="Y823" s="153"/>
      <c r="Z823" s="258"/>
      <c r="AA823" s="258"/>
      <c r="AB823" s="258"/>
      <c r="AC823" s="150"/>
      <c r="AD823" s="40"/>
      <c r="AE823" s="40"/>
      <c r="AF823" s="40"/>
      <c r="AG823" s="40"/>
      <c r="AH823" s="40"/>
      <c r="AI823" s="218"/>
    </row>
    <row r="824" spans="1:35" ht="45" hidden="1" customHeight="1" x14ac:dyDescent="0.2">
      <c r="A824" s="159" t="s">
        <v>7573</v>
      </c>
      <c r="B824" s="150">
        <v>744943000</v>
      </c>
      <c r="C824" s="150" t="s">
        <v>198</v>
      </c>
      <c r="D824" s="151" t="s">
        <v>124</v>
      </c>
      <c r="E824" s="150" t="s">
        <v>7574</v>
      </c>
      <c r="F824" s="152" t="s">
        <v>7575</v>
      </c>
      <c r="G824" s="152"/>
      <c r="H824" s="152" t="s">
        <v>3712</v>
      </c>
      <c r="I824" s="238" t="s">
        <v>7576</v>
      </c>
      <c r="J824" s="150" t="s">
        <v>7577</v>
      </c>
      <c r="K824" s="150" t="s">
        <v>7578</v>
      </c>
      <c r="L824" s="150" t="s">
        <v>7579</v>
      </c>
      <c r="M824" s="150" t="s">
        <v>7580</v>
      </c>
      <c r="N824" s="153" t="s">
        <v>118</v>
      </c>
      <c r="O824" s="154" t="s">
        <v>119</v>
      </c>
      <c r="P824" s="154"/>
      <c r="Q824" s="155" t="s">
        <v>7581</v>
      </c>
      <c r="R824" s="154"/>
      <c r="S824" s="155" t="s">
        <v>627</v>
      </c>
      <c r="T824" s="155" t="s">
        <v>7582</v>
      </c>
      <c r="U824" s="155">
        <v>2021</v>
      </c>
      <c r="V824" s="156">
        <v>37970</v>
      </c>
      <c r="W824" s="154">
        <v>7163</v>
      </c>
      <c r="X824" s="213"/>
      <c r="Y824" s="214"/>
      <c r="Z824" s="213"/>
      <c r="AA824" s="213"/>
      <c r="AB824" s="213"/>
      <c r="AC824" s="215"/>
      <c r="AD824" s="40"/>
      <c r="AE824" s="40"/>
      <c r="AF824" s="40"/>
      <c r="AG824" s="40"/>
      <c r="AH824" s="40"/>
      <c r="AI824" s="218"/>
    </row>
    <row r="825" spans="1:35" ht="45" hidden="1" customHeight="1" x14ac:dyDescent="0.2">
      <c r="A825" s="159" t="s">
        <v>7583</v>
      </c>
      <c r="B825" s="150">
        <v>733945001</v>
      </c>
      <c r="C825" s="150" t="s">
        <v>198</v>
      </c>
      <c r="D825" s="151" t="s">
        <v>124</v>
      </c>
      <c r="E825" s="150" t="s">
        <v>7584</v>
      </c>
      <c r="F825" s="152" t="s">
        <v>7585</v>
      </c>
      <c r="G825" s="152"/>
      <c r="H825" s="152" t="s">
        <v>3712</v>
      </c>
      <c r="I825" s="238" t="s">
        <v>7586</v>
      </c>
      <c r="J825" s="150" t="s">
        <v>7587</v>
      </c>
      <c r="K825" s="150" t="s">
        <v>7588</v>
      </c>
      <c r="L825" s="150" t="s">
        <v>7589</v>
      </c>
      <c r="M825" s="150" t="s">
        <v>7590</v>
      </c>
      <c r="N825" s="153" t="s">
        <v>246</v>
      </c>
      <c r="O825" s="154" t="s">
        <v>247</v>
      </c>
      <c r="P825" s="154"/>
      <c r="Q825" s="155"/>
      <c r="R825" s="154"/>
      <c r="S825" s="155">
        <v>93401</v>
      </c>
      <c r="T825" s="155" t="s">
        <v>7591</v>
      </c>
      <c r="U825" s="155">
        <v>2004</v>
      </c>
      <c r="V825" s="156">
        <v>37971</v>
      </c>
      <c r="W825" s="154">
        <v>6951</v>
      </c>
      <c r="X825" s="258"/>
      <c r="Y825" s="153"/>
      <c r="Z825" s="258"/>
      <c r="AA825" s="258"/>
      <c r="AB825" s="258"/>
      <c r="AC825" s="150"/>
      <c r="AD825" s="40"/>
      <c r="AE825" s="40"/>
      <c r="AF825" s="40"/>
      <c r="AG825" s="40"/>
      <c r="AH825" s="40"/>
      <c r="AI825" s="218"/>
    </row>
    <row r="826" spans="1:35" ht="45" hidden="1" customHeight="1" x14ac:dyDescent="0.2">
      <c r="A826" s="159" t="s">
        <v>7592</v>
      </c>
      <c r="B826" s="150">
        <v>658279203</v>
      </c>
      <c r="C826" s="150" t="s">
        <v>7143</v>
      </c>
      <c r="D826" s="151" t="s">
        <v>124</v>
      </c>
      <c r="E826" s="150" t="s">
        <v>7593</v>
      </c>
      <c r="F826" s="174" t="s">
        <v>7594</v>
      </c>
      <c r="G826" s="194">
        <v>2023</v>
      </c>
      <c r="H826" s="152" t="s">
        <v>7156</v>
      </c>
      <c r="I826" s="238"/>
      <c r="J826" s="150" t="s">
        <v>7595</v>
      </c>
      <c r="K826" s="150" t="s">
        <v>7596</v>
      </c>
      <c r="L826" s="150" t="s">
        <v>7597</v>
      </c>
      <c r="M826" s="150" t="s">
        <v>7598</v>
      </c>
      <c r="N826" s="153" t="s">
        <v>118</v>
      </c>
      <c r="O826" s="154" t="s">
        <v>1746</v>
      </c>
      <c r="P826" s="154">
        <v>228217836</v>
      </c>
      <c r="Q826" s="166" t="s">
        <v>7599</v>
      </c>
      <c r="R826" s="154"/>
      <c r="S826" s="155" t="s">
        <v>1761</v>
      </c>
      <c r="T826" s="155" t="s">
        <v>7600</v>
      </c>
      <c r="U826" s="155">
        <v>2022</v>
      </c>
      <c r="V826" s="156">
        <v>39392</v>
      </c>
      <c r="W826" s="154">
        <v>7381</v>
      </c>
      <c r="X826" s="258"/>
      <c r="Y826" s="153"/>
      <c r="Z826" s="258"/>
      <c r="AA826" s="258"/>
      <c r="AB826" s="258"/>
      <c r="AC826" s="150"/>
      <c r="AD826" s="40"/>
      <c r="AE826" s="40"/>
      <c r="AF826" s="40"/>
      <c r="AG826" s="40"/>
      <c r="AH826" s="40"/>
      <c r="AI826" s="218" t="s">
        <v>7601</v>
      </c>
    </row>
    <row r="827" spans="1:35" ht="45" hidden="1" customHeight="1" x14ac:dyDescent="0.2">
      <c r="A827" s="159" t="s">
        <v>7602</v>
      </c>
      <c r="B827" s="150">
        <v>652251900</v>
      </c>
      <c r="C827" s="150" t="s">
        <v>156</v>
      </c>
      <c r="D827" s="151" t="s">
        <v>124</v>
      </c>
      <c r="E827" s="150" t="s">
        <v>7603</v>
      </c>
      <c r="F827" s="152" t="s">
        <v>7604</v>
      </c>
      <c r="G827" s="152"/>
      <c r="H827" s="152" t="s">
        <v>6455</v>
      </c>
      <c r="I827" s="238" t="s">
        <v>7605</v>
      </c>
      <c r="J827" s="150" t="s">
        <v>7606</v>
      </c>
      <c r="K827" s="150" t="s">
        <v>623</v>
      </c>
      <c r="L827" s="150" t="s">
        <v>7607</v>
      </c>
      <c r="M827" s="150" t="s">
        <v>7608</v>
      </c>
      <c r="N827" s="153" t="s">
        <v>246</v>
      </c>
      <c r="O827" s="154" t="s">
        <v>686</v>
      </c>
      <c r="P827" s="154"/>
      <c r="Q827" s="155"/>
      <c r="R827" s="154"/>
      <c r="S827" s="155" t="s">
        <v>5695</v>
      </c>
      <c r="T827" s="155" t="s">
        <v>7609</v>
      </c>
      <c r="U827" s="155">
        <v>2012</v>
      </c>
      <c r="V827" s="156">
        <v>41600</v>
      </c>
      <c r="W827" s="154">
        <v>7493</v>
      </c>
      <c r="X827" s="258"/>
      <c r="Y827" s="153"/>
      <c r="Z827" s="258"/>
      <c r="AA827" s="258"/>
      <c r="AB827" s="258"/>
      <c r="AC827" s="150"/>
      <c r="AD827" s="40"/>
      <c r="AE827" s="40"/>
      <c r="AF827" s="40"/>
      <c r="AG827" s="40"/>
      <c r="AH827" s="40"/>
      <c r="AI827" s="218"/>
    </row>
    <row r="828" spans="1:35" ht="45" hidden="1" customHeight="1" x14ac:dyDescent="0.2">
      <c r="A828" s="159" t="s">
        <v>7610</v>
      </c>
      <c r="B828" s="150" t="s">
        <v>7611</v>
      </c>
      <c r="C828" s="150" t="s">
        <v>908</v>
      </c>
      <c r="D828" s="151" t="s">
        <v>124</v>
      </c>
      <c r="E828" s="150" t="s">
        <v>7612</v>
      </c>
      <c r="F828" s="152" t="s">
        <v>7613</v>
      </c>
      <c r="G828" s="152"/>
      <c r="H828" s="152" t="s">
        <v>7614</v>
      </c>
      <c r="I828" s="152" t="s">
        <v>7615</v>
      </c>
      <c r="J828" s="150" t="s">
        <v>1025</v>
      </c>
      <c r="K828" s="160">
        <v>43418</v>
      </c>
      <c r="L828" s="150" t="s">
        <v>7616</v>
      </c>
      <c r="M828" s="150" t="s">
        <v>7617</v>
      </c>
      <c r="N828" s="153" t="s">
        <v>118</v>
      </c>
      <c r="O828" s="154" t="s">
        <v>178</v>
      </c>
      <c r="P828" s="154" t="s">
        <v>7618</v>
      </c>
      <c r="Q828" s="155" t="s">
        <v>7619</v>
      </c>
      <c r="R828" s="154"/>
      <c r="S828" s="155" t="s">
        <v>1761</v>
      </c>
      <c r="T828" s="155" t="s">
        <v>6575</v>
      </c>
      <c r="U828" s="155">
        <v>2018</v>
      </c>
      <c r="V828" s="156">
        <v>43564</v>
      </c>
      <c r="W828" s="154">
        <v>7673</v>
      </c>
      <c r="X828" s="258"/>
      <c r="Y828" s="153"/>
      <c r="Z828" s="258"/>
      <c r="AA828" s="258"/>
      <c r="AB828" s="258"/>
      <c r="AC828" s="150"/>
      <c r="AD828" s="40"/>
      <c r="AE828" s="40"/>
      <c r="AF828" s="40"/>
      <c r="AG828" s="40"/>
      <c r="AH828" s="40"/>
      <c r="AI828" s="218"/>
    </row>
    <row r="829" spans="1:35" ht="45" hidden="1" customHeight="1" x14ac:dyDescent="0.2">
      <c r="A829" s="159" t="s">
        <v>7620</v>
      </c>
      <c r="B829" s="150">
        <v>651896223</v>
      </c>
      <c r="C829" s="150"/>
      <c r="D829" s="151" t="s">
        <v>124</v>
      </c>
      <c r="E829" s="150" t="s">
        <v>7621</v>
      </c>
      <c r="F829" s="152" t="s">
        <v>7622</v>
      </c>
      <c r="G829" s="152"/>
      <c r="H829" s="152" t="s">
        <v>7623</v>
      </c>
      <c r="I829" s="152" t="s">
        <v>7624</v>
      </c>
      <c r="J829" s="150" t="s">
        <v>129</v>
      </c>
      <c r="K829" s="160" t="s">
        <v>7625</v>
      </c>
      <c r="L829" s="150" t="s">
        <v>7626</v>
      </c>
      <c r="M829" s="150" t="s">
        <v>7627</v>
      </c>
      <c r="N829" s="153" t="s">
        <v>118</v>
      </c>
      <c r="O829" s="154" t="s">
        <v>5108</v>
      </c>
      <c r="P829" s="154" t="s">
        <v>7628</v>
      </c>
      <c r="Q829" s="155" t="s">
        <v>7629</v>
      </c>
      <c r="R829" s="154"/>
      <c r="S829" s="155">
        <v>93401</v>
      </c>
      <c r="T829" s="155" t="s">
        <v>7630</v>
      </c>
      <c r="U829" s="155">
        <v>2019</v>
      </c>
      <c r="V829" s="156">
        <v>43789</v>
      </c>
      <c r="W829" s="154">
        <v>7690</v>
      </c>
      <c r="X829" s="258"/>
      <c r="Y829" s="153"/>
      <c r="Z829" s="258"/>
      <c r="AA829" s="258"/>
      <c r="AB829" s="258"/>
      <c r="AC829" s="150"/>
      <c r="AD829" s="40"/>
      <c r="AE829" s="40"/>
      <c r="AF829" s="40"/>
      <c r="AG829" s="40"/>
      <c r="AH829" s="40"/>
      <c r="AI829" s="218"/>
    </row>
    <row r="830" spans="1:35" ht="45" hidden="1" customHeight="1" x14ac:dyDescent="0.2">
      <c r="A830" s="159" t="s">
        <v>7631</v>
      </c>
      <c r="B830" s="150">
        <v>651062020</v>
      </c>
      <c r="C830" s="150" t="s">
        <v>1409</v>
      </c>
      <c r="D830" s="151" t="s">
        <v>124</v>
      </c>
      <c r="E830" s="150" t="s">
        <v>7632</v>
      </c>
      <c r="F830" s="152" t="s">
        <v>7633</v>
      </c>
      <c r="G830" s="152"/>
      <c r="H830" s="152" t="s">
        <v>7634</v>
      </c>
      <c r="I830" s="152" t="s">
        <v>7635</v>
      </c>
      <c r="J830" s="150" t="s">
        <v>6491</v>
      </c>
      <c r="K830" s="150" t="s">
        <v>7636</v>
      </c>
      <c r="L830" s="150" t="s">
        <v>7637</v>
      </c>
      <c r="M830" s="150" t="s">
        <v>7638</v>
      </c>
      <c r="N830" s="153" t="s">
        <v>246</v>
      </c>
      <c r="O830" s="154" t="s">
        <v>4768</v>
      </c>
      <c r="P830" s="154" t="s">
        <v>7639</v>
      </c>
      <c r="Q830" s="155" t="s">
        <v>7640</v>
      </c>
      <c r="R830" s="154"/>
      <c r="S830" s="155" t="s">
        <v>209</v>
      </c>
      <c r="T830" s="155" t="s">
        <v>7641</v>
      </c>
      <c r="U830" s="155">
        <v>2020</v>
      </c>
      <c r="V830" s="156">
        <v>43182</v>
      </c>
      <c r="W830" s="154">
        <v>7646</v>
      </c>
      <c r="X830" s="213"/>
      <c r="Y830" s="214"/>
      <c r="Z830" s="213"/>
      <c r="AA830" s="213"/>
      <c r="AB830" s="213"/>
      <c r="AC830" s="215"/>
      <c r="AD830" s="40"/>
      <c r="AE830" s="40"/>
      <c r="AF830" s="40"/>
      <c r="AG830" s="40"/>
      <c r="AH830" s="40"/>
      <c r="AI830" s="218"/>
    </row>
    <row r="831" spans="1:35" ht="45" hidden="1" customHeight="1" x14ac:dyDescent="0.2">
      <c r="A831" s="153" t="s">
        <v>7642</v>
      </c>
      <c r="B831" s="150">
        <v>651579945</v>
      </c>
      <c r="C831" s="150"/>
      <c r="D831" s="151" t="s">
        <v>124</v>
      </c>
      <c r="E831" s="150" t="s">
        <v>7643</v>
      </c>
      <c r="F831" s="152" t="s">
        <v>7644</v>
      </c>
      <c r="G831" s="152"/>
      <c r="H831" s="152" t="s">
        <v>7645</v>
      </c>
      <c r="I831" s="152" t="s">
        <v>7646</v>
      </c>
      <c r="J831" s="150" t="s">
        <v>129</v>
      </c>
      <c r="K831" s="150" t="s">
        <v>7647</v>
      </c>
      <c r="L831" s="150" t="s">
        <v>7648</v>
      </c>
      <c r="M831" s="150" t="s">
        <v>7649</v>
      </c>
      <c r="N831" s="153" t="s">
        <v>928</v>
      </c>
      <c r="O831" s="154" t="s">
        <v>929</v>
      </c>
      <c r="P831" s="154" t="s">
        <v>7650</v>
      </c>
      <c r="Q831" s="166" t="s">
        <v>7651</v>
      </c>
      <c r="R831" s="154"/>
      <c r="S831" s="155">
        <v>93401</v>
      </c>
      <c r="T831" s="155" t="s">
        <v>709</v>
      </c>
      <c r="U831" s="155">
        <v>2020</v>
      </c>
      <c r="V831" s="156">
        <v>44298</v>
      </c>
      <c r="W831" s="154">
        <v>7730</v>
      </c>
      <c r="X831" s="258"/>
      <c r="Y831" s="153"/>
      <c r="Z831" s="258"/>
      <c r="AA831" s="258"/>
      <c r="AB831" s="258"/>
      <c r="AC831" s="150"/>
      <c r="AD831" s="40"/>
      <c r="AE831" s="40"/>
      <c r="AF831" s="40"/>
      <c r="AG831" s="40"/>
      <c r="AH831" s="40"/>
      <c r="AI831" s="218"/>
    </row>
    <row r="832" spans="1:35" ht="45" hidden="1" customHeight="1" x14ac:dyDescent="0.2">
      <c r="A832" s="159" t="s">
        <v>7652</v>
      </c>
      <c r="B832" s="150">
        <v>656700807</v>
      </c>
      <c r="C832" s="150"/>
      <c r="D832" s="151" t="s">
        <v>124</v>
      </c>
      <c r="E832" s="150" t="s">
        <v>7653</v>
      </c>
      <c r="F832" s="152" t="s">
        <v>7654</v>
      </c>
      <c r="G832" s="152"/>
      <c r="H832" s="152" t="s">
        <v>7655</v>
      </c>
      <c r="I832" s="152" t="s">
        <v>7656</v>
      </c>
      <c r="J832" s="150" t="s">
        <v>2240</v>
      </c>
      <c r="K832" s="150" t="s">
        <v>7657</v>
      </c>
      <c r="L832" s="150" t="s">
        <v>7658</v>
      </c>
      <c r="M832" s="150" t="s">
        <v>7659</v>
      </c>
      <c r="N832" s="153" t="s">
        <v>118</v>
      </c>
      <c r="O832" s="154" t="s">
        <v>119</v>
      </c>
      <c r="P832" s="154">
        <v>56966462572</v>
      </c>
      <c r="Q832" s="166" t="s">
        <v>7660</v>
      </c>
      <c r="R832" s="154"/>
      <c r="S832" s="155">
        <v>93401</v>
      </c>
      <c r="T832" s="155" t="s">
        <v>7661</v>
      </c>
      <c r="U832" s="155">
        <v>2019</v>
      </c>
      <c r="V832" s="156">
        <v>43707</v>
      </c>
      <c r="W832" s="154">
        <v>7687</v>
      </c>
      <c r="X832" s="258"/>
      <c r="Y832" s="153"/>
      <c r="Z832" s="258"/>
      <c r="AA832" s="258"/>
      <c r="AB832" s="258"/>
      <c r="AC832" s="150"/>
      <c r="AD832" s="40"/>
      <c r="AE832" s="40"/>
      <c r="AF832" s="40"/>
      <c r="AG832" s="40"/>
      <c r="AH832" s="40"/>
      <c r="AI832" s="218"/>
    </row>
    <row r="833" spans="1:35" ht="45" hidden="1" customHeight="1" x14ac:dyDescent="0.2">
      <c r="A833" s="159" t="s">
        <v>7662</v>
      </c>
      <c r="B833" s="150">
        <v>700555003</v>
      </c>
      <c r="C833" s="150" t="s">
        <v>5434</v>
      </c>
      <c r="D833" s="151" t="s">
        <v>276</v>
      </c>
      <c r="E833" s="150" t="s">
        <v>277</v>
      </c>
      <c r="F833" s="152" t="s">
        <v>2427</v>
      </c>
      <c r="G833" s="152"/>
      <c r="H833" s="152" t="s">
        <v>7663</v>
      </c>
      <c r="I833" s="152" t="s">
        <v>115</v>
      </c>
      <c r="J833" s="150"/>
      <c r="K833" s="150"/>
      <c r="L833" s="150" t="s">
        <v>7664</v>
      </c>
      <c r="M833" s="150" t="s">
        <v>7665</v>
      </c>
      <c r="N833" s="153" t="s">
        <v>165</v>
      </c>
      <c r="O833" s="154" t="s">
        <v>318</v>
      </c>
      <c r="P833" s="154" t="s">
        <v>7666</v>
      </c>
      <c r="Q833" s="155"/>
      <c r="R833" s="154"/>
      <c r="S833" s="155" t="s">
        <v>403</v>
      </c>
      <c r="T833" s="155" t="s">
        <v>7052</v>
      </c>
      <c r="U833" s="155">
        <v>2005</v>
      </c>
      <c r="V833" s="156">
        <v>37970</v>
      </c>
      <c r="W833" s="154">
        <v>6913</v>
      </c>
      <c r="X833" s="258"/>
      <c r="Y833" s="153"/>
      <c r="Z833" s="258"/>
      <c r="AA833" s="258"/>
      <c r="AB833" s="258"/>
      <c r="AC833" s="150"/>
      <c r="AD833" s="40"/>
      <c r="AE833" s="40"/>
      <c r="AF833" s="40"/>
      <c r="AG833" s="40"/>
      <c r="AH833" s="40"/>
      <c r="AI833" s="218"/>
    </row>
    <row r="834" spans="1:35" ht="45" hidden="1" customHeight="1" x14ac:dyDescent="0.2">
      <c r="A834" s="159" t="s">
        <v>7667</v>
      </c>
      <c r="B834" s="150">
        <v>708967009</v>
      </c>
      <c r="C834" s="150" t="s">
        <v>7668</v>
      </c>
      <c r="D834" s="151" t="s">
        <v>276</v>
      </c>
      <c r="E834" s="150" t="s">
        <v>7669</v>
      </c>
      <c r="F834" s="152" t="s">
        <v>7670</v>
      </c>
      <c r="G834" s="152"/>
      <c r="H834" s="152" t="s">
        <v>7671</v>
      </c>
      <c r="I834" s="152" t="s">
        <v>115</v>
      </c>
      <c r="J834" s="150"/>
      <c r="K834" s="150"/>
      <c r="L834" s="150" t="s">
        <v>7672</v>
      </c>
      <c r="M834" s="150" t="s">
        <v>7673</v>
      </c>
      <c r="N834" s="153" t="s">
        <v>494</v>
      </c>
      <c r="O834" s="154" t="s">
        <v>4052</v>
      </c>
      <c r="P834" s="154" t="s">
        <v>7674</v>
      </c>
      <c r="Q834" s="166" t="s">
        <v>7675</v>
      </c>
      <c r="R834" s="154"/>
      <c r="S834" s="155" t="s">
        <v>7676</v>
      </c>
      <c r="T834" s="155" t="s">
        <v>7677</v>
      </c>
      <c r="U834" s="155">
        <v>2020</v>
      </c>
      <c r="V834" s="156">
        <v>37970</v>
      </c>
      <c r="W834" s="154">
        <v>5650</v>
      </c>
      <c r="X834" s="213"/>
      <c r="Y834" s="214"/>
      <c r="Z834" s="213"/>
      <c r="AA834" s="213"/>
      <c r="AB834" s="213"/>
      <c r="AC834" s="215"/>
      <c r="AD834" s="40"/>
      <c r="AE834" s="40"/>
      <c r="AF834" s="40"/>
      <c r="AG834" s="40"/>
      <c r="AH834" s="40"/>
      <c r="AI834" s="218"/>
    </row>
    <row r="835" spans="1:35" ht="45" hidden="1" customHeight="1" x14ac:dyDescent="0.2">
      <c r="A835" s="159" t="s">
        <v>7678</v>
      </c>
      <c r="B835" s="150">
        <v>815133005</v>
      </c>
      <c r="C835" s="150" t="s">
        <v>275</v>
      </c>
      <c r="D835" s="151" t="s">
        <v>276</v>
      </c>
      <c r="E835" s="150" t="s">
        <v>7679</v>
      </c>
      <c r="F835" s="152" t="s">
        <v>278</v>
      </c>
      <c r="G835" s="152"/>
      <c r="H835" s="152" t="s">
        <v>279</v>
      </c>
      <c r="I835" s="152" t="s">
        <v>115</v>
      </c>
      <c r="J835" s="150"/>
      <c r="K835" s="150"/>
      <c r="L835" s="150" t="s">
        <v>7680</v>
      </c>
      <c r="M835" s="150" t="s">
        <v>7681</v>
      </c>
      <c r="N835" s="153" t="s">
        <v>928</v>
      </c>
      <c r="O835" s="154" t="s">
        <v>1391</v>
      </c>
      <c r="P835" s="154"/>
      <c r="Q835" s="155"/>
      <c r="R835" s="154"/>
      <c r="S835" s="155" t="s">
        <v>442</v>
      </c>
      <c r="T835" s="155" t="s">
        <v>7682</v>
      </c>
      <c r="U835" s="155">
        <v>2008</v>
      </c>
      <c r="V835" s="156">
        <v>37970</v>
      </c>
      <c r="W835" s="154">
        <v>7048</v>
      </c>
      <c r="X835" s="258"/>
      <c r="Y835" s="153"/>
      <c r="Z835" s="258"/>
      <c r="AA835" s="258"/>
      <c r="AB835" s="258"/>
      <c r="AC835" s="150"/>
      <c r="AD835" s="40"/>
      <c r="AE835" s="40"/>
      <c r="AF835" s="40"/>
      <c r="AG835" s="40"/>
      <c r="AH835" s="40"/>
      <c r="AI835" s="218"/>
    </row>
    <row r="836" spans="1:35" ht="45" hidden="1" customHeight="1" x14ac:dyDescent="0.2">
      <c r="A836" s="159" t="s">
        <v>7683</v>
      </c>
      <c r="B836" s="150">
        <v>703130003</v>
      </c>
      <c r="C836" s="150" t="s">
        <v>623</v>
      </c>
      <c r="D836" s="151" t="s">
        <v>276</v>
      </c>
      <c r="E836" s="150" t="s">
        <v>7684</v>
      </c>
      <c r="F836" s="152" t="s">
        <v>7670</v>
      </c>
      <c r="G836" s="152"/>
      <c r="H836" s="152" t="s">
        <v>7671</v>
      </c>
      <c r="I836" s="152" t="s">
        <v>115</v>
      </c>
      <c r="J836" s="150"/>
      <c r="K836" s="150"/>
      <c r="L836" s="150" t="s">
        <v>7685</v>
      </c>
      <c r="M836" s="150" t="s">
        <v>7686</v>
      </c>
      <c r="N836" s="153" t="s">
        <v>246</v>
      </c>
      <c r="O836" s="154" t="s">
        <v>2307</v>
      </c>
      <c r="P836" s="154" t="s">
        <v>7687</v>
      </c>
      <c r="Q836" s="166" t="s">
        <v>7688</v>
      </c>
      <c r="R836" s="154" t="s">
        <v>7689</v>
      </c>
      <c r="S836" s="155" t="s">
        <v>7676</v>
      </c>
      <c r="T836" s="155" t="s">
        <v>7690</v>
      </c>
      <c r="U836" s="155">
        <v>2020</v>
      </c>
      <c r="V836" s="156">
        <v>37970</v>
      </c>
      <c r="W836" s="154">
        <v>6430</v>
      </c>
      <c r="X836" s="213"/>
      <c r="Y836" s="214"/>
      <c r="Z836" s="213"/>
      <c r="AA836" s="213"/>
      <c r="AB836" s="213"/>
      <c r="AC836" s="215"/>
      <c r="AD836" s="40"/>
      <c r="AE836" s="40"/>
      <c r="AF836" s="40"/>
      <c r="AG836" s="40"/>
      <c r="AH836" s="40"/>
      <c r="AI836" s="218"/>
    </row>
    <row r="837" spans="1:35" ht="45" hidden="1" customHeight="1" x14ac:dyDescent="0.2">
      <c r="A837" s="159" t="s">
        <v>7691</v>
      </c>
      <c r="B837" s="150">
        <v>718028000</v>
      </c>
      <c r="C837" s="150" t="s">
        <v>623</v>
      </c>
      <c r="D837" s="151" t="s">
        <v>276</v>
      </c>
      <c r="E837" s="150" t="s">
        <v>7692</v>
      </c>
      <c r="F837" s="152" t="s">
        <v>7670</v>
      </c>
      <c r="G837" s="152"/>
      <c r="H837" s="152" t="s">
        <v>7671</v>
      </c>
      <c r="I837" s="152" t="s">
        <v>115</v>
      </c>
      <c r="J837" s="150"/>
      <c r="K837" s="150"/>
      <c r="L837" s="150" t="s">
        <v>7693</v>
      </c>
      <c r="M837" s="186" t="s">
        <v>7694</v>
      </c>
      <c r="N837" s="153" t="s">
        <v>118</v>
      </c>
      <c r="O837" s="154" t="s">
        <v>1559</v>
      </c>
      <c r="P837" s="154"/>
      <c r="Q837" s="155" t="s">
        <v>7695</v>
      </c>
      <c r="R837" s="154"/>
      <c r="S837" s="155" t="s">
        <v>7676</v>
      </c>
      <c r="T837" s="155" t="s">
        <v>7696</v>
      </c>
      <c r="U837" s="155">
        <v>2011</v>
      </c>
      <c r="V837" s="156">
        <v>37970</v>
      </c>
      <c r="W837" s="154">
        <v>7024</v>
      </c>
      <c r="X837" s="258"/>
      <c r="Y837" s="153"/>
      <c r="Z837" s="258"/>
      <c r="AA837" s="258"/>
      <c r="AB837" s="258"/>
      <c r="AC837" s="150"/>
      <c r="AD837" s="40"/>
      <c r="AE837" s="40"/>
      <c r="AF837" s="40"/>
      <c r="AG837" s="40"/>
      <c r="AH837" s="40"/>
      <c r="AI837" s="218"/>
    </row>
    <row r="838" spans="1:35" ht="45" hidden="1" customHeight="1" x14ac:dyDescent="0.2">
      <c r="A838" s="159" t="s">
        <v>7697</v>
      </c>
      <c r="B838" s="150">
        <v>703553001</v>
      </c>
      <c r="C838" s="150" t="s">
        <v>623</v>
      </c>
      <c r="D838" s="151" t="s">
        <v>276</v>
      </c>
      <c r="E838" s="150" t="s">
        <v>7698</v>
      </c>
      <c r="F838" s="152" t="s">
        <v>7699</v>
      </c>
      <c r="G838" s="152"/>
      <c r="H838" s="152" t="s">
        <v>7700</v>
      </c>
      <c r="I838" s="199" t="s">
        <v>115</v>
      </c>
      <c r="J838" s="150" t="s">
        <v>7701</v>
      </c>
      <c r="K838" s="150" t="s">
        <v>7701</v>
      </c>
      <c r="L838" s="150" t="s">
        <v>7702</v>
      </c>
      <c r="M838" s="150" t="s">
        <v>7703</v>
      </c>
      <c r="N838" s="153" t="s">
        <v>1605</v>
      </c>
      <c r="O838" s="154" t="s">
        <v>2465</v>
      </c>
      <c r="P838" s="154" t="s">
        <v>7704</v>
      </c>
      <c r="Q838" s="166" t="s">
        <v>7705</v>
      </c>
      <c r="R838" s="154" t="s">
        <v>7706</v>
      </c>
      <c r="S838" s="155" t="s">
        <v>7676</v>
      </c>
      <c r="T838" s="155" t="s">
        <v>7707</v>
      </c>
      <c r="U838" s="155">
        <v>2019</v>
      </c>
      <c r="V838" s="156">
        <v>37970</v>
      </c>
      <c r="W838" s="154">
        <v>6690</v>
      </c>
      <c r="X838" s="258"/>
      <c r="Y838" s="153"/>
      <c r="Z838" s="258"/>
      <c r="AA838" s="258"/>
      <c r="AB838" s="258"/>
      <c r="AC838" s="150"/>
      <c r="AD838" s="40"/>
      <c r="AE838" s="40"/>
      <c r="AF838" s="40"/>
      <c r="AG838" s="40"/>
      <c r="AH838" s="40"/>
      <c r="AI838" s="218"/>
    </row>
    <row r="839" spans="1:35" ht="45" hidden="1" customHeight="1" x14ac:dyDescent="0.2">
      <c r="A839" s="159" t="s">
        <v>7708</v>
      </c>
      <c r="B839" s="150">
        <v>817325009</v>
      </c>
      <c r="C839" s="150" t="s">
        <v>275</v>
      </c>
      <c r="D839" s="151" t="s">
        <v>276</v>
      </c>
      <c r="E839" s="150" t="s">
        <v>7709</v>
      </c>
      <c r="F839" s="152" t="s">
        <v>278</v>
      </c>
      <c r="G839" s="152"/>
      <c r="H839" s="152" t="s">
        <v>279</v>
      </c>
      <c r="I839" s="152" t="s">
        <v>115</v>
      </c>
      <c r="J839" s="150"/>
      <c r="K839" s="150"/>
      <c r="L839" s="150" t="s">
        <v>7710</v>
      </c>
      <c r="M839" s="150" t="s">
        <v>7711</v>
      </c>
      <c r="N839" s="153" t="s">
        <v>149</v>
      </c>
      <c r="O839" s="154" t="s">
        <v>750</v>
      </c>
      <c r="P839" s="154" t="s">
        <v>7712</v>
      </c>
      <c r="Q839" s="155" t="s">
        <v>7713</v>
      </c>
      <c r="R839" s="154"/>
      <c r="S839" s="155">
        <v>93910</v>
      </c>
      <c r="T839" s="150" t="s">
        <v>7714</v>
      </c>
      <c r="U839" s="155">
        <v>2018</v>
      </c>
      <c r="V839" s="156">
        <v>37970</v>
      </c>
      <c r="W839" s="154">
        <v>6350</v>
      </c>
      <c r="X839" s="258"/>
      <c r="Y839" s="153"/>
      <c r="Z839" s="258"/>
      <c r="AA839" s="258"/>
      <c r="AB839" s="258"/>
      <c r="AC839" s="150"/>
      <c r="AD839" s="40"/>
      <c r="AE839" s="40"/>
      <c r="AF839" s="40"/>
      <c r="AG839" s="40"/>
      <c r="AH839" s="40"/>
      <c r="AI839" s="218"/>
    </row>
    <row r="840" spans="1:35" ht="45" hidden="1" customHeight="1" x14ac:dyDescent="0.2">
      <c r="A840" s="159" t="s">
        <v>7715</v>
      </c>
      <c r="B840" s="150">
        <v>700270009</v>
      </c>
      <c r="C840" s="150" t="s">
        <v>7716</v>
      </c>
      <c r="D840" s="151" t="s">
        <v>276</v>
      </c>
      <c r="E840" s="150" t="s">
        <v>7717</v>
      </c>
      <c r="F840" s="152" t="s">
        <v>7718</v>
      </c>
      <c r="G840" s="152"/>
      <c r="H840" s="152" t="s">
        <v>5700</v>
      </c>
      <c r="I840" s="152" t="s">
        <v>115</v>
      </c>
      <c r="J840" s="150"/>
      <c r="K840" s="150"/>
      <c r="L840" s="150" t="s">
        <v>7719</v>
      </c>
      <c r="M840" s="150" t="s">
        <v>7720</v>
      </c>
      <c r="N840" s="153" t="s">
        <v>118</v>
      </c>
      <c r="O840" s="154" t="s">
        <v>119</v>
      </c>
      <c r="P840" s="154" t="s">
        <v>7721</v>
      </c>
      <c r="Q840" s="155"/>
      <c r="R840" s="154"/>
      <c r="S840" s="155" t="s">
        <v>7722</v>
      </c>
      <c r="T840" s="155" t="s">
        <v>7723</v>
      </c>
      <c r="U840" s="155">
        <v>2020</v>
      </c>
      <c r="V840" s="156">
        <v>37970</v>
      </c>
      <c r="W840" s="154">
        <v>5850</v>
      </c>
      <c r="X840" s="258"/>
      <c r="Y840" s="153"/>
      <c r="Z840" s="258"/>
      <c r="AA840" s="258"/>
      <c r="AB840" s="258"/>
      <c r="AC840" s="150"/>
      <c r="AD840" s="40"/>
      <c r="AE840" s="40"/>
      <c r="AF840" s="40"/>
      <c r="AG840" s="40"/>
      <c r="AH840" s="40"/>
      <c r="AI840" s="218"/>
    </row>
    <row r="841" spans="1:35" ht="45" hidden="1" customHeight="1" x14ac:dyDescent="0.2">
      <c r="A841" s="159" t="s">
        <v>7724</v>
      </c>
      <c r="B841" s="150">
        <v>700414000</v>
      </c>
      <c r="C841" s="150" t="s">
        <v>457</v>
      </c>
      <c r="D841" s="151" t="s">
        <v>276</v>
      </c>
      <c r="E841" s="150" t="s">
        <v>277</v>
      </c>
      <c r="F841" s="152" t="s">
        <v>2427</v>
      </c>
      <c r="G841" s="152"/>
      <c r="H841" s="152" t="s">
        <v>7725</v>
      </c>
      <c r="I841" s="152" t="s">
        <v>115</v>
      </c>
      <c r="J841" s="150"/>
      <c r="K841" s="150"/>
      <c r="L841" s="150" t="s">
        <v>7726</v>
      </c>
      <c r="M841" s="150" t="s">
        <v>7727</v>
      </c>
      <c r="N841" s="153" t="s">
        <v>118</v>
      </c>
      <c r="O841" s="154" t="s">
        <v>7085</v>
      </c>
      <c r="P841" s="154" t="s">
        <v>7728</v>
      </c>
      <c r="Q841" s="155" t="s">
        <v>7729</v>
      </c>
      <c r="R841" s="154"/>
      <c r="S841" s="155" t="s">
        <v>403</v>
      </c>
      <c r="T841" s="155" t="s">
        <v>7730</v>
      </c>
      <c r="U841" s="155">
        <v>2015</v>
      </c>
      <c r="V841" s="156">
        <v>37970</v>
      </c>
      <c r="W841" s="154">
        <v>6904</v>
      </c>
      <c r="X841" s="258"/>
      <c r="Y841" s="153"/>
      <c r="Z841" s="258"/>
      <c r="AA841" s="258"/>
      <c r="AB841" s="258"/>
      <c r="AC841" s="150"/>
      <c r="AD841" s="40"/>
      <c r="AE841" s="40"/>
      <c r="AF841" s="40"/>
      <c r="AG841" s="40"/>
      <c r="AH841" s="40"/>
      <c r="AI841" s="218"/>
    </row>
    <row r="842" spans="1:35" ht="45" hidden="1" customHeight="1" x14ac:dyDescent="0.2">
      <c r="A842" s="159" t="s">
        <v>7731</v>
      </c>
      <c r="B842" s="150">
        <v>605060005</v>
      </c>
      <c r="C842" s="150" t="s">
        <v>623</v>
      </c>
      <c r="D842" s="151" t="s">
        <v>4011</v>
      </c>
      <c r="E842" s="150" t="s">
        <v>7732</v>
      </c>
      <c r="F842" s="152" t="s">
        <v>7670</v>
      </c>
      <c r="G842" s="152"/>
      <c r="H842" s="152" t="s">
        <v>7733</v>
      </c>
      <c r="I842" s="152" t="s">
        <v>115</v>
      </c>
      <c r="J842" s="150"/>
      <c r="K842" s="150"/>
      <c r="L842" s="150" t="s">
        <v>7734</v>
      </c>
      <c r="M842" s="150" t="s">
        <v>7735</v>
      </c>
      <c r="N842" s="153" t="s">
        <v>118</v>
      </c>
      <c r="O842" s="154" t="s">
        <v>119</v>
      </c>
      <c r="P842" s="154" t="s">
        <v>7736</v>
      </c>
      <c r="Q842" s="155" t="s">
        <v>7737</v>
      </c>
      <c r="R842" s="154"/>
      <c r="S842" s="155" t="s">
        <v>7738</v>
      </c>
      <c r="T842" s="155" t="s">
        <v>886</v>
      </c>
      <c r="U842" s="155" t="s">
        <v>887</v>
      </c>
      <c r="V842" s="156">
        <v>37970</v>
      </c>
      <c r="W842" s="154">
        <v>6974</v>
      </c>
      <c r="X842" s="213"/>
      <c r="Y842" s="214"/>
      <c r="Z842" s="213"/>
      <c r="AA842" s="213"/>
      <c r="AB842" s="213"/>
      <c r="AC842" s="215"/>
      <c r="AD842" s="40"/>
      <c r="AE842" s="40"/>
      <c r="AF842" s="40"/>
      <c r="AG842" s="40"/>
      <c r="AH842" s="40"/>
      <c r="AI842" s="218"/>
    </row>
    <row r="843" spans="1:35" ht="45" hidden="1" customHeight="1" x14ac:dyDescent="0.2">
      <c r="A843" s="159" t="s">
        <v>7739</v>
      </c>
      <c r="B843" s="150">
        <v>816989000</v>
      </c>
      <c r="C843" s="150" t="s">
        <v>7740</v>
      </c>
      <c r="D843" s="151" t="s">
        <v>876</v>
      </c>
      <c r="E843" s="150" t="s">
        <v>7741</v>
      </c>
      <c r="F843" s="152" t="s">
        <v>7742</v>
      </c>
      <c r="G843" s="152"/>
      <c r="H843" s="152" t="s">
        <v>7743</v>
      </c>
      <c r="I843" s="152" t="s">
        <v>115</v>
      </c>
      <c r="J843" s="150"/>
      <c r="K843" s="150"/>
      <c r="L843" s="150" t="s">
        <v>7744</v>
      </c>
      <c r="M843" s="150" t="s">
        <v>7745</v>
      </c>
      <c r="N843" s="153" t="s">
        <v>118</v>
      </c>
      <c r="O843" s="154" t="s">
        <v>119</v>
      </c>
      <c r="P843" s="154"/>
      <c r="Q843" s="155"/>
      <c r="R843" s="154"/>
      <c r="S843" s="155">
        <v>93105</v>
      </c>
      <c r="T843" s="155" t="s">
        <v>7746</v>
      </c>
      <c r="U843" s="155">
        <v>2021</v>
      </c>
      <c r="V843" s="156">
        <v>37970</v>
      </c>
      <c r="W843" s="154">
        <v>7107</v>
      </c>
      <c r="X843" s="258"/>
      <c r="Y843" s="153"/>
      <c r="Z843" s="258"/>
      <c r="AA843" s="258"/>
      <c r="AB843" s="258"/>
      <c r="AC843" s="150"/>
      <c r="AD843" s="40"/>
      <c r="AE843" s="40"/>
      <c r="AF843" s="40"/>
      <c r="AG843" s="40"/>
      <c r="AH843" s="40"/>
      <c r="AI843" s="218"/>
    </row>
    <row r="844" spans="1:35" ht="45" hidden="1" customHeight="1" x14ac:dyDescent="0.2">
      <c r="A844" s="159" t="s">
        <v>7747</v>
      </c>
      <c r="B844" s="150">
        <v>821589088</v>
      </c>
      <c r="C844" s="150" t="s">
        <v>275</v>
      </c>
      <c r="D844" s="151" t="s">
        <v>276</v>
      </c>
      <c r="E844" s="150" t="s">
        <v>7748</v>
      </c>
      <c r="F844" s="152" t="s">
        <v>278</v>
      </c>
      <c r="G844" s="152"/>
      <c r="H844" s="152" t="s">
        <v>279</v>
      </c>
      <c r="I844" s="152" t="s">
        <v>115</v>
      </c>
      <c r="J844" s="150"/>
      <c r="K844" s="150"/>
      <c r="L844" s="150" t="s">
        <v>7749</v>
      </c>
      <c r="M844" s="150" t="s">
        <v>7750</v>
      </c>
      <c r="N844" s="153" t="s">
        <v>149</v>
      </c>
      <c r="O844" s="154" t="s">
        <v>379</v>
      </c>
      <c r="P844" s="154"/>
      <c r="Q844" s="155"/>
      <c r="R844" s="154"/>
      <c r="S844" s="155" t="s">
        <v>7751</v>
      </c>
      <c r="T844" s="200" t="s">
        <v>7752</v>
      </c>
      <c r="U844" s="201">
        <v>2005</v>
      </c>
      <c r="V844" s="156">
        <v>37970</v>
      </c>
      <c r="W844" s="154">
        <v>6877</v>
      </c>
      <c r="X844" s="258"/>
      <c r="Y844" s="153"/>
      <c r="Z844" s="258"/>
      <c r="AA844" s="258"/>
      <c r="AB844" s="258"/>
      <c r="AC844" s="150"/>
      <c r="AD844" s="40"/>
      <c r="AE844" s="40"/>
      <c r="AF844" s="40"/>
      <c r="AG844" s="40"/>
      <c r="AH844" s="40"/>
      <c r="AI844" s="218"/>
    </row>
    <row r="845" spans="1:35" ht="45" hidden="1" customHeight="1" x14ac:dyDescent="0.2">
      <c r="A845" s="159" t="s">
        <v>7753</v>
      </c>
      <c r="B845" s="150">
        <v>651078105</v>
      </c>
      <c r="C845" s="150" t="s">
        <v>275</v>
      </c>
      <c r="D845" s="151" t="s">
        <v>276</v>
      </c>
      <c r="E845" s="150" t="s">
        <v>7754</v>
      </c>
      <c r="F845" s="152" t="s">
        <v>278</v>
      </c>
      <c r="G845" s="152"/>
      <c r="H845" s="152" t="s">
        <v>279</v>
      </c>
      <c r="I845" s="152" t="s">
        <v>115</v>
      </c>
      <c r="J845" s="150"/>
      <c r="K845" s="150"/>
      <c r="L845" s="150" t="s">
        <v>7755</v>
      </c>
      <c r="M845" s="150" t="s">
        <v>7756</v>
      </c>
      <c r="N845" s="153" t="s">
        <v>928</v>
      </c>
      <c r="O845" s="154" t="s">
        <v>7757</v>
      </c>
      <c r="P845" s="154"/>
      <c r="Q845" s="155"/>
      <c r="R845" s="154"/>
      <c r="S845" s="155">
        <v>93910</v>
      </c>
      <c r="T845" s="155" t="s">
        <v>7758</v>
      </c>
      <c r="U845" s="155">
        <v>2007</v>
      </c>
      <c r="V845" s="156">
        <v>37970</v>
      </c>
      <c r="W845" s="154">
        <v>6863</v>
      </c>
      <c r="X845" s="258"/>
      <c r="Y845" s="153"/>
      <c r="Z845" s="258"/>
      <c r="AA845" s="258"/>
      <c r="AB845" s="258"/>
      <c r="AC845" s="150"/>
      <c r="AD845" s="40"/>
      <c r="AE845" s="40"/>
      <c r="AF845" s="40"/>
      <c r="AG845" s="40"/>
      <c r="AH845" s="40"/>
      <c r="AI845" s="218"/>
    </row>
    <row r="846" spans="1:35" ht="45" hidden="1" customHeight="1" x14ac:dyDescent="0.2">
      <c r="A846" s="159" t="s">
        <v>7759</v>
      </c>
      <c r="B846" s="150">
        <v>800665612</v>
      </c>
      <c r="C846" s="150" t="s">
        <v>5434</v>
      </c>
      <c r="D846" s="151" t="s">
        <v>276</v>
      </c>
      <c r="E846" s="150" t="s">
        <v>7760</v>
      </c>
      <c r="F846" s="152" t="s">
        <v>7761</v>
      </c>
      <c r="G846" s="152"/>
      <c r="H846" s="152" t="s">
        <v>7761</v>
      </c>
      <c r="I846" s="152" t="s">
        <v>115</v>
      </c>
      <c r="J846" s="150"/>
      <c r="K846" s="150"/>
      <c r="L846" s="150" t="s">
        <v>7762</v>
      </c>
      <c r="M846" s="150" t="s">
        <v>7763</v>
      </c>
      <c r="N846" s="153" t="s">
        <v>133</v>
      </c>
      <c r="O846" s="154" t="s">
        <v>2490</v>
      </c>
      <c r="P846" s="154" t="s">
        <v>7764</v>
      </c>
      <c r="Q846" s="155"/>
      <c r="R846" s="154"/>
      <c r="S846" s="155" t="s">
        <v>403</v>
      </c>
      <c r="T846" s="155" t="s">
        <v>7765</v>
      </c>
      <c r="U846" s="155">
        <v>2020</v>
      </c>
      <c r="V846" s="156">
        <v>37970</v>
      </c>
      <c r="W846" s="154">
        <v>3846</v>
      </c>
      <c r="X846" s="213"/>
      <c r="Y846" s="214"/>
      <c r="Z846" s="213"/>
      <c r="AA846" s="213"/>
      <c r="AB846" s="213"/>
      <c r="AC846" s="215"/>
      <c r="AD846" s="40"/>
      <c r="AE846" s="40"/>
      <c r="AF846" s="40"/>
      <c r="AG846" s="40"/>
      <c r="AH846" s="40"/>
      <c r="AI846" s="218"/>
    </row>
    <row r="847" spans="1:35" ht="45" hidden="1" customHeight="1" x14ac:dyDescent="0.2">
      <c r="A847" s="159" t="s">
        <v>7766</v>
      </c>
      <c r="B847" s="150">
        <v>702209048</v>
      </c>
      <c r="C847" s="150" t="s">
        <v>275</v>
      </c>
      <c r="D847" s="151" t="s">
        <v>276</v>
      </c>
      <c r="E847" s="150" t="s">
        <v>7767</v>
      </c>
      <c r="F847" s="152" t="s">
        <v>278</v>
      </c>
      <c r="G847" s="152"/>
      <c r="H847" s="152" t="s">
        <v>5814</v>
      </c>
      <c r="I847" s="152" t="s">
        <v>115</v>
      </c>
      <c r="J847" s="150"/>
      <c r="K847" s="150"/>
      <c r="L847" s="150" t="s">
        <v>7768</v>
      </c>
      <c r="M847" s="150" t="s">
        <v>7769</v>
      </c>
      <c r="N847" s="153" t="s">
        <v>471</v>
      </c>
      <c r="O847" s="154" t="s">
        <v>1944</v>
      </c>
      <c r="P847" s="154"/>
      <c r="Q847" s="155"/>
      <c r="R847" s="154"/>
      <c r="S847" s="155" t="s">
        <v>442</v>
      </c>
      <c r="T847" s="155" t="s">
        <v>7770</v>
      </c>
      <c r="U847" s="155">
        <v>2005</v>
      </c>
      <c r="V847" s="156">
        <v>37970</v>
      </c>
      <c r="W847" s="154">
        <v>6520</v>
      </c>
      <c r="X847" s="258"/>
      <c r="Y847" s="153"/>
      <c r="Z847" s="258"/>
      <c r="AA847" s="258"/>
      <c r="AB847" s="258"/>
      <c r="AC847" s="150"/>
      <c r="AD847" s="40"/>
      <c r="AE847" s="40"/>
      <c r="AF847" s="40"/>
      <c r="AG847" s="40"/>
      <c r="AH847" s="40"/>
      <c r="AI847" s="218"/>
    </row>
    <row r="848" spans="1:35" ht="45" hidden="1" customHeight="1" x14ac:dyDescent="0.2">
      <c r="A848" s="159" t="s">
        <v>7771</v>
      </c>
      <c r="B848" s="150">
        <v>732639004</v>
      </c>
      <c r="C848" s="150" t="s">
        <v>275</v>
      </c>
      <c r="D848" s="151" t="s">
        <v>276</v>
      </c>
      <c r="E848" s="150" t="s">
        <v>7772</v>
      </c>
      <c r="F848" s="152" t="s">
        <v>2427</v>
      </c>
      <c r="G848" s="152"/>
      <c r="H848" s="152" t="s">
        <v>5814</v>
      </c>
      <c r="I848" s="152" t="s">
        <v>115</v>
      </c>
      <c r="J848" s="150"/>
      <c r="K848" s="150"/>
      <c r="L848" s="150" t="s">
        <v>7773</v>
      </c>
      <c r="M848" s="150" t="s">
        <v>7774</v>
      </c>
      <c r="N848" s="153" t="s">
        <v>149</v>
      </c>
      <c r="O848" s="154" t="s">
        <v>7775</v>
      </c>
      <c r="P848" s="154"/>
      <c r="Q848" s="155"/>
      <c r="R848" s="154"/>
      <c r="S848" s="155" t="s">
        <v>403</v>
      </c>
      <c r="T848" s="155" t="s">
        <v>7776</v>
      </c>
      <c r="U848" s="155">
        <v>2004</v>
      </c>
      <c r="V848" s="156">
        <v>37970</v>
      </c>
      <c r="W848" s="154">
        <v>6942</v>
      </c>
      <c r="X848" s="258"/>
      <c r="Y848" s="153"/>
      <c r="Z848" s="258"/>
      <c r="AA848" s="258"/>
      <c r="AB848" s="258"/>
      <c r="AC848" s="150"/>
      <c r="AD848" s="40"/>
      <c r="AE848" s="40"/>
      <c r="AF848" s="40"/>
      <c r="AG848" s="40"/>
      <c r="AH848" s="40"/>
      <c r="AI848" s="218"/>
    </row>
    <row r="849" spans="1:35" ht="45" hidden="1" customHeight="1" x14ac:dyDescent="0.2">
      <c r="A849" s="159" t="s">
        <v>7777</v>
      </c>
      <c r="B849" s="150">
        <v>733785004</v>
      </c>
      <c r="C849" s="150" t="s">
        <v>275</v>
      </c>
      <c r="D849" s="151" t="s">
        <v>276</v>
      </c>
      <c r="E849" s="150" t="s">
        <v>7778</v>
      </c>
      <c r="F849" s="152" t="s">
        <v>278</v>
      </c>
      <c r="G849" s="152"/>
      <c r="H849" s="152" t="s">
        <v>5814</v>
      </c>
      <c r="I849" s="152" t="s">
        <v>115</v>
      </c>
      <c r="J849" s="150"/>
      <c r="K849" s="150"/>
      <c r="L849" s="150" t="s">
        <v>7779</v>
      </c>
      <c r="M849" s="150" t="s">
        <v>7780</v>
      </c>
      <c r="N849" s="153" t="s">
        <v>232</v>
      </c>
      <c r="O849" s="154" t="s">
        <v>294</v>
      </c>
      <c r="P849" s="154"/>
      <c r="Q849" s="155"/>
      <c r="R849" s="154"/>
      <c r="S849" s="155">
        <v>93910</v>
      </c>
      <c r="T849" s="155" t="s">
        <v>7781</v>
      </c>
      <c r="U849" s="155">
        <v>2008</v>
      </c>
      <c r="V849" s="156">
        <v>40016</v>
      </c>
      <c r="W849" s="154">
        <v>7413</v>
      </c>
      <c r="X849" s="258"/>
      <c r="Y849" s="153"/>
      <c r="Z849" s="258"/>
      <c r="AA849" s="258"/>
      <c r="AB849" s="258"/>
      <c r="AC849" s="150"/>
      <c r="AD849" s="40"/>
      <c r="AE849" s="40"/>
      <c r="AF849" s="40"/>
      <c r="AG849" s="40"/>
      <c r="AH849" s="40"/>
      <c r="AI849" s="218"/>
    </row>
    <row r="850" spans="1:35" ht="45" hidden="1" customHeight="1" x14ac:dyDescent="0.2">
      <c r="A850" s="159" t="s">
        <v>7782</v>
      </c>
      <c r="B850" s="150">
        <v>653716907</v>
      </c>
      <c r="C850" s="150" t="s">
        <v>7783</v>
      </c>
      <c r="D850" s="151" t="s">
        <v>276</v>
      </c>
      <c r="E850" s="150" t="s">
        <v>277</v>
      </c>
      <c r="F850" s="152" t="s">
        <v>2427</v>
      </c>
      <c r="G850" s="152"/>
      <c r="H850" s="152" t="s">
        <v>7725</v>
      </c>
      <c r="I850" s="152" t="s">
        <v>115</v>
      </c>
      <c r="J850" s="150"/>
      <c r="K850" s="150"/>
      <c r="L850" s="150" t="s">
        <v>7784</v>
      </c>
      <c r="M850" s="150" t="s">
        <v>7785</v>
      </c>
      <c r="N850" s="153" t="s">
        <v>246</v>
      </c>
      <c r="O850" s="154" t="s">
        <v>5087</v>
      </c>
      <c r="P850" s="154" t="s">
        <v>7786</v>
      </c>
      <c r="Q850" s="166" t="s">
        <v>7787</v>
      </c>
      <c r="R850" s="154"/>
      <c r="S850" s="155" t="s">
        <v>403</v>
      </c>
      <c r="T850" s="155" t="s">
        <v>7788</v>
      </c>
      <c r="U850" s="155">
        <v>2019</v>
      </c>
      <c r="V850" s="156">
        <v>37970</v>
      </c>
      <c r="W850" s="154">
        <v>6945</v>
      </c>
      <c r="X850" s="258"/>
      <c r="Y850" s="153"/>
      <c r="Z850" s="258"/>
      <c r="AA850" s="258"/>
      <c r="AB850" s="258"/>
      <c r="AC850" s="150"/>
      <c r="AD850" s="40"/>
      <c r="AE850" s="40"/>
      <c r="AF850" s="40"/>
      <c r="AG850" s="40"/>
      <c r="AH850" s="40"/>
      <c r="AI850" s="218"/>
    </row>
    <row r="851" spans="1:35" ht="45" hidden="1" customHeight="1" x14ac:dyDescent="0.2">
      <c r="A851" s="159" t="s">
        <v>7789</v>
      </c>
      <c r="B851" s="150">
        <v>747474001</v>
      </c>
      <c r="C851" s="150" t="s">
        <v>275</v>
      </c>
      <c r="D851" s="151" t="s">
        <v>276</v>
      </c>
      <c r="E851" s="150" t="s">
        <v>7790</v>
      </c>
      <c r="F851" s="152" t="s">
        <v>2427</v>
      </c>
      <c r="G851" s="152"/>
      <c r="H851" s="152" t="s">
        <v>5814</v>
      </c>
      <c r="I851" s="152" t="s">
        <v>115</v>
      </c>
      <c r="J851" s="150"/>
      <c r="K851" s="150"/>
      <c r="L851" s="150" t="s">
        <v>7791</v>
      </c>
      <c r="M851" s="150" t="s">
        <v>7792</v>
      </c>
      <c r="N851" s="153" t="s">
        <v>232</v>
      </c>
      <c r="O851" s="154" t="s">
        <v>5881</v>
      </c>
      <c r="P851" s="154"/>
      <c r="Q851" s="155"/>
      <c r="R851" s="154"/>
      <c r="S851" s="155" t="s">
        <v>403</v>
      </c>
      <c r="T851" s="155" t="s">
        <v>7793</v>
      </c>
      <c r="U851" s="155">
        <v>2005</v>
      </c>
      <c r="V851" s="156">
        <v>38768</v>
      </c>
      <c r="W851" s="154">
        <v>7304</v>
      </c>
      <c r="X851" s="258"/>
      <c r="Y851" s="153"/>
      <c r="Z851" s="258"/>
      <c r="AA851" s="258"/>
      <c r="AB851" s="258"/>
      <c r="AC851" s="150"/>
      <c r="AD851" s="40"/>
      <c r="AE851" s="40"/>
      <c r="AF851" s="40"/>
      <c r="AG851" s="40"/>
      <c r="AH851" s="40"/>
      <c r="AI851" s="218"/>
    </row>
    <row r="852" spans="1:35" ht="45" hidden="1" customHeight="1" x14ac:dyDescent="0.2">
      <c r="A852" s="159" t="s">
        <v>7794</v>
      </c>
      <c r="B852" s="150">
        <v>725861001</v>
      </c>
      <c r="C852" s="150" t="s">
        <v>275</v>
      </c>
      <c r="D852" s="151" t="s">
        <v>276</v>
      </c>
      <c r="E852" s="150" t="s">
        <v>277</v>
      </c>
      <c r="F852" s="152" t="s">
        <v>2427</v>
      </c>
      <c r="G852" s="152"/>
      <c r="H852" s="152" t="s">
        <v>7795</v>
      </c>
      <c r="I852" s="152" t="s">
        <v>115</v>
      </c>
      <c r="J852" s="150"/>
      <c r="K852" s="150"/>
      <c r="L852" s="150" t="s">
        <v>7796</v>
      </c>
      <c r="M852" s="150" t="s">
        <v>7797</v>
      </c>
      <c r="N852" s="153" t="s">
        <v>246</v>
      </c>
      <c r="O852" s="154" t="s">
        <v>5087</v>
      </c>
      <c r="P852" s="154"/>
      <c r="Q852" s="167" t="s">
        <v>7798</v>
      </c>
      <c r="R852" s="154"/>
      <c r="S852" s="155">
        <v>93910</v>
      </c>
      <c r="T852" s="155" t="s">
        <v>7799</v>
      </c>
      <c r="U852" s="155">
        <v>2011</v>
      </c>
      <c r="V852" s="156">
        <v>37970</v>
      </c>
      <c r="W852" s="154">
        <v>6946</v>
      </c>
      <c r="X852" s="258"/>
      <c r="Y852" s="153"/>
      <c r="Z852" s="258"/>
      <c r="AA852" s="258"/>
      <c r="AB852" s="258"/>
      <c r="AC852" s="150"/>
      <c r="AD852" s="40"/>
      <c r="AE852" s="40"/>
      <c r="AF852" s="40"/>
      <c r="AG852" s="40"/>
      <c r="AH852" s="40"/>
      <c r="AI852" s="218"/>
    </row>
    <row r="853" spans="1:35" ht="45" hidden="1" customHeight="1" x14ac:dyDescent="0.2">
      <c r="A853" s="159" t="s">
        <v>7800</v>
      </c>
      <c r="B853" s="150" t="s">
        <v>7801</v>
      </c>
      <c r="C853" s="150" t="s">
        <v>275</v>
      </c>
      <c r="D853" s="151" t="s">
        <v>276</v>
      </c>
      <c r="E853" s="150" t="s">
        <v>7802</v>
      </c>
      <c r="F853" s="152" t="s">
        <v>278</v>
      </c>
      <c r="G853" s="152"/>
      <c r="H853" s="152" t="s">
        <v>5814</v>
      </c>
      <c r="I853" s="152" t="s">
        <v>115</v>
      </c>
      <c r="J853" s="150"/>
      <c r="K853" s="150"/>
      <c r="L853" s="150" t="s">
        <v>7803</v>
      </c>
      <c r="M853" s="150" t="s">
        <v>7804</v>
      </c>
      <c r="N853" s="153" t="s">
        <v>232</v>
      </c>
      <c r="O853" s="154" t="s">
        <v>5174</v>
      </c>
      <c r="P853" s="154"/>
      <c r="Q853" s="155"/>
      <c r="R853" s="154"/>
      <c r="S853" s="155" t="s">
        <v>442</v>
      </c>
      <c r="T853" s="155" t="s">
        <v>7805</v>
      </c>
      <c r="U853" s="155">
        <v>2007</v>
      </c>
      <c r="V853" s="156">
        <v>37667</v>
      </c>
      <c r="W853" s="154">
        <v>6790</v>
      </c>
      <c r="X853" s="258"/>
      <c r="Y853" s="153"/>
      <c r="Z853" s="258"/>
      <c r="AA853" s="258"/>
      <c r="AB853" s="258"/>
      <c r="AC853" s="150"/>
      <c r="AD853" s="40"/>
      <c r="AE853" s="40"/>
      <c r="AF853" s="40"/>
      <c r="AG853" s="40"/>
      <c r="AH853" s="40"/>
      <c r="AI853" s="218"/>
    </row>
    <row r="854" spans="1:35" ht="45" hidden="1" customHeight="1" x14ac:dyDescent="0.2">
      <c r="A854" s="159" t="s">
        <v>7806</v>
      </c>
      <c r="B854" s="150">
        <v>732361006</v>
      </c>
      <c r="C854" s="150" t="s">
        <v>275</v>
      </c>
      <c r="D854" s="151" t="s">
        <v>276</v>
      </c>
      <c r="E854" s="150" t="s">
        <v>7807</v>
      </c>
      <c r="F854" s="152" t="s">
        <v>278</v>
      </c>
      <c r="G854" s="152"/>
      <c r="H854" s="152" t="s">
        <v>5814</v>
      </c>
      <c r="I854" s="152" t="s">
        <v>115</v>
      </c>
      <c r="J854" s="150"/>
      <c r="K854" s="150"/>
      <c r="L854" s="150" t="s">
        <v>7808</v>
      </c>
      <c r="M854" s="150" t="s">
        <v>7809</v>
      </c>
      <c r="N854" s="153" t="s">
        <v>149</v>
      </c>
      <c r="O854" s="154" t="s">
        <v>4599</v>
      </c>
      <c r="P854" s="154"/>
      <c r="Q854" s="155"/>
      <c r="R854" s="154"/>
      <c r="S854" s="155">
        <v>93910</v>
      </c>
      <c r="T854" s="155" t="s">
        <v>7810</v>
      </c>
      <c r="U854" s="155">
        <v>2005</v>
      </c>
      <c r="V854" s="156">
        <v>37970</v>
      </c>
      <c r="W854" s="154">
        <v>6941</v>
      </c>
      <c r="X854" s="258"/>
      <c r="Y854" s="153"/>
      <c r="Z854" s="258"/>
      <c r="AA854" s="258"/>
      <c r="AB854" s="258"/>
      <c r="AC854" s="150"/>
      <c r="AD854" s="40"/>
      <c r="AE854" s="40"/>
      <c r="AF854" s="40"/>
      <c r="AG854" s="40"/>
      <c r="AH854" s="40"/>
      <c r="AI854" s="218"/>
    </row>
    <row r="855" spans="1:35" ht="45" hidden="1" customHeight="1" x14ac:dyDescent="0.2">
      <c r="A855" s="159" t="s">
        <v>7811</v>
      </c>
      <c r="B855" s="150">
        <v>707155000</v>
      </c>
      <c r="C855" s="150" t="s">
        <v>275</v>
      </c>
      <c r="D855" s="151" t="s">
        <v>276</v>
      </c>
      <c r="E855" s="150" t="s">
        <v>7812</v>
      </c>
      <c r="F855" s="152" t="s">
        <v>7813</v>
      </c>
      <c r="G855" s="152"/>
      <c r="H855" s="152" t="s">
        <v>5814</v>
      </c>
      <c r="I855" s="152" t="s">
        <v>115</v>
      </c>
      <c r="J855" s="150"/>
      <c r="K855" s="150"/>
      <c r="L855" s="150" t="s">
        <v>7814</v>
      </c>
      <c r="M855" s="150" t="s">
        <v>7815</v>
      </c>
      <c r="N855" s="153" t="s">
        <v>232</v>
      </c>
      <c r="O855" s="154" t="s">
        <v>294</v>
      </c>
      <c r="P855" s="154"/>
      <c r="Q855" s="155"/>
      <c r="R855" s="154"/>
      <c r="S855" s="155">
        <v>93910</v>
      </c>
      <c r="T855" s="155" t="s">
        <v>7816</v>
      </c>
      <c r="U855" s="155">
        <v>2010</v>
      </c>
      <c r="V855" s="156">
        <v>37970</v>
      </c>
      <c r="W855" s="154">
        <v>6901</v>
      </c>
      <c r="X855" s="258"/>
      <c r="Y855" s="153"/>
      <c r="Z855" s="258"/>
      <c r="AA855" s="258"/>
      <c r="AB855" s="258"/>
      <c r="AC855" s="150"/>
      <c r="AD855" s="40"/>
      <c r="AE855" s="40"/>
      <c r="AF855" s="40"/>
      <c r="AG855" s="40"/>
      <c r="AH855" s="40"/>
      <c r="AI855" s="218"/>
    </row>
    <row r="856" spans="1:35" ht="45" hidden="1" customHeight="1" x14ac:dyDescent="0.2">
      <c r="A856" s="159" t="s">
        <v>7817</v>
      </c>
      <c r="B856" s="150">
        <v>729274003</v>
      </c>
      <c r="C856" s="150" t="s">
        <v>275</v>
      </c>
      <c r="D856" s="151" t="s">
        <v>276</v>
      </c>
      <c r="E856" s="150" t="s">
        <v>7818</v>
      </c>
      <c r="F856" s="152" t="s">
        <v>278</v>
      </c>
      <c r="G856" s="152"/>
      <c r="H856" s="152" t="s">
        <v>5814</v>
      </c>
      <c r="I856" s="152" t="s">
        <v>115</v>
      </c>
      <c r="J856" s="150"/>
      <c r="K856" s="150"/>
      <c r="L856" s="150" t="s">
        <v>7819</v>
      </c>
      <c r="M856" s="150" t="s">
        <v>7820</v>
      </c>
      <c r="N856" s="153" t="s">
        <v>149</v>
      </c>
      <c r="O856" s="154" t="s">
        <v>379</v>
      </c>
      <c r="P856" s="154" t="s">
        <v>7821</v>
      </c>
      <c r="Q856" s="155"/>
      <c r="R856" s="154"/>
      <c r="S856" s="155" t="s">
        <v>560</v>
      </c>
      <c r="T856" s="155" t="s">
        <v>7822</v>
      </c>
      <c r="U856" s="155">
        <v>2005</v>
      </c>
      <c r="V856" s="156">
        <v>37970</v>
      </c>
      <c r="W856" s="154">
        <v>6800</v>
      </c>
      <c r="X856" s="258"/>
      <c r="Y856" s="153"/>
      <c r="Z856" s="258"/>
      <c r="AA856" s="258"/>
      <c r="AB856" s="258"/>
      <c r="AC856" s="150"/>
      <c r="AD856" s="40"/>
      <c r="AE856" s="40"/>
      <c r="AF856" s="40"/>
      <c r="AG856" s="40"/>
      <c r="AH856" s="40"/>
      <c r="AI856" s="218"/>
    </row>
    <row r="857" spans="1:35" ht="45" hidden="1" customHeight="1" x14ac:dyDescent="0.2">
      <c r="A857" s="159" t="s">
        <v>7823</v>
      </c>
      <c r="B857" s="150">
        <v>731959005</v>
      </c>
      <c r="C857" s="150" t="s">
        <v>275</v>
      </c>
      <c r="D857" s="151" t="s">
        <v>276</v>
      </c>
      <c r="E857" s="150" t="s">
        <v>277</v>
      </c>
      <c r="F857" s="152" t="s">
        <v>278</v>
      </c>
      <c r="G857" s="152"/>
      <c r="H857" s="152" t="s">
        <v>5814</v>
      </c>
      <c r="I857" s="152" t="s">
        <v>115</v>
      </c>
      <c r="J857" s="150"/>
      <c r="K857" s="150"/>
      <c r="L857" s="150" t="s">
        <v>7824</v>
      </c>
      <c r="M857" s="150" t="s">
        <v>7825</v>
      </c>
      <c r="N857" s="153" t="s">
        <v>149</v>
      </c>
      <c r="O857" s="154" t="s">
        <v>5192</v>
      </c>
      <c r="P857" s="154" t="s">
        <v>7826</v>
      </c>
      <c r="Q857" s="155"/>
      <c r="R857" s="154"/>
      <c r="S857" s="155" t="s">
        <v>442</v>
      </c>
      <c r="T857" s="155" t="s">
        <v>7827</v>
      </c>
      <c r="U857" s="155">
        <v>2005</v>
      </c>
      <c r="V857" s="156">
        <v>37970</v>
      </c>
      <c r="W857" s="154">
        <v>6940</v>
      </c>
      <c r="X857" s="258"/>
      <c r="Y857" s="153"/>
      <c r="Z857" s="258"/>
      <c r="AA857" s="258"/>
      <c r="AB857" s="258"/>
      <c r="AC857" s="150"/>
      <c r="AD857" s="40"/>
      <c r="AE857" s="40"/>
      <c r="AF857" s="40"/>
      <c r="AG857" s="40"/>
      <c r="AH857" s="40"/>
      <c r="AI857" s="218"/>
    </row>
    <row r="858" spans="1:35" ht="45" hidden="1" customHeight="1" x14ac:dyDescent="0.2">
      <c r="A858" s="159" t="s">
        <v>7828</v>
      </c>
      <c r="B858" s="150">
        <v>800665264</v>
      </c>
      <c r="C858" s="150" t="s">
        <v>275</v>
      </c>
      <c r="D858" s="151" t="s">
        <v>276</v>
      </c>
      <c r="E858" s="150" t="s">
        <v>7829</v>
      </c>
      <c r="F858" s="152" t="s">
        <v>278</v>
      </c>
      <c r="G858" s="152"/>
      <c r="H858" s="152" t="s">
        <v>5814</v>
      </c>
      <c r="I858" s="152" t="s">
        <v>115</v>
      </c>
      <c r="J858" s="150"/>
      <c r="K858" s="150"/>
      <c r="L858" s="150" t="s">
        <v>7830</v>
      </c>
      <c r="M858" s="150" t="s">
        <v>7831</v>
      </c>
      <c r="N858" s="153" t="s">
        <v>133</v>
      </c>
      <c r="O858" s="154" t="s">
        <v>4495</v>
      </c>
      <c r="P858" s="154"/>
      <c r="Q858" s="155"/>
      <c r="R858" s="154"/>
      <c r="S858" s="155" t="s">
        <v>7832</v>
      </c>
      <c r="T858" s="155" t="s">
        <v>7833</v>
      </c>
      <c r="U858" s="155">
        <v>2004</v>
      </c>
      <c r="V858" s="156">
        <v>37970</v>
      </c>
      <c r="W858" s="154">
        <v>6550</v>
      </c>
      <c r="X858" s="258"/>
      <c r="Y858" s="153"/>
      <c r="Z858" s="258"/>
      <c r="AA858" s="258"/>
      <c r="AB858" s="258"/>
      <c r="AC858" s="150"/>
      <c r="AD858" s="40"/>
      <c r="AE858" s="40"/>
      <c r="AF858" s="40"/>
      <c r="AG858" s="40"/>
      <c r="AH858" s="40"/>
      <c r="AI858" s="218"/>
    </row>
    <row r="859" spans="1:35" ht="45" hidden="1" customHeight="1" x14ac:dyDescent="0.2">
      <c r="A859" s="159" t="s">
        <v>7834</v>
      </c>
      <c r="B859" s="150">
        <v>700555097</v>
      </c>
      <c r="C859" s="150" t="s">
        <v>275</v>
      </c>
      <c r="D859" s="151" t="s">
        <v>276</v>
      </c>
      <c r="E859" s="150" t="s">
        <v>7835</v>
      </c>
      <c r="F859" s="152" t="s">
        <v>278</v>
      </c>
      <c r="G859" s="152"/>
      <c r="H859" s="152" t="s">
        <v>5814</v>
      </c>
      <c r="I859" s="152" t="s">
        <v>115</v>
      </c>
      <c r="J859" s="150"/>
      <c r="K859" s="150"/>
      <c r="L859" s="150" t="s">
        <v>7836</v>
      </c>
      <c r="M859" s="150" t="s">
        <v>7837</v>
      </c>
      <c r="N859" s="153" t="s">
        <v>165</v>
      </c>
      <c r="O859" s="154" t="s">
        <v>166</v>
      </c>
      <c r="P859" s="154" t="s">
        <v>7838</v>
      </c>
      <c r="Q859" s="155"/>
      <c r="R859" s="154"/>
      <c r="S859" s="155">
        <v>93910</v>
      </c>
      <c r="T859" s="155" t="s">
        <v>7839</v>
      </c>
      <c r="U859" s="155">
        <v>2010</v>
      </c>
      <c r="V859" s="156">
        <v>37970</v>
      </c>
      <c r="W859" s="154">
        <v>7023</v>
      </c>
      <c r="X859" s="258"/>
      <c r="Y859" s="153"/>
      <c r="Z859" s="258"/>
      <c r="AA859" s="258"/>
      <c r="AB859" s="258"/>
      <c r="AC859" s="150"/>
      <c r="AD859" s="40"/>
      <c r="AE859" s="40"/>
      <c r="AF859" s="40"/>
      <c r="AG859" s="40"/>
      <c r="AH859" s="40"/>
      <c r="AI859" s="218"/>
    </row>
    <row r="860" spans="1:35" ht="45" hidden="1" customHeight="1" x14ac:dyDescent="0.2">
      <c r="A860" s="159" t="s">
        <v>7840</v>
      </c>
      <c r="B860" s="150" t="s">
        <v>7841</v>
      </c>
      <c r="C860" s="150" t="s">
        <v>275</v>
      </c>
      <c r="D860" s="151" t="s">
        <v>276</v>
      </c>
      <c r="E860" s="150" t="s">
        <v>7842</v>
      </c>
      <c r="F860" s="152" t="s">
        <v>7843</v>
      </c>
      <c r="G860" s="152"/>
      <c r="H860" s="152" t="s">
        <v>5814</v>
      </c>
      <c r="I860" s="152" t="s">
        <v>115</v>
      </c>
      <c r="J860" s="150"/>
      <c r="K860" s="150"/>
      <c r="L860" s="150" t="s">
        <v>7844</v>
      </c>
      <c r="M860" s="150" t="s">
        <v>7845</v>
      </c>
      <c r="N860" s="153" t="s">
        <v>133</v>
      </c>
      <c r="O860" s="154" t="s">
        <v>4632</v>
      </c>
      <c r="P860" s="154" t="s">
        <v>7846</v>
      </c>
      <c r="Q860" s="166" t="s">
        <v>7847</v>
      </c>
      <c r="R860" s="154"/>
      <c r="S860" s="155" t="s">
        <v>442</v>
      </c>
      <c r="T860" s="155" t="s">
        <v>7848</v>
      </c>
      <c r="U860" s="155">
        <v>2020</v>
      </c>
      <c r="V860" s="156">
        <v>37970</v>
      </c>
      <c r="W860" s="154">
        <v>6650</v>
      </c>
      <c r="X860" s="258"/>
      <c r="Y860" s="153"/>
      <c r="Z860" s="258"/>
      <c r="AA860" s="258"/>
      <c r="AB860" s="258"/>
      <c r="AC860" s="150"/>
      <c r="AD860" s="40"/>
      <c r="AE860" s="40"/>
      <c r="AF860" s="40"/>
      <c r="AG860" s="40"/>
      <c r="AH860" s="40"/>
      <c r="AI860" s="218"/>
    </row>
    <row r="861" spans="1:35" ht="45" hidden="1" customHeight="1" x14ac:dyDescent="0.2">
      <c r="A861" s="159" t="s">
        <v>7849</v>
      </c>
      <c r="B861" s="150" t="s">
        <v>7850</v>
      </c>
      <c r="C861" s="150" t="s">
        <v>275</v>
      </c>
      <c r="D861" s="151" t="s">
        <v>276</v>
      </c>
      <c r="E861" s="150" t="s">
        <v>7851</v>
      </c>
      <c r="F861" s="152" t="s">
        <v>7852</v>
      </c>
      <c r="G861" s="152"/>
      <c r="H861" s="152" t="s">
        <v>5814</v>
      </c>
      <c r="I861" s="152" t="s">
        <v>115</v>
      </c>
      <c r="J861" s="150"/>
      <c r="K861" s="150"/>
      <c r="L861" s="150" t="s">
        <v>7853</v>
      </c>
      <c r="M861" s="150" t="s">
        <v>7854</v>
      </c>
      <c r="N861" s="153" t="s">
        <v>246</v>
      </c>
      <c r="O861" s="154" t="s">
        <v>686</v>
      </c>
      <c r="P861" s="154" t="s">
        <v>7855</v>
      </c>
      <c r="Q861" s="155"/>
      <c r="R861" s="154"/>
      <c r="S861" s="155" t="s">
        <v>442</v>
      </c>
      <c r="T861" s="155" t="s">
        <v>7856</v>
      </c>
      <c r="U861" s="155">
        <v>2007</v>
      </c>
      <c r="V861" s="156">
        <v>37970</v>
      </c>
      <c r="W861" s="154">
        <v>6879</v>
      </c>
      <c r="X861" s="258"/>
      <c r="Y861" s="153"/>
      <c r="Z861" s="258"/>
      <c r="AA861" s="258"/>
      <c r="AB861" s="258"/>
      <c r="AC861" s="150"/>
      <c r="AD861" s="40"/>
      <c r="AE861" s="40"/>
      <c r="AF861" s="40"/>
      <c r="AG861" s="40"/>
      <c r="AH861" s="40"/>
      <c r="AI861" s="218"/>
    </row>
    <row r="862" spans="1:35" ht="45" hidden="1" customHeight="1" x14ac:dyDescent="0.2">
      <c r="A862" s="159" t="s">
        <v>7857</v>
      </c>
      <c r="B862" s="150">
        <v>702085047</v>
      </c>
      <c r="C862" s="150" t="s">
        <v>5434</v>
      </c>
      <c r="D862" s="151" t="s">
        <v>276</v>
      </c>
      <c r="E862" s="150" t="s">
        <v>277</v>
      </c>
      <c r="F862" s="152" t="s">
        <v>2427</v>
      </c>
      <c r="G862" s="152"/>
      <c r="H862" s="152" t="s">
        <v>7858</v>
      </c>
      <c r="I862" s="152" t="s">
        <v>115</v>
      </c>
      <c r="J862" s="150"/>
      <c r="K862" s="150"/>
      <c r="L862" s="150" t="s">
        <v>7859</v>
      </c>
      <c r="M862" s="150" t="s">
        <v>7860</v>
      </c>
      <c r="N862" s="153" t="s">
        <v>232</v>
      </c>
      <c r="O862" s="154" t="s">
        <v>294</v>
      </c>
      <c r="P862" s="154" t="s">
        <v>7861</v>
      </c>
      <c r="Q862" s="166" t="s">
        <v>7862</v>
      </c>
      <c r="R862" s="154"/>
      <c r="S862" s="155" t="s">
        <v>403</v>
      </c>
      <c r="T862" s="155" t="s">
        <v>7863</v>
      </c>
      <c r="U862" s="155">
        <v>2019</v>
      </c>
      <c r="V862" s="156">
        <v>37970</v>
      </c>
      <c r="W862" s="154">
        <v>3848</v>
      </c>
      <c r="X862" s="258"/>
      <c r="Y862" s="153"/>
      <c r="Z862" s="258"/>
      <c r="AA862" s="258"/>
      <c r="AB862" s="258"/>
      <c r="AC862" s="150"/>
      <c r="AD862" s="40"/>
      <c r="AE862" s="40"/>
      <c r="AF862" s="40"/>
      <c r="AG862" s="40"/>
      <c r="AH862" s="40"/>
      <c r="AI862" s="218"/>
    </row>
    <row r="863" spans="1:35" ht="45" hidden="1" customHeight="1" x14ac:dyDescent="0.2">
      <c r="A863" s="159" t="s">
        <v>7864</v>
      </c>
      <c r="B863" s="150">
        <v>704380208</v>
      </c>
      <c r="C863" s="150" t="s">
        <v>275</v>
      </c>
      <c r="D863" s="151" t="s">
        <v>276</v>
      </c>
      <c r="E863" s="150" t="s">
        <v>7865</v>
      </c>
      <c r="F863" s="152" t="s">
        <v>278</v>
      </c>
      <c r="G863" s="152"/>
      <c r="H863" s="152" t="s">
        <v>5814</v>
      </c>
      <c r="I863" s="152" t="s">
        <v>115</v>
      </c>
      <c r="J863" s="150"/>
      <c r="K863" s="150"/>
      <c r="L863" s="150" t="s">
        <v>7866</v>
      </c>
      <c r="M863" s="150" t="s">
        <v>7867</v>
      </c>
      <c r="N863" s="153" t="s">
        <v>133</v>
      </c>
      <c r="O863" s="154" t="s">
        <v>7868</v>
      </c>
      <c r="P863" s="154"/>
      <c r="Q863" s="155"/>
      <c r="R863" s="154"/>
      <c r="S863" s="155" t="s">
        <v>442</v>
      </c>
      <c r="T863" s="155" t="s">
        <v>7869</v>
      </c>
      <c r="U863" s="155">
        <v>2009</v>
      </c>
      <c r="V863" s="156">
        <v>37970</v>
      </c>
      <c r="W863" s="154">
        <v>6923</v>
      </c>
      <c r="X863" s="258"/>
      <c r="Y863" s="153"/>
      <c r="Z863" s="258"/>
      <c r="AA863" s="258"/>
      <c r="AB863" s="258"/>
      <c r="AC863" s="150"/>
      <c r="AD863" s="40"/>
      <c r="AE863" s="40"/>
      <c r="AF863" s="40"/>
      <c r="AG863" s="40"/>
      <c r="AH863" s="40"/>
      <c r="AI863" s="218"/>
    </row>
    <row r="864" spans="1:35" ht="45" hidden="1" customHeight="1" x14ac:dyDescent="0.2">
      <c r="A864" s="159" t="s">
        <v>7870</v>
      </c>
      <c r="B864" s="150">
        <v>702872707</v>
      </c>
      <c r="C864" s="150" t="s">
        <v>275</v>
      </c>
      <c r="D864" s="151" t="s">
        <v>276</v>
      </c>
      <c r="E864" s="150" t="s">
        <v>7748</v>
      </c>
      <c r="F864" s="152" t="s">
        <v>278</v>
      </c>
      <c r="G864" s="152"/>
      <c r="H864" s="152" t="s">
        <v>279</v>
      </c>
      <c r="I864" s="152" t="s">
        <v>115</v>
      </c>
      <c r="J864" s="150"/>
      <c r="K864" s="150"/>
      <c r="L864" s="150" t="s">
        <v>7871</v>
      </c>
      <c r="M864" s="150" t="s">
        <v>7872</v>
      </c>
      <c r="N864" s="153" t="s">
        <v>118</v>
      </c>
      <c r="O864" s="154" t="s">
        <v>594</v>
      </c>
      <c r="P864" s="154" t="s">
        <v>7873</v>
      </c>
      <c r="Q864" s="155"/>
      <c r="R864" s="154"/>
      <c r="S864" s="155" t="s">
        <v>560</v>
      </c>
      <c r="T864" s="155" t="s">
        <v>7874</v>
      </c>
      <c r="U864" s="155">
        <v>2004</v>
      </c>
      <c r="V864" s="156">
        <v>37970</v>
      </c>
      <c r="W864" s="154">
        <v>7008</v>
      </c>
      <c r="X864" s="258"/>
      <c r="Y864" s="153"/>
      <c r="Z864" s="258"/>
      <c r="AA864" s="258"/>
      <c r="AB864" s="258"/>
      <c r="AC864" s="150"/>
      <c r="AD864" s="40"/>
      <c r="AE864" s="40"/>
      <c r="AF864" s="40"/>
      <c r="AG864" s="40"/>
      <c r="AH864" s="40"/>
      <c r="AI864" s="218"/>
    </row>
    <row r="865" spans="1:35" ht="45" hidden="1" customHeight="1" x14ac:dyDescent="0.2">
      <c r="A865" s="159" t="s">
        <v>7875</v>
      </c>
      <c r="B865" s="150">
        <v>815133048</v>
      </c>
      <c r="C865" s="150" t="s">
        <v>275</v>
      </c>
      <c r="D865" s="151" t="s">
        <v>276</v>
      </c>
      <c r="E865" s="150" t="s">
        <v>277</v>
      </c>
      <c r="F865" s="152" t="s">
        <v>278</v>
      </c>
      <c r="G865" s="152"/>
      <c r="H865" s="152" t="s">
        <v>5814</v>
      </c>
      <c r="I865" s="152" t="s">
        <v>115</v>
      </c>
      <c r="J865" s="150"/>
      <c r="K865" s="150"/>
      <c r="L865" s="150" t="s">
        <v>7876</v>
      </c>
      <c r="M865" s="150" t="s">
        <v>7877</v>
      </c>
      <c r="N865" s="153" t="s">
        <v>928</v>
      </c>
      <c r="O865" s="154" t="s">
        <v>5404</v>
      </c>
      <c r="P865" s="154" t="s">
        <v>7878</v>
      </c>
      <c r="Q865" s="155"/>
      <c r="R865" s="154"/>
      <c r="S865" s="155">
        <v>93910</v>
      </c>
      <c r="T865" s="155" t="s">
        <v>7810</v>
      </c>
      <c r="U865" s="155">
        <v>2005</v>
      </c>
      <c r="V865" s="156">
        <v>38159</v>
      </c>
      <c r="W865" s="154">
        <v>6840</v>
      </c>
      <c r="X865" s="258"/>
      <c r="Y865" s="153"/>
      <c r="Z865" s="258"/>
      <c r="AA865" s="258"/>
      <c r="AB865" s="258"/>
      <c r="AC865" s="150"/>
      <c r="AD865" s="40"/>
      <c r="AE865" s="40"/>
      <c r="AF865" s="40"/>
      <c r="AG865" s="40"/>
      <c r="AH865" s="40"/>
      <c r="AI865" s="218"/>
    </row>
    <row r="866" spans="1:35" ht="45" hidden="1" customHeight="1" x14ac:dyDescent="0.2">
      <c r="A866" s="159" t="s">
        <v>7879</v>
      </c>
      <c r="B866" s="150">
        <v>823695004</v>
      </c>
      <c r="C866" s="150" t="s">
        <v>395</v>
      </c>
      <c r="D866" s="151" t="s">
        <v>276</v>
      </c>
      <c r="E866" s="150" t="s">
        <v>7880</v>
      </c>
      <c r="F866" s="152" t="s">
        <v>7881</v>
      </c>
      <c r="G866" s="152"/>
      <c r="H866" s="152" t="s">
        <v>397</v>
      </c>
      <c r="I866" s="152" t="s">
        <v>115</v>
      </c>
      <c r="J866" s="150"/>
      <c r="K866" s="150"/>
      <c r="L866" s="150" t="s">
        <v>7882</v>
      </c>
      <c r="M866" s="150" t="s">
        <v>7883</v>
      </c>
      <c r="N866" s="153" t="s">
        <v>246</v>
      </c>
      <c r="O866" s="154" t="s">
        <v>686</v>
      </c>
      <c r="P866" s="154" t="s">
        <v>7884</v>
      </c>
      <c r="Q866" s="155"/>
      <c r="R866" s="154"/>
      <c r="S866" s="155">
        <v>93910</v>
      </c>
      <c r="T866" s="155" t="s">
        <v>7885</v>
      </c>
      <c r="U866" s="155">
        <v>2020</v>
      </c>
      <c r="V866" s="156">
        <v>37970</v>
      </c>
      <c r="W866" s="154">
        <v>5900</v>
      </c>
      <c r="X866" s="213"/>
      <c r="Y866" s="214"/>
      <c r="Z866" s="213"/>
      <c r="AA866" s="213"/>
      <c r="AB866" s="213"/>
      <c r="AC866" s="215"/>
      <c r="AD866" s="40"/>
      <c r="AE866" s="40"/>
      <c r="AF866" s="40"/>
      <c r="AG866" s="40"/>
      <c r="AH866" s="40"/>
      <c r="AI866" s="218"/>
    </row>
    <row r="867" spans="1:35" ht="45" hidden="1" customHeight="1" x14ac:dyDescent="0.2">
      <c r="A867" s="159" t="s">
        <v>7886</v>
      </c>
      <c r="B867" s="150">
        <v>616068008</v>
      </c>
      <c r="C867" s="150" t="s">
        <v>4010</v>
      </c>
      <c r="D867" s="151" t="s">
        <v>4011</v>
      </c>
      <c r="E867" s="150" t="s">
        <v>7887</v>
      </c>
      <c r="F867" s="152" t="s">
        <v>278</v>
      </c>
      <c r="G867" s="152"/>
      <c r="H867" s="152" t="s">
        <v>7888</v>
      </c>
      <c r="I867" s="152" t="s">
        <v>115</v>
      </c>
      <c r="J867" s="150"/>
      <c r="K867" s="150"/>
      <c r="L867" s="150" t="s">
        <v>7889</v>
      </c>
      <c r="M867" s="150" t="s">
        <v>7890</v>
      </c>
      <c r="N867" s="153" t="s">
        <v>1758</v>
      </c>
      <c r="O867" s="154" t="s">
        <v>2377</v>
      </c>
      <c r="P867" s="153" t="s">
        <v>7891</v>
      </c>
      <c r="Q867" s="155"/>
      <c r="R867" s="154"/>
      <c r="S867" s="155">
        <v>91001</v>
      </c>
      <c r="T867" s="155" t="s">
        <v>886</v>
      </c>
      <c r="U867" s="155" t="s">
        <v>887</v>
      </c>
      <c r="V867" s="156">
        <v>39245</v>
      </c>
      <c r="W867" s="154">
        <v>7359</v>
      </c>
      <c r="X867" s="258"/>
      <c r="Y867" s="153"/>
      <c r="Z867" s="258"/>
      <c r="AA867" s="258"/>
      <c r="AB867" s="258"/>
      <c r="AC867" s="150"/>
      <c r="AD867" s="40"/>
      <c r="AE867" s="40"/>
      <c r="AF867" s="40"/>
      <c r="AG867" s="40"/>
      <c r="AH867" s="40"/>
      <c r="AI867" s="218"/>
    </row>
    <row r="868" spans="1:35" ht="45" hidden="1" customHeight="1" x14ac:dyDescent="0.2">
      <c r="A868" s="159" t="s">
        <v>7892</v>
      </c>
      <c r="B868" s="150" t="s">
        <v>7893</v>
      </c>
      <c r="C868" s="150" t="s">
        <v>4010</v>
      </c>
      <c r="D868" s="151" t="s">
        <v>4011</v>
      </c>
      <c r="E868" s="150" t="s">
        <v>7887</v>
      </c>
      <c r="F868" s="152" t="s">
        <v>278</v>
      </c>
      <c r="G868" s="152"/>
      <c r="H868" s="152" t="s">
        <v>7888</v>
      </c>
      <c r="I868" s="152" t="s">
        <v>115</v>
      </c>
      <c r="J868" s="150"/>
      <c r="K868" s="150"/>
      <c r="L868" s="150" t="s">
        <v>7894</v>
      </c>
      <c r="M868" s="150" t="s">
        <v>7895</v>
      </c>
      <c r="N868" s="153" t="s">
        <v>1268</v>
      </c>
      <c r="O868" s="154" t="s">
        <v>1269</v>
      </c>
      <c r="P868" s="154" t="s">
        <v>7896</v>
      </c>
      <c r="Q868" s="155"/>
      <c r="R868" s="154"/>
      <c r="S868" s="155">
        <v>91001</v>
      </c>
      <c r="T868" s="155" t="s">
        <v>886</v>
      </c>
      <c r="U868" s="155" t="s">
        <v>887</v>
      </c>
      <c r="V868" s="156">
        <v>38266</v>
      </c>
      <c r="W868" s="154">
        <v>7145</v>
      </c>
      <c r="X868" s="258"/>
      <c r="Y868" s="153"/>
      <c r="Z868" s="258"/>
      <c r="AA868" s="258"/>
      <c r="AB868" s="258"/>
      <c r="AC868" s="150"/>
      <c r="AD868" s="40"/>
      <c r="AE868" s="40"/>
      <c r="AF868" s="40"/>
      <c r="AG868" s="40"/>
      <c r="AH868" s="40"/>
      <c r="AI868" s="218"/>
    </row>
    <row r="869" spans="1:35" ht="45" hidden="1" customHeight="1" x14ac:dyDescent="0.2">
      <c r="A869" s="159" t="s">
        <v>7897</v>
      </c>
      <c r="B869" s="150">
        <v>616080008</v>
      </c>
      <c r="C869" s="150" t="s">
        <v>4010</v>
      </c>
      <c r="D869" s="151" t="s">
        <v>4011</v>
      </c>
      <c r="E869" s="150" t="s">
        <v>7887</v>
      </c>
      <c r="F869" s="152" t="s">
        <v>278</v>
      </c>
      <c r="G869" s="152"/>
      <c r="H869" s="152" t="s">
        <v>7888</v>
      </c>
      <c r="I869" s="152" t="s">
        <v>115</v>
      </c>
      <c r="J869" s="150"/>
      <c r="K869" s="150" t="s">
        <v>509</v>
      </c>
      <c r="L869" s="150" t="s">
        <v>7898</v>
      </c>
      <c r="M869" s="150" t="s">
        <v>7899</v>
      </c>
      <c r="N869" s="153" t="s">
        <v>118</v>
      </c>
      <c r="O869" s="154" t="s">
        <v>400</v>
      </c>
      <c r="P869" s="154" t="s">
        <v>7900</v>
      </c>
      <c r="Q869" s="166" t="s">
        <v>7901</v>
      </c>
      <c r="R869" s="154"/>
      <c r="S869" s="155">
        <v>91001</v>
      </c>
      <c r="T869" s="155" t="s">
        <v>4162</v>
      </c>
      <c r="U869" s="155" t="s">
        <v>887</v>
      </c>
      <c r="V869" s="156">
        <v>38595</v>
      </c>
      <c r="W869" s="154">
        <v>7188</v>
      </c>
      <c r="X869" s="213"/>
      <c r="Y869" s="214"/>
      <c r="Z869" s="213"/>
      <c r="AA869" s="213"/>
      <c r="AB869" s="213"/>
      <c r="AC869" s="215"/>
      <c r="AD869" s="40"/>
      <c r="AE869" s="40"/>
      <c r="AF869" s="40"/>
      <c r="AG869" s="40"/>
      <c r="AH869" s="40"/>
      <c r="AI869" s="218"/>
    </row>
    <row r="870" spans="1:35" ht="45" hidden="1" customHeight="1" x14ac:dyDescent="0.2">
      <c r="A870" s="159" t="s">
        <v>7902</v>
      </c>
      <c r="B870" s="150">
        <v>700124509</v>
      </c>
      <c r="C870" s="150" t="s">
        <v>198</v>
      </c>
      <c r="D870" s="151" t="s">
        <v>124</v>
      </c>
      <c r="E870" s="150" t="s">
        <v>7903</v>
      </c>
      <c r="F870" s="152" t="s">
        <v>7904</v>
      </c>
      <c r="G870" s="152"/>
      <c r="H870" s="152" t="s">
        <v>7905</v>
      </c>
      <c r="I870" s="152" t="s">
        <v>7906</v>
      </c>
      <c r="J870" s="150" t="s">
        <v>7907</v>
      </c>
      <c r="K870" s="150" t="s">
        <v>7908</v>
      </c>
      <c r="L870" s="150" t="s">
        <v>7909</v>
      </c>
      <c r="M870" s="150" t="s">
        <v>7910</v>
      </c>
      <c r="N870" s="153" t="s">
        <v>118</v>
      </c>
      <c r="O870" s="154" t="s">
        <v>1583</v>
      </c>
      <c r="P870" s="154" t="s">
        <v>7911</v>
      </c>
      <c r="Q870" s="155" t="s">
        <v>7912</v>
      </c>
      <c r="R870" s="154"/>
      <c r="S870" s="155">
        <v>93401</v>
      </c>
      <c r="T870" s="155" t="s">
        <v>7913</v>
      </c>
      <c r="U870" s="155">
        <v>2020</v>
      </c>
      <c r="V870" s="156">
        <v>37970</v>
      </c>
      <c r="W870" s="154">
        <v>6100</v>
      </c>
      <c r="X870" s="258"/>
      <c r="Y870" s="153"/>
      <c r="Z870" s="258"/>
      <c r="AA870" s="258"/>
      <c r="AB870" s="258"/>
      <c r="AC870" s="150" t="s">
        <v>7914</v>
      </c>
      <c r="AD870" s="40"/>
      <c r="AE870" s="40"/>
      <c r="AF870" s="40"/>
      <c r="AG870" s="40"/>
      <c r="AH870" s="40"/>
      <c r="AI870" s="218" t="s">
        <v>7915</v>
      </c>
    </row>
    <row r="871" spans="1:35" ht="45" hidden="1" customHeight="1" x14ac:dyDescent="0.2">
      <c r="A871" s="159" t="s">
        <v>7916</v>
      </c>
      <c r="B871" s="150">
        <v>702758009</v>
      </c>
      <c r="C871" s="150" t="s">
        <v>198</v>
      </c>
      <c r="D871" s="151" t="s">
        <v>124</v>
      </c>
      <c r="E871" s="150" t="s">
        <v>7917</v>
      </c>
      <c r="F871" s="152" t="s">
        <v>7918</v>
      </c>
      <c r="G871" s="152"/>
      <c r="H871" s="152" t="s">
        <v>7919</v>
      </c>
      <c r="I871" s="152" t="s">
        <v>7920</v>
      </c>
      <c r="J871" s="150" t="s">
        <v>7921</v>
      </c>
      <c r="K871" s="150" t="s">
        <v>7922</v>
      </c>
      <c r="L871" s="150" t="s">
        <v>7923</v>
      </c>
      <c r="M871" s="150" t="s">
        <v>7924</v>
      </c>
      <c r="N871" s="153" t="s">
        <v>1605</v>
      </c>
      <c r="O871" s="154" t="s">
        <v>2465</v>
      </c>
      <c r="P871" s="154" t="s">
        <v>7925</v>
      </c>
      <c r="Q871" s="202" t="s">
        <v>7926</v>
      </c>
      <c r="R871" s="154"/>
      <c r="S871" s="155">
        <v>93401</v>
      </c>
      <c r="T871" s="155" t="s">
        <v>7927</v>
      </c>
      <c r="U871" s="155">
        <v>2020</v>
      </c>
      <c r="V871" s="156">
        <v>37970</v>
      </c>
      <c r="W871" s="154">
        <v>6150</v>
      </c>
      <c r="X871" s="258"/>
      <c r="Y871" s="153"/>
      <c r="Z871" s="258"/>
      <c r="AA871" s="258"/>
      <c r="AB871" s="258"/>
      <c r="AC871" s="150"/>
      <c r="AD871" s="40"/>
      <c r="AE871" s="40"/>
      <c r="AF871" s="40"/>
      <c r="AG871" s="40"/>
      <c r="AH871" s="40"/>
      <c r="AI871" s="218" t="s">
        <v>7928</v>
      </c>
    </row>
    <row r="872" spans="1:35" ht="45" hidden="1" customHeight="1" x14ac:dyDescent="0.2">
      <c r="A872" s="159" t="s">
        <v>7929</v>
      </c>
      <c r="B872" s="150">
        <v>722703006</v>
      </c>
      <c r="C872" s="150" t="s">
        <v>198</v>
      </c>
      <c r="D872" s="151" t="s">
        <v>124</v>
      </c>
      <c r="E872" s="150" t="s">
        <v>7930</v>
      </c>
      <c r="F872" s="194" t="s">
        <v>7931</v>
      </c>
      <c r="G872" s="194"/>
      <c r="H872" s="152" t="s">
        <v>7932</v>
      </c>
      <c r="I872" s="152" t="s">
        <v>7933</v>
      </c>
      <c r="J872" s="150" t="s">
        <v>7307</v>
      </c>
      <c r="K872" s="150" t="s">
        <v>7934</v>
      </c>
      <c r="L872" s="150" t="s">
        <v>7935</v>
      </c>
      <c r="M872" s="150" t="s">
        <v>7936</v>
      </c>
      <c r="N872" s="153" t="s">
        <v>246</v>
      </c>
      <c r="O872" s="154" t="s">
        <v>1922</v>
      </c>
      <c r="P872" s="154" t="s">
        <v>7937</v>
      </c>
      <c r="Q872" s="167" t="s">
        <v>7938</v>
      </c>
      <c r="R872" s="154"/>
      <c r="S872" s="155" t="s">
        <v>7939</v>
      </c>
      <c r="T872" s="155" t="s">
        <v>7940</v>
      </c>
      <c r="U872" s="155">
        <v>2020</v>
      </c>
      <c r="V872" s="156">
        <v>37970</v>
      </c>
      <c r="W872" s="154">
        <v>6969</v>
      </c>
      <c r="X872" s="258"/>
      <c r="Y872" s="153"/>
      <c r="Z872" s="258"/>
      <c r="AA872" s="258"/>
      <c r="AB872" s="258"/>
      <c r="AC872" s="150"/>
      <c r="AD872" s="40"/>
      <c r="AE872" s="40"/>
      <c r="AF872" s="40"/>
      <c r="AG872" s="40"/>
      <c r="AH872" s="40"/>
      <c r="AI872" s="218"/>
    </row>
    <row r="873" spans="1:35" ht="45" hidden="1" customHeight="1" x14ac:dyDescent="0.2">
      <c r="A873" s="159" t="s">
        <v>7941</v>
      </c>
      <c r="B873" s="150">
        <v>818975007</v>
      </c>
      <c r="C873" s="150" t="s">
        <v>7942</v>
      </c>
      <c r="D873" s="151" t="s">
        <v>124</v>
      </c>
      <c r="E873" s="150" t="s">
        <v>7943</v>
      </c>
      <c r="F873" s="152" t="s">
        <v>7944</v>
      </c>
      <c r="G873" s="152"/>
      <c r="H873" s="152" t="s">
        <v>7945</v>
      </c>
      <c r="I873" s="152" t="s">
        <v>7946</v>
      </c>
      <c r="J873" s="150" t="s">
        <v>7947</v>
      </c>
      <c r="K873" s="150" t="s">
        <v>7948</v>
      </c>
      <c r="L873" s="150" t="s">
        <v>7949</v>
      </c>
      <c r="M873" s="150" t="s">
        <v>7950</v>
      </c>
      <c r="N873" s="153" t="s">
        <v>118</v>
      </c>
      <c r="O873" s="154" t="s">
        <v>119</v>
      </c>
      <c r="P873" s="154" t="s">
        <v>7951</v>
      </c>
      <c r="Q873" s="155"/>
      <c r="R873" s="154"/>
      <c r="S873" s="155">
        <v>93401</v>
      </c>
      <c r="T873" s="155" t="s">
        <v>7952</v>
      </c>
      <c r="U873" s="155">
        <v>2018</v>
      </c>
      <c r="V873" s="156">
        <v>37970</v>
      </c>
      <c r="W873" s="154">
        <v>7108</v>
      </c>
      <c r="X873" s="258"/>
      <c r="Y873" s="153"/>
      <c r="Z873" s="258"/>
      <c r="AA873" s="258"/>
      <c r="AB873" s="258"/>
      <c r="AC873" s="150"/>
      <c r="AD873" s="40"/>
      <c r="AE873" s="40"/>
      <c r="AF873" s="40"/>
      <c r="AG873" s="40"/>
      <c r="AH873" s="40"/>
      <c r="AI873" s="218"/>
    </row>
    <row r="874" spans="1:35" ht="45" hidden="1" customHeight="1" x14ac:dyDescent="0.2">
      <c r="A874" s="159" t="s">
        <v>7953</v>
      </c>
      <c r="B874" s="150">
        <v>821303001</v>
      </c>
      <c r="C874" s="150" t="s">
        <v>198</v>
      </c>
      <c r="D874" s="151" t="s">
        <v>124</v>
      </c>
      <c r="E874" s="150" t="s">
        <v>7954</v>
      </c>
      <c r="F874" s="152" t="s">
        <v>7955</v>
      </c>
      <c r="G874" s="152"/>
      <c r="H874" s="152" t="s">
        <v>7956</v>
      </c>
      <c r="I874" s="152" t="s">
        <v>7957</v>
      </c>
      <c r="J874" s="150" t="s">
        <v>7958</v>
      </c>
      <c r="K874" s="150" t="s">
        <v>7959</v>
      </c>
      <c r="L874" s="150" t="s">
        <v>7960</v>
      </c>
      <c r="M874" s="150" t="s">
        <v>7961</v>
      </c>
      <c r="N874" s="153" t="s">
        <v>118</v>
      </c>
      <c r="O874" s="154" t="s">
        <v>192</v>
      </c>
      <c r="P874" s="154" t="s">
        <v>7962</v>
      </c>
      <c r="Q874" s="155"/>
      <c r="R874" s="154"/>
      <c r="S874" s="155">
        <v>93401</v>
      </c>
      <c r="T874" s="155" t="s">
        <v>7963</v>
      </c>
      <c r="U874" s="155">
        <v>2004</v>
      </c>
      <c r="V874" s="156">
        <v>37970</v>
      </c>
      <c r="W874" s="154">
        <v>6250</v>
      </c>
      <c r="X874" s="258"/>
      <c r="Y874" s="153"/>
      <c r="Z874" s="258"/>
      <c r="AA874" s="258"/>
      <c r="AB874" s="258"/>
      <c r="AC874" s="150"/>
      <c r="AD874" s="40"/>
      <c r="AE874" s="40"/>
      <c r="AF874" s="40"/>
      <c r="AG874" s="40"/>
      <c r="AH874" s="40"/>
      <c r="AI874" s="218"/>
    </row>
    <row r="875" spans="1:35" ht="45" hidden="1" customHeight="1" x14ac:dyDescent="0.2">
      <c r="A875" s="159" t="s">
        <v>7964</v>
      </c>
      <c r="B875" s="150">
        <v>700183807</v>
      </c>
      <c r="C875" s="150" t="s">
        <v>198</v>
      </c>
      <c r="D875" s="151" t="s">
        <v>124</v>
      </c>
      <c r="E875" s="150" t="s">
        <v>7965</v>
      </c>
      <c r="F875" s="152" t="s">
        <v>7966</v>
      </c>
      <c r="G875" s="152"/>
      <c r="H875" s="152" t="s">
        <v>7967</v>
      </c>
      <c r="I875" s="152" t="s">
        <v>7968</v>
      </c>
      <c r="J875" s="150" t="s">
        <v>2812</v>
      </c>
      <c r="K875" s="150" t="s">
        <v>7969</v>
      </c>
      <c r="L875" s="150" t="s">
        <v>7970</v>
      </c>
      <c r="M875" s="150" t="s">
        <v>7971</v>
      </c>
      <c r="N875" s="153" t="s">
        <v>7972</v>
      </c>
      <c r="O875" s="155" t="s">
        <v>134</v>
      </c>
      <c r="P875" s="154" t="s">
        <v>7973</v>
      </c>
      <c r="Q875" s="155"/>
      <c r="R875" s="154"/>
      <c r="S875" s="155">
        <v>93401</v>
      </c>
      <c r="T875" s="155" t="s">
        <v>7974</v>
      </c>
      <c r="U875" s="155">
        <v>2016</v>
      </c>
      <c r="V875" s="156">
        <v>37970</v>
      </c>
      <c r="W875" s="154">
        <v>6300</v>
      </c>
      <c r="X875" s="258"/>
      <c r="Y875" s="153"/>
      <c r="Z875" s="258"/>
      <c r="AA875" s="258"/>
      <c r="AB875" s="258"/>
      <c r="AC875" s="150"/>
      <c r="AD875" s="40"/>
      <c r="AE875" s="40"/>
      <c r="AF875" s="40"/>
      <c r="AG875" s="40"/>
      <c r="AH875" s="40"/>
      <c r="AI875" s="218"/>
    </row>
    <row r="876" spans="1:35" ht="45" hidden="1" customHeight="1" x14ac:dyDescent="0.2">
      <c r="A876" s="159" t="s">
        <v>7975</v>
      </c>
      <c r="B876" s="150">
        <v>620004200</v>
      </c>
      <c r="C876" s="150"/>
      <c r="D876" s="151" t="s">
        <v>4011</v>
      </c>
      <c r="E876" s="150" t="s">
        <v>7976</v>
      </c>
      <c r="F876" s="152" t="s">
        <v>2427</v>
      </c>
      <c r="G876" s="152"/>
      <c r="H876" s="152" t="s">
        <v>7977</v>
      </c>
      <c r="I876" s="152" t="s">
        <v>115</v>
      </c>
      <c r="J876" s="150" t="s">
        <v>7701</v>
      </c>
      <c r="K876" s="150" t="s">
        <v>7701</v>
      </c>
      <c r="L876" s="150" t="s">
        <v>7978</v>
      </c>
      <c r="M876" s="150" t="s">
        <v>7979</v>
      </c>
      <c r="N876" s="153" t="s">
        <v>118</v>
      </c>
      <c r="O876" s="154" t="s">
        <v>119</v>
      </c>
      <c r="P876" s="154">
        <v>56226751400</v>
      </c>
      <c r="Q876" s="155"/>
      <c r="R876" s="154"/>
      <c r="S876" s="155">
        <v>91001</v>
      </c>
      <c r="T876" s="155" t="s">
        <v>897</v>
      </c>
      <c r="U876" s="155" t="s">
        <v>887</v>
      </c>
      <c r="V876" s="156">
        <v>44354</v>
      </c>
      <c r="W876" s="154">
        <v>7732</v>
      </c>
      <c r="X876" s="222"/>
      <c r="Y876" s="223"/>
      <c r="Z876" s="222"/>
      <c r="AA876" s="222"/>
      <c r="AB876" s="222"/>
      <c r="AC876" s="224"/>
      <c r="AD876" s="40"/>
      <c r="AE876" s="40"/>
      <c r="AF876" s="40"/>
      <c r="AG876" s="40"/>
      <c r="AH876" s="40"/>
      <c r="AI876" s="218"/>
    </row>
    <row r="877" spans="1:35" ht="45" hidden="1" customHeight="1" x14ac:dyDescent="0.2">
      <c r="A877" s="159" t="s">
        <v>7980</v>
      </c>
      <c r="B877" s="150">
        <v>714704001</v>
      </c>
      <c r="C877" s="150" t="s">
        <v>7981</v>
      </c>
      <c r="D877" s="151" t="s">
        <v>124</v>
      </c>
      <c r="E877" s="150" t="s">
        <v>7982</v>
      </c>
      <c r="F877" s="173" t="s">
        <v>7983</v>
      </c>
      <c r="G877" s="155">
        <v>2024</v>
      </c>
      <c r="H877" s="152" t="s">
        <v>7984</v>
      </c>
      <c r="I877" s="152" t="s">
        <v>7985</v>
      </c>
      <c r="J877" s="150" t="s">
        <v>7986</v>
      </c>
      <c r="K877" s="256" t="s">
        <v>7987</v>
      </c>
      <c r="L877" s="150" t="s">
        <v>7988</v>
      </c>
      <c r="M877" s="150" t="s">
        <v>7989</v>
      </c>
      <c r="N877" s="153" t="s">
        <v>118</v>
      </c>
      <c r="O877" s="154" t="s">
        <v>192</v>
      </c>
      <c r="P877" s="154"/>
      <c r="Q877" s="155"/>
      <c r="R877" s="154"/>
      <c r="S877" s="155">
        <v>93105</v>
      </c>
      <c r="T877" s="155" t="s">
        <v>7990</v>
      </c>
      <c r="U877" s="155">
        <v>2023</v>
      </c>
      <c r="V877" s="156">
        <v>38957</v>
      </c>
      <c r="W877" s="154">
        <v>7334</v>
      </c>
      <c r="X877" s="258"/>
      <c r="Y877" s="153"/>
      <c r="Z877" s="258"/>
      <c r="AA877" s="258"/>
      <c r="AB877" s="258"/>
      <c r="AC877" s="150"/>
      <c r="AD877" s="40"/>
      <c r="AE877" s="40"/>
      <c r="AF877" s="40"/>
      <c r="AG877" s="40"/>
      <c r="AH877" s="40"/>
      <c r="AI877" s="218"/>
    </row>
    <row r="878" spans="1:35" ht="45" hidden="1" customHeight="1" x14ac:dyDescent="0.2">
      <c r="A878" s="159" t="s">
        <v>7991</v>
      </c>
      <c r="B878" s="150" t="s">
        <v>7992</v>
      </c>
      <c r="C878" s="150" t="s">
        <v>198</v>
      </c>
      <c r="D878" s="151" t="s">
        <v>124</v>
      </c>
      <c r="E878" s="150" t="s">
        <v>7993</v>
      </c>
      <c r="F878" s="152" t="s">
        <v>7994</v>
      </c>
      <c r="G878" s="152"/>
      <c r="H878" s="152" t="s">
        <v>7995</v>
      </c>
      <c r="I878" s="152" t="s">
        <v>7996</v>
      </c>
      <c r="J878" s="150" t="s">
        <v>7997</v>
      </c>
      <c r="K878" s="150" t="s">
        <v>7998</v>
      </c>
      <c r="L878" s="150" t="s">
        <v>7999</v>
      </c>
      <c r="M878" s="150" t="s">
        <v>8000</v>
      </c>
      <c r="N878" s="153" t="s">
        <v>118</v>
      </c>
      <c r="O878" s="154" t="s">
        <v>119</v>
      </c>
      <c r="P878" s="154" t="s">
        <v>8001</v>
      </c>
      <c r="Q878" s="155"/>
      <c r="R878" s="154"/>
      <c r="S878" s="155">
        <v>93401</v>
      </c>
      <c r="T878" s="155" t="s">
        <v>8002</v>
      </c>
      <c r="U878" s="155">
        <v>2015</v>
      </c>
      <c r="V878" s="156">
        <v>38659</v>
      </c>
      <c r="W878" s="154">
        <v>7214</v>
      </c>
      <c r="X878" s="258"/>
      <c r="Y878" s="153"/>
      <c r="Z878" s="258"/>
      <c r="AA878" s="258"/>
      <c r="AB878" s="258"/>
      <c r="AC878" s="150"/>
      <c r="AD878" s="40"/>
      <c r="AE878" s="40"/>
      <c r="AF878" s="40"/>
      <c r="AG878" s="40"/>
      <c r="AH878" s="40"/>
      <c r="AI878" s="218"/>
    </row>
    <row r="879" spans="1:35" ht="45" hidden="1" customHeight="1" x14ac:dyDescent="0.2">
      <c r="A879" s="149" t="s">
        <v>8003</v>
      </c>
      <c r="B879" s="188">
        <v>815184009</v>
      </c>
      <c r="C879" s="150" t="s">
        <v>8004</v>
      </c>
      <c r="D879" s="151" t="s">
        <v>876</v>
      </c>
      <c r="E879" s="150" t="s">
        <v>8005</v>
      </c>
      <c r="F879" s="152" t="s">
        <v>8006</v>
      </c>
      <c r="G879" s="152"/>
      <c r="H879" s="152" t="s">
        <v>8007</v>
      </c>
      <c r="I879" s="152" t="s">
        <v>115</v>
      </c>
      <c r="J879" s="150"/>
      <c r="K879" s="150"/>
      <c r="L879" s="150" t="s">
        <v>8008</v>
      </c>
      <c r="M879" s="150" t="s">
        <v>8009</v>
      </c>
      <c r="N879" s="153" t="s">
        <v>259</v>
      </c>
      <c r="O879" s="154" t="s">
        <v>260</v>
      </c>
      <c r="P879" s="154" t="s">
        <v>8010</v>
      </c>
      <c r="Q879" s="155" t="s">
        <v>8011</v>
      </c>
      <c r="R879" s="154"/>
      <c r="S879" s="155">
        <v>93105</v>
      </c>
      <c r="T879" s="155" t="s">
        <v>8012</v>
      </c>
      <c r="U879" s="155">
        <v>2023</v>
      </c>
      <c r="V879" s="156">
        <v>38652</v>
      </c>
      <c r="W879" s="154">
        <v>7210</v>
      </c>
      <c r="X879" s="258"/>
      <c r="Y879" s="153"/>
      <c r="Z879" s="258"/>
      <c r="AA879" s="258"/>
      <c r="AB879" s="258"/>
      <c r="AC879" s="150"/>
      <c r="AD879" s="40"/>
      <c r="AE879" s="40"/>
      <c r="AF879" s="40"/>
      <c r="AG879" s="40"/>
      <c r="AH879" s="40"/>
      <c r="AI879" s="218"/>
    </row>
    <row r="880" spans="1:35" ht="45" hidden="1" customHeight="1" x14ac:dyDescent="0.2">
      <c r="A880" s="159" t="s">
        <v>8013</v>
      </c>
      <c r="B880" s="150">
        <v>719122000</v>
      </c>
      <c r="C880" s="150" t="s">
        <v>198</v>
      </c>
      <c r="D880" s="151" t="s">
        <v>124</v>
      </c>
      <c r="E880" s="150" t="s">
        <v>8014</v>
      </c>
      <c r="F880" s="152" t="s">
        <v>8015</v>
      </c>
      <c r="G880" s="152"/>
      <c r="H880" s="152" t="s">
        <v>8016</v>
      </c>
      <c r="I880" s="152" t="s">
        <v>8017</v>
      </c>
      <c r="J880" s="150"/>
      <c r="K880" s="150" t="s">
        <v>8018</v>
      </c>
      <c r="L880" s="150" t="s">
        <v>8019</v>
      </c>
      <c r="M880" s="150" t="s">
        <v>8020</v>
      </c>
      <c r="N880" s="153" t="s">
        <v>118</v>
      </c>
      <c r="O880" s="154" t="s">
        <v>119</v>
      </c>
      <c r="P880" s="154" t="s">
        <v>8021</v>
      </c>
      <c r="Q880" s="155"/>
      <c r="R880" s="154"/>
      <c r="S880" s="155">
        <v>93105</v>
      </c>
      <c r="T880" s="155" t="s">
        <v>8022</v>
      </c>
      <c r="U880" s="155">
        <v>2020</v>
      </c>
      <c r="V880" s="156">
        <v>39177</v>
      </c>
      <c r="W880" s="154">
        <v>7385</v>
      </c>
      <c r="X880" s="258"/>
      <c r="Y880" s="153"/>
      <c r="Z880" s="258"/>
      <c r="AA880" s="258"/>
      <c r="AB880" s="258"/>
      <c r="AC880" s="150"/>
      <c r="AD880" s="40"/>
      <c r="AE880" s="40"/>
      <c r="AF880" s="40"/>
      <c r="AG880" s="40"/>
      <c r="AH880" s="40"/>
      <c r="AI880" s="218"/>
    </row>
    <row r="881" spans="1:35" ht="45" hidden="1" customHeight="1" x14ac:dyDescent="0.2">
      <c r="A881" s="159" t="s">
        <v>8023</v>
      </c>
      <c r="B881" s="150">
        <v>709952005</v>
      </c>
      <c r="C881" s="150" t="s">
        <v>8024</v>
      </c>
      <c r="D881" s="151" t="s">
        <v>124</v>
      </c>
      <c r="E881" s="150" t="s">
        <v>8025</v>
      </c>
      <c r="F881" s="152" t="s">
        <v>8026</v>
      </c>
      <c r="G881" s="152" t="s">
        <v>2427</v>
      </c>
      <c r="H881" s="152" t="s">
        <v>8027</v>
      </c>
      <c r="I881" s="152" t="s">
        <v>8028</v>
      </c>
      <c r="J881" s="150" t="s">
        <v>8029</v>
      </c>
      <c r="K881" s="150" t="s">
        <v>8030</v>
      </c>
      <c r="L881" s="183" t="s">
        <v>8031</v>
      </c>
      <c r="M881" s="150" t="s">
        <v>8032</v>
      </c>
      <c r="N881" s="153" t="s">
        <v>118</v>
      </c>
      <c r="O881" s="154" t="s">
        <v>119</v>
      </c>
      <c r="P881" s="154" t="s">
        <v>8033</v>
      </c>
      <c r="Q881" s="155"/>
      <c r="R881" s="154"/>
      <c r="S881" s="155">
        <v>93105</v>
      </c>
      <c r="T881" s="155" t="s">
        <v>8034</v>
      </c>
      <c r="U881" s="155">
        <v>2022</v>
      </c>
      <c r="V881" s="156">
        <v>39006</v>
      </c>
      <c r="W881" s="154">
        <v>7336</v>
      </c>
      <c r="X881" s="258"/>
      <c r="Y881" s="153"/>
      <c r="Z881" s="258"/>
      <c r="AA881" s="258"/>
      <c r="AB881" s="258"/>
      <c r="AC881" s="150"/>
      <c r="AD881" s="40"/>
      <c r="AE881" s="40"/>
      <c r="AF881" s="40"/>
      <c r="AG881" s="40"/>
      <c r="AH881" s="40"/>
      <c r="AI881" s="218"/>
    </row>
    <row r="882" spans="1:35" ht="45" hidden="1" customHeight="1" x14ac:dyDescent="0.2">
      <c r="A882" s="159" t="s">
        <v>8035</v>
      </c>
      <c r="B882" s="150">
        <v>707918004</v>
      </c>
      <c r="C882" s="150" t="s">
        <v>875</v>
      </c>
      <c r="D882" s="151" t="s">
        <v>876</v>
      </c>
      <c r="E882" s="150" t="s">
        <v>8036</v>
      </c>
      <c r="F882" s="152" t="s">
        <v>2427</v>
      </c>
      <c r="G882" s="152"/>
      <c r="H882" s="152" t="s">
        <v>8037</v>
      </c>
      <c r="I882" s="152" t="s">
        <v>115</v>
      </c>
      <c r="J882" s="150"/>
      <c r="K882" s="150"/>
      <c r="L882" s="150" t="s">
        <v>8038</v>
      </c>
      <c r="M882" s="150" t="s">
        <v>8039</v>
      </c>
      <c r="N882" s="153" t="s">
        <v>259</v>
      </c>
      <c r="O882" s="154" t="s">
        <v>260</v>
      </c>
      <c r="P882" s="154" t="s">
        <v>8040</v>
      </c>
      <c r="Q882" s="167" t="s">
        <v>8041</v>
      </c>
      <c r="R882" s="154"/>
      <c r="S882" s="155">
        <v>93105</v>
      </c>
      <c r="T882" s="155" t="s">
        <v>8042</v>
      </c>
      <c r="U882" s="155">
        <v>2018</v>
      </c>
      <c r="V882" s="156">
        <v>38652</v>
      </c>
      <c r="W882" s="154">
        <v>7319</v>
      </c>
      <c r="X882" s="258"/>
      <c r="Y882" s="153"/>
      <c r="Z882" s="258"/>
      <c r="AA882" s="258"/>
      <c r="AB882" s="258"/>
      <c r="AC882" s="150"/>
      <c r="AD882" s="40"/>
      <c r="AE882" s="40"/>
      <c r="AF882" s="40"/>
      <c r="AG882" s="40"/>
      <c r="AH882" s="40"/>
      <c r="AI882" s="218"/>
    </row>
    <row r="883" spans="1:35" ht="45" hidden="1" customHeight="1" x14ac:dyDescent="0.2">
      <c r="A883" s="159" t="s">
        <v>8043</v>
      </c>
      <c r="B883" s="150">
        <v>609100001</v>
      </c>
      <c r="C883" s="150" t="s">
        <v>8044</v>
      </c>
      <c r="D883" s="151" t="s">
        <v>876</v>
      </c>
      <c r="E883" s="150" t="s">
        <v>8045</v>
      </c>
      <c r="F883" s="152" t="s">
        <v>2427</v>
      </c>
      <c r="G883" s="152"/>
      <c r="H883" s="152" t="s">
        <v>8046</v>
      </c>
      <c r="I883" s="152" t="s">
        <v>115</v>
      </c>
      <c r="J883" s="150"/>
      <c r="K883" s="150"/>
      <c r="L883" s="150" t="s">
        <v>8047</v>
      </c>
      <c r="M883" s="150" t="s">
        <v>8048</v>
      </c>
      <c r="N883" s="153" t="s">
        <v>118</v>
      </c>
      <c r="O883" s="154" t="s">
        <v>119</v>
      </c>
      <c r="P883" s="154">
        <v>229781046</v>
      </c>
      <c r="Q883" s="166" t="s">
        <v>8049</v>
      </c>
      <c r="R883" s="154"/>
      <c r="S883" s="155">
        <v>93105</v>
      </c>
      <c r="T883" s="155" t="s">
        <v>8050</v>
      </c>
      <c r="U883" s="155">
        <v>2023</v>
      </c>
      <c r="V883" s="156">
        <v>37970</v>
      </c>
      <c r="W883" s="154">
        <v>6890</v>
      </c>
      <c r="X883" s="213"/>
      <c r="Y883" s="214"/>
      <c r="Z883" s="213"/>
      <c r="AA883" s="213"/>
      <c r="AB883" s="213"/>
      <c r="AC883" s="215"/>
      <c r="AD883" s="40"/>
      <c r="AE883" s="40"/>
      <c r="AF883" s="40"/>
      <c r="AG883" s="40"/>
      <c r="AH883" s="40"/>
      <c r="AI883" s="218"/>
    </row>
    <row r="884" spans="1:35" ht="45" hidden="1" customHeight="1" x14ac:dyDescent="0.2">
      <c r="A884" s="159" t="s">
        <v>8051</v>
      </c>
      <c r="B884" s="150">
        <v>609110066</v>
      </c>
      <c r="C884" s="150" t="s">
        <v>875</v>
      </c>
      <c r="D884" s="151" t="s">
        <v>876</v>
      </c>
      <c r="E884" s="150" t="s">
        <v>8052</v>
      </c>
      <c r="F884" s="152" t="s">
        <v>6068</v>
      </c>
      <c r="G884" s="152"/>
      <c r="H884" s="152" t="s">
        <v>8053</v>
      </c>
      <c r="I884" s="152" t="s">
        <v>8054</v>
      </c>
      <c r="J884" s="150" t="s">
        <v>8055</v>
      </c>
      <c r="K884" s="150"/>
      <c r="L884" s="150" t="s">
        <v>8056</v>
      </c>
      <c r="M884" s="150" t="s">
        <v>8057</v>
      </c>
      <c r="N884" s="153" t="s">
        <v>133</v>
      </c>
      <c r="O884" s="155" t="s">
        <v>134</v>
      </c>
      <c r="P884" s="154" t="s">
        <v>8058</v>
      </c>
      <c r="Q884" s="203" t="s">
        <v>8059</v>
      </c>
      <c r="R884" s="154"/>
      <c r="S884" s="155">
        <v>93105</v>
      </c>
      <c r="T884" s="155" t="s">
        <v>8060</v>
      </c>
      <c r="U884" s="155">
        <v>2022</v>
      </c>
      <c r="V884" s="156">
        <v>39582</v>
      </c>
      <c r="W884" s="154">
        <v>7391</v>
      </c>
      <c r="X884" s="258"/>
      <c r="Y884" s="153"/>
      <c r="Z884" s="258"/>
      <c r="AA884" s="258"/>
      <c r="AB884" s="258"/>
      <c r="AC884" s="150"/>
      <c r="AD884" s="40"/>
      <c r="AE884" s="40"/>
      <c r="AF884" s="40"/>
      <c r="AG884" s="40"/>
      <c r="AH884" s="40"/>
      <c r="AI884" s="218"/>
    </row>
    <row r="885" spans="1:35" ht="45" hidden="1" customHeight="1" x14ac:dyDescent="0.2">
      <c r="A885" s="159" t="s">
        <v>8061</v>
      </c>
      <c r="B885" s="150">
        <v>879129001</v>
      </c>
      <c r="C885" s="150" t="s">
        <v>875</v>
      </c>
      <c r="D885" s="151" t="s">
        <v>876</v>
      </c>
      <c r="E885" s="150" t="s">
        <v>8062</v>
      </c>
      <c r="F885" s="152" t="s">
        <v>8063</v>
      </c>
      <c r="G885" s="152"/>
      <c r="H885" s="152" t="s">
        <v>8064</v>
      </c>
      <c r="I885" s="152" t="s">
        <v>115</v>
      </c>
      <c r="J885" s="150"/>
      <c r="K885" s="150"/>
      <c r="L885" s="150" t="s">
        <v>8065</v>
      </c>
      <c r="M885" s="150" t="s">
        <v>8066</v>
      </c>
      <c r="N885" s="153" t="s">
        <v>149</v>
      </c>
      <c r="O885" s="154" t="s">
        <v>345</v>
      </c>
      <c r="P885" s="154" t="s">
        <v>8067</v>
      </c>
      <c r="Q885" s="155" t="s">
        <v>8068</v>
      </c>
      <c r="R885" s="154"/>
      <c r="S885" s="155">
        <v>93105</v>
      </c>
      <c r="T885" s="155" t="s">
        <v>8069</v>
      </c>
      <c r="U885" s="155">
        <v>2023</v>
      </c>
      <c r="V885" s="156">
        <v>38824</v>
      </c>
      <c r="W885" s="154">
        <v>7318</v>
      </c>
      <c r="X885" s="258"/>
      <c r="Y885" s="153"/>
      <c r="Z885" s="258"/>
      <c r="AA885" s="258"/>
      <c r="AB885" s="258"/>
      <c r="AC885" s="150"/>
      <c r="AD885" s="40"/>
      <c r="AE885" s="40"/>
      <c r="AF885" s="40"/>
      <c r="AG885" s="40"/>
      <c r="AH885" s="40"/>
      <c r="AI885" s="218"/>
    </row>
    <row r="886" spans="1:35" ht="45" hidden="1" customHeight="1" x14ac:dyDescent="0.2">
      <c r="A886" s="159" t="s">
        <v>8070</v>
      </c>
      <c r="B886" s="150">
        <v>609110007</v>
      </c>
      <c r="C886" s="150" t="s">
        <v>8044</v>
      </c>
      <c r="D886" s="151" t="s">
        <v>876</v>
      </c>
      <c r="E886" s="150" t="s">
        <v>8071</v>
      </c>
      <c r="F886" s="152" t="s">
        <v>278</v>
      </c>
      <c r="G886" s="152"/>
      <c r="H886" s="152" t="s">
        <v>8072</v>
      </c>
      <c r="I886" s="152" t="s">
        <v>115</v>
      </c>
      <c r="J886" s="150"/>
      <c r="K886" s="150"/>
      <c r="L886" s="150" t="s">
        <v>8073</v>
      </c>
      <c r="M886" s="150" t="s">
        <v>8074</v>
      </c>
      <c r="N886" s="153" t="s">
        <v>118</v>
      </c>
      <c r="O886" s="154" t="s">
        <v>439</v>
      </c>
      <c r="P886" s="154" t="s">
        <v>8075</v>
      </c>
      <c r="Q886" s="167" t="s">
        <v>8076</v>
      </c>
      <c r="R886" s="154"/>
      <c r="S886" s="155">
        <v>93105</v>
      </c>
      <c r="T886" s="155" t="s">
        <v>8077</v>
      </c>
      <c r="U886" s="155">
        <v>2018</v>
      </c>
      <c r="V886" s="156">
        <v>37970</v>
      </c>
      <c r="W886" s="154">
        <v>7100</v>
      </c>
      <c r="X886" s="258"/>
      <c r="Y886" s="153"/>
      <c r="Z886" s="258"/>
      <c r="AA886" s="258"/>
      <c r="AB886" s="258"/>
      <c r="AC886" s="150"/>
      <c r="AD886" s="40"/>
      <c r="AE886" s="40"/>
      <c r="AF886" s="40"/>
      <c r="AG886" s="40"/>
      <c r="AH886" s="40"/>
      <c r="AI886" s="218"/>
    </row>
    <row r="887" spans="1:35" ht="45" hidden="1" customHeight="1" x14ac:dyDescent="0.2">
      <c r="A887" s="159" t="s">
        <v>8078</v>
      </c>
      <c r="B887" s="150">
        <v>609210001</v>
      </c>
      <c r="C887" s="150" t="s">
        <v>8044</v>
      </c>
      <c r="D887" s="151" t="s">
        <v>876</v>
      </c>
      <c r="E887" s="150" t="s">
        <v>8079</v>
      </c>
      <c r="F887" s="152" t="s">
        <v>278</v>
      </c>
      <c r="G887" s="152"/>
      <c r="H887" s="152" t="s">
        <v>8080</v>
      </c>
      <c r="I887" s="152" t="s">
        <v>115</v>
      </c>
      <c r="J887" s="150"/>
      <c r="K887" s="150"/>
      <c r="L887" s="150" t="s">
        <v>8081</v>
      </c>
      <c r="M887" s="150" t="s">
        <v>8082</v>
      </c>
      <c r="N887" s="153" t="s">
        <v>246</v>
      </c>
      <c r="O887" s="154" t="s">
        <v>306</v>
      </c>
      <c r="P887" s="154" t="s">
        <v>8083</v>
      </c>
      <c r="Q887" s="155" t="s">
        <v>8084</v>
      </c>
      <c r="R887" s="154"/>
      <c r="S887" s="155">
        <v>93105</v>
      </c>
      <c r="T887" s="155" t="s">
        <v>8085</v>
      </c>
      <c r="U887" s="155">
        <v>2023</v>
      </c>
      <c r="V887" s="156">
        <v>39401</v>
      </c>
      <c r="W887" s="154">
        <v>7383</v>
      </c>
      <c r="X887" s="258"/>
      <c r="Y887" s="153"/>
      <c r="Z887" s="258"/>
      <c r="AA887" s="258"/>
      <c r="AB887" s="258"/>
      <c r="AC887" s="150"/>
      <c r="AD887" s="40"/>
      <c r="AE887" s="40"/>
      <c r="AF887" s="40"/>
      <c r="AG887" s="40"/>
      <c r="AH887" s="40"/>
      <c r="AI887" s="218"/>
    </row>
    <row r="888" spans="1:35" ht="45" hidden="1" customHeight="1" x14ac:dyDescent="0.2">
      <c r="A888" s="159" t="s">
        <v>8086</v>
      </c>
      <c r="B888" s="150" t="s">
        <v>8087</v>
      </c>
      <c r="C888" s="150" t="s">
        <v>2271</v>
      </c>
      <c r="D888" s="151" t="s">
        <v>2272</v>
      </c>
      <c r="E888" s="150" t="s">
        <v>8088</v>
      </c>
      <c r="F888" s="152" t="s">
        <v>8089</v>
      </c>
      <c r="G888" s="152"/>
      <c r="H888" s="152" t="s">
        <v>8090</v>
      </c>
      <c r="I888" s="152" t="s">
        <v>8091</v>
      </c>
      <c r="J888" s="150" t="s">
        <v>8092</v>
      </c>
      <c r="K888" s="150"/>
      <c r="L888" s="150" t="s">
        <v>8093</v>
      </c>
      <c r="M888" s="150" t="s">
        <v>8094</v>
      </c>
      <c r="N888" s="153" t="s">
        <v>118</v>
      </c>
      <c r="O888" s="154" t="s">
        <v>119</v>
      </c>
      <c r="P888" s="154" t="s">
        <v>8095</v>
      </c>
      <c r="Q888" s="155"/>
      <c r="R888" s="154"/>
      <c r="S888" s="155" t="s">
        <v>627</v>
      </c>
      <c r="T888" s="155" t="s">
        <v>8096</v>
      </c>
      <c r="U888" s="155">
        <v>2018</v>
      </c>
      <c r="V888" s="156">
        <v>39392</v>
      </c>
      <c r="W888" s="154">
        <v>7382</v>
      </c>
      <c r="X888" s="258"/>
      <c r="Y888" s="153"/>
      <c r="Z888" s="258"/>
      <c r="AA888" s="258"/>
      <c r="AB888" s="258"/>
      <c r="AC888" s="150"/>
      <c r="AD888" s="40"/>
      <c r="AE888" s="40"/>
      <c r="AF888" s="40"/>
      <c r="AG888" s="40"/>
      <c r="AH888" s="40"/>
      <c r="AI888" s="218"/>
    </row>
    <row r="889" spans="1:35" ht="45" hidden="1" customHeight="1" x14ac:dyDescent="0.2">
      <c r="A889" s="159" t="s">
        <v>8097</v>
      </c>
      <c r="B889" s="150">
        <v>707291001</v>
      </c>
      <c r="C889" s="150" t="s">
        <v>8098</v>
      </c>
      <c r="D889" s="151" t="s">
        <v>876</v>
      </c>
      <c r="E889" s="150" t="s">
        <v>8099</v>
      </c>
      <c r="F889" s="152" t="s">
        <v>278</v>
      </c>
      <c r="G889" s="152"/>
      <c r="H889" s="152" t="s">
        <v>8100</v>
      </c>
      <c r="I889" s="152" t="s">
        <v>115</v>
      </c>
      <c r="J889" s="150"/>
      <c r="K889" s="150"/>
      <c r="L889" s="150" t="s">
        <v>8101</v>
      </c>
      <c r="M889" s="150" t="s">
        <v>8102</v>
      </c>
      <c r="N889" s="153" t="s">
        <v>118</v>
      </c>
      <c r="O889" s="154" t="s">
        <v>119</v>
      </c>
      <c r="P889" s="154" t="s">
        <v>8103</v>
      </c>
      <c r="Q889" s="166" t="s">
        <v>8104</v>
      </c>
      <c r="R889" s="154"/>
      <c r="S889" s="155">
        <v>93105</v>
      </c>
      <c r="T889" s="266" t="s">
        <v>8337</v>
      </c>
      <c r="U889" s="266">
        <v>2024</v>
      </c>
      <c r="V889" s="156">
        <v>37970</v>
      </c>
      <c r="W889" s="154">
        <v>7134</v>
      </c>
      <c r="X889" s="258"/>
      <c r="Y889" s="153"/>
      <c r="Z889" s="258"/>
      <c r="AA889" s="258"/>
      <c r="AB889" s="258"/>
      <c r="AC889" s="150"/>
      <c r="AD889" s="40"/>
      <c r="AE889" s="40"/>
      <c r="AF889" s="40"/>
      <c r="AG889" s="40"/>
      <c r="AH889" s="40"/>
      <c r="AI889" s="218"/>
    </row>
    <row r="890" spans="1:35" ht="45" hidden="1" customHeight="1" x14ac:dyDescent="0.2">
      <c r="A890" s="159" t="s">
        <v>8105</v>
      </c>
      <c r="B890" s="150">
        <v>721600009</v>
      </c>
      <c r="C890" s="150" t="s">
        <v>8106</v>
      </c>
      <c r="D890" s="151" t="s">
        <v>276</v>
      </c>
      <c r="E890" s="150" t="s">
        <v>8107</v>
      </c>
      <c r="F890" s="152" t="s">
        <v>8108</v>
      </c>
      <c r="G890" s="152"/>
      <c r="H890" s="152" t="s">
        <v>8109</v>
      </c>
      <c r="I890" s="152" t="s">
        <v>115</v>
      </c>
      <c r="J890" s="150"/>
      <c r="K890" s="150"/>
      <c r="L890" s="150" t="s">
        <v>8110</v>
      </c>
      <c r="M890" s="150" t="s">
        <v>8111</v>
      </c>
      <c r="N890" s="153" t="s">
        <v>118</v>
      </c>
      <c r="O890" s="154" t="s">
        <v>119</v>
      </c>
      <c r="P890" s="154" t="s">
        <v>8112</v>
      </c>
      <c r="Q890" s="155" t="s">
        <v>8113</v>
      </c>
      <c r="R890" s="154"/>
      <c r="S890" s="155" t="s">
        <v>442</v>
      </c>
      <c r="T890" s="155" t="s">
        <v>8114</v>
      </c>
      <c r="U890" s="155">
        <v>2011</v>
      </c>
      <c r="V890" s="156">
        <v>40021</v>
      </c>
      <c r="W890" s="154">
        <v>7414</v>
      </c>
      <c r="X890" s="258"/>
      <c r="Y890" s="153"/>
      <c r="Z890" s="258"/>
      <c r="AA890" s="258"/>
      <c r="AB890" s="258"/>
      <c r="AC890" s="150"/>
      <c r="AD890" s="40"/>
      <c r="AE890" s="40"/>
      <c r="AF890" s="40"/>
      <c r="AG890" s="40"/>
      <c r="AH890" s="40"/>
      <c r="AI890" s="218"/>
    </row>
    <row r="891" spans="1:35" ht="45" hidden="1" customHeight="1" x14ac:dyDescent="0.2">
      <c r="A891" s="159" t="s">
        <v>8115</v>
      </c>
      <c r="B891" s="150">
        <v>651902371</v>
      </c>
      <c r="C891" s="150"/>
      <c r="D891" s="151" t="s">
        <v>124</v>
      </c>
      <c r="E891" s="150" t="s">
        <v>8116</v>
      </c>
      <c r="F891" s="152" t="s">
        <v>8117</v>
      </c>
      <c r="G891" s="152"/>
      <c r="H891" s="152" t="s">
        <v>8118</v>
      </c>
      <c r="I891" s="152" t="s">
        <v>8119</v>
      </c>
      <c r="J891" s="150" t="s">
        <v>8120</v>
      </c>
      <c r="K891" s="150" t="s">
        <v>8121</v>
      </c>
      <c r="L891" s="150" t="s">
        <v>8122</v>
      </c>
      <c r="M891" s="150" t="s">
        <v>8123</v>
      </c>
      <c r="N891" s="153" t="s">
        <v>246</v>
      </c>
      <c r="O891" s="154" t="s">
        <v>626</v>
      </c>
      <c r="P891" s="154" t="s">
        <v>8124</v>
      </c>
      <c r="Q891" s="166" t="s">
        <v>8125</v>
      </c>
      <c r="R891" s="154"/>
      <c r="S891" s="155">
        <v>93401</v>
      </c>
      <c r="T891" s="155" t="s">
        <v>709</v>
      </c>
      <c r="U891" s="155">
        <v>2020</v>
      </c>
      <c r="V891" s="156">
        <v>44469</v>
      </c>
      <c r="W891" s="154">
        <v>7738</v>
      </c>
      <c r="X891" s="260"/>
      <c r="Y891" s="42"/>
      <c r="Z891" s="260"/>
      <c r="AA891" s="260"/>
      <c r="AB891" s="260"/>
      <c r="AC891" s="41"/>
      <c r="AD891" s="40"/>
      <c r="AE891" s="40"/>
      <c r="AF891" s="40"/>
      <c r="AG891" s="40"/>
      <c r="AH891" s="40"/>
      <c r="AI891" s="218"/>
    </row>
    <row r="892" spans="1:35" ht="45" hidden="1" customHeight="1" x14ac:dyDescent="0.2">
      <c r="A892" s="204" t="s">
        <v>8126</v>
      </c>
      <c r="B892" s="269">
        <v>652061559</v>
      </c>
      <c r="C892" s="150"/>
      <c r="D892" s="151" t="s">
        <v>2272</v>
      </c>
      <c r="E892" s="205" t="s">
        <v>8116</v>
      </c>
      <c r="F892" s="205" t="s">
        <v>8127</v>
      </c>
      <c r="G892" s="205">
        <v>2023</v>
      </c>
      <c r="H892" s="205" t="s">
        <v>8128</v>
      </c>
      <c r="I892" s="155" t="s">
        <v>8129</v>
      </c>
      <c r="J892" s="155" t="s">
        <v>2626</v>
      </c>
      <c r="K892" s="155" t="s">
        <v>8130</v>
      </c>
      <c r="L892" s="150" t="s">
        <v>8131</v>
      </c>
      <c r="M892" s="150" t="s">
        <v>8132</v>
      </c>
      <c r="N892" s="154" t="s">
        <v>149</v>
      </c>
      <c r="O892" s="154" t="s">
        <v>345</v>
      </c>
      <c r="P892" s="154" t="s">
        <v>8133</v>
      </c>
      <c r="Q892" s="150" t="s">
        <v>8134</v>
      </c>
      <c r="R892" s="154"/>
      <c r="S892" s="155">
        <v>93401</v>
      </c>
      <c r="T892" s="155" t="s">
        <v>8135</v>
      </c>
      <c r="U892" s="155">
        <v>2021</v>
      </c>
      <c r="V892" s="206">
        <v>44712</v>
      </c>
      <c r="W892" s="154">
        <v>907</v>
      </c>
      <c r="X892" s="258"/>
      <c r="Y892" s="153"/>
      <c r="Z892" s="258"/>
      <c r="AA892" s="258"/>
      <c r="AB892" s="258"/>
      <c r="AC892" s="150"/>
      <c r="AD892" s="229"/>
      <c r="AE892" s="229"/>
      <c r="AF892" s="229"/>
      <c r="AG892" s="229"/>
      <c r="AH892" s="229"/>
      <c r="AI892" s="218"/>
    </row>
  </sheetData>
  <autoFilter ref="A1:AI892">
    <filterColumn colId="0">
      <filters>
        <filter val="Misión Evangélica San Pablo de Chile_x000a_ _x000a_"/>
      </filters>
    </filterColumn>
  </autoFilter>
  <hyperlinks>
    <hyperlink ref="Q780" r:id="rId1"/>
    <hyperlink ref="Q793" r:id="rId2"/>
    <hyperlink ref="Q794" r:id="rId3"/>
    <hyperlink ref="Q805" r:id="rId4"/>
    <hyperlink ref="Q806" r:id="rId5"/>
    <hyperlink ref="Q808" r:id="rId6"/>
    <hyperlink ref="Q813" r:id="rId7"/>
    <hyperlink ref="Q817" r:id="rId8"/>
    <hyperlink ref="Q818" r:id="rId9"/>
    <hyperlink ref="Q836" r:id="rId10"/>
    <hyperlink ref="Q852" r:id="rId11"/>
    <hyperlink ref="Q872" r:id="rId12"/>
    <hyperlink ref="Q882" r:id="rId13"/>
    <hyperlink ref="Q886" r:id="rId14"/>
    <hyperlink ref="Q719" r:id="rId15"/>
    <hyperlink ref="Q782" r:id="rId16" display="info@grada.cl"/>
    <hyperlink ref="Q334" r:id="rId17"/>
    <hyperlink ref="Q181" r:id="rId18"/>
    <hyperlink ref="Q248" r:id="rId19" display="mailto:ps.robertomorales@gmail.com"/>
    <hyperlink ref="Q74" r:id="rId20"/>
    <hyperlink ref="Q273" r:id="rId21"/>
    <hyperlink ref="Q405" r:id="rId22"/>
    <hyperlink ref="Q463" r:id="rId23"/>
    <hyperlink ref="Q574" r:id="rId24" display="mailto:daniel.jadue@recoleta.cl"/>
    <hyperlink ref="Q428" r:id="rId25"/>
    <hyperlink ref="Q456" r:id="rId26" display="mailto:alcaldecuadrado@huechuraba.cl"/>
    <hyperlink ref="Q457" r:id="rId27"/>
    <hyperlink ref="Q490" r:id="rId28"/>
    <hyperlink ref="Q884" r:id="rId29" display="mailto:mcataldo@ubiobio.cl"/>
    <hyperlink ref="Q359" r:id="rId30"/>
    <hyperlink ref="Q394" r:id="rId31"/>
    <hyperlink ref="Q484" r:id="rId32"/>
    <hyperlink ref="Q101" r:id="rId33"/>
    <hyperlink ref="Q259" r:id="rId34" display="mailto:fundacionhabitos@gmail.com"/>
    <hyperlink ref="Q862" r:id="rId35"/>
    <hyperlink ref="Q478" r:id="rId36"/>
    <hyperlink ref="Q730" r:id="rId37"/>
    <hyperlink ref="Q73" r:id="rId38"/>
    <hyperlink ref="Q38" r:id="rId39" display="rosarico56@hotmail.com"/>
    <hyperlink ref="Q182" r:id="rId40"/>
    <hyperlink ref="Q175" r:id="rId41"/>
    <hyperlink ref="Q172" r:id="rId42"/>
    <hyperlink ref="Q341" r:id="rId43" display="contacto@tdesperanza.cl"/>
    <hyperlink ref="Q869" r:id="rId44"/>
    <hyperlink ref="Q114" r:id="rId45"/>
    <hyperlink ref="Q883" r:id="rId46"/>
    <hyperlink ref="Q376" r:id="rId47"/>
    <hyperlink ref="Q811" r:id="rId48"/>
    <hyperlink ref="Q654" r:id="rId49"/>
    <hyperlink ref="Q51" r:id="rId50"/>
    <hyperlink ref="Q324" r:id="rId51"/>
    <hyperlink ref="Q860" r:id="rId52" display="parroquihualqui@gmail.com"/>
    <hyperlink ref="Q784" r:id="rId53"/>
    <hyperlink ref="Q804" r:id="rId54" display="corpelconquistador@gmail.com, "/>
    <hyperlink ref="Q104" r:id="rId55"/>
    <hyperlink ref="Q832" r:id="rId56"/>
    <hyperlink ref="Q797" r:id="rId57"/>
    <hyperlink ref="Q517" r:id="rId58"/>
    <hyperlink ref="Q320" r:id="rId59"/>
    <hyperlink ref="Q737" r:id="rId60"/>
    <hyperlink ref="Q109" r:id="rId61"/>
    <hyperlink ref="Q290" r:id="rId62"/>
    <hyperlink ref="Q228" r:id="rId63"/>
    <hyperlink ref="Q167" r:id="rId64"/>
    <hyperlink ref="Q230" r:id="rId65"/>
    <hyperlink ref="Q739" r:id="rId66"/>
    <hyperlink ref="Q297" r:id="rId67"/>
    <hyperlink ref="Q269" r:id="rId68"/>
    <hyperlink ref="Q271" r:id="rId69"/>
    <hyperlink ref="Q724" r:id="rId70"/>
    <hyperlink ref="Q118" r:id="rId71"/>
    <hyperlink ref="Q170" r:id="rId72"/>
    <hyperlink ref="Q727" r:id="rId73"/>
    <hyperlink ref="Q623" r:id="rId74" display="opdtiltil@gmail.com_x000a_"/>
    <hyperlink ref="Q292" r:id="rId75"/>
    <hyperlink ref="Q252" r:id="rId76"/>
    <hyperlink ref="Q215" r:id="rId77"/>
    <hyperlink ref="Q776" r:id="rId78"/>
    <hyperlink ref="Q834" r:id="rId79"/>
    <hyperlink ref="Q66" r:id="rId80" display="direccion@chilederechos.cl "/>
    <hyperlink ref="Q568" r:id="rId81"/>
    <hyperlink ref="Q716" r:id="rId82"/>
    <hyperlink ref="Q221" r:id="rId83"/>
    <hyperlink ref="Q838" r:id="rId84"/>
    <hyperlink ref="Q318" r:id="rId85"/>
    <hyperlink ref="Q190" r:id="rId86"/>
    <hyperlink ref="Q111" r:id="rId87"/>
    <hyperlink ref="Q757" r:id="rId88"/>
    <hyperlink ref="Q199" r:id="rId89"/>
    <hyperlink ref="Q850" r:id="rId90"/>
    <hyperlink ref="Q119" r:id="rId91"/>
    <hyperlink ref="Q658" r:id="rId92"/>
    <hyperlink ref="Q303" r:id="rId93"/>
    <hyperlink ref="Q815" r:id="rId94"/>
    <hyperlink ref="Q871" r:id="rId95"/>
    <hyperlink ref="Q173" r:id="rId96"/>
    <hyperlink ref="Q561" r:id="rId97"/>
    <hyperlink ref="Q208" r:id="rId98"/>
    <hyperlink ref="Q59" r:id="rId99"/>
    <hyperlink ref="Q632" r:id="rId100"/>
    <hyperlink ref="Q322" r:id="rId101"/>
    <hyperlink ref="Q742" r:id="rId102"/>
    <hyperlink ref="Q157" r:id="rId103"/>
    <hyperlink ref="Q3" r:id="rId104"/>
    <hyperlink ref="Q831" r:id="rId105"/>
    <hyperlink ref="Q487" r:id="rId106"/>
    <hyperlink ref="Q761" r:id="rId107"/>
    <hyperlink ref="Q826" r:id="rId108" display="adolfo.farias@ongrenuevo.cl"/>
    <hyperlink ref="Q401" r:id="rId109"/>
    <hyperlink ref="Q287" r:id="rId110"/>
    <hyperlink ref="Q98" r:id="rId111"/>
    <hyperlink ref="Q556" r:id="rId112"/>
    <hyperlink ref="Q483" r:id="rId113"/>
    <hyperlink ref="Q126" r:id="rId114"/>
    <hyperlink ref="Q152" r:id="rId115"/>
    <hyperlink ref="Q488" r:id="rId116"/>
    <hyperlink ref="Q584" r:id="rId117"/>
    <hyperlink ref="Q396" r:id="rId118"/>
    <hyperlink ref="Q619" r:id="rId119"/>
    <hyperlink ref="Q160" r:id="rId120" display="naimcurico@gmail.com_x000a__x000a_"/>
    <hyperlink ref="Q414" r:id="rId121"/>
    <hyperlink ref="Q440" r:id="rId122"/>
    <hyperlink ref="Q44" r:id="rId123"/>
    <hyperlink ref="Q139" r:id="rId124" display="secretaria@corpocas.cl"/>
    <hyperlink ref="Q450" r:id="rId125"/>
    <hyperlink ref="Q133" r:id="rId126"/>
    <hyperlink ref="Q309" r:id="rId127"/>
    <hyperlink ref="Q143" r:id="rId128"/>
    <hyperlink ref="Q57" r:id="rId129"/>
    <hyperlink ref="Q421" r:id="rId130"/>
    <hyperlink ref="Q120" r:id="rId131"/>
    <hyperlink ref="Q462" r:id="rId132"/>
    <hyperlink ref="Q54" r:id="rId133"/>
    <hyperlink ref="Q630" r:id="rId134"/>
    <hyperlink ref="Q891" r:id="rId135"/>
    <hyperlink ref="Q524" r:id="rId136"/>
    <hyperlink ref="Q102" r:id="rId137"/>
    <hyperlink ref="Q672" r:id="rId138"/>
    <hyperlink ref="Q889" r:id="rId139"/>
  </hyperlinks>
  <pageMargins left="0.7" right="0.7" top="0.75" bottom="0.75" header="0.3" footer="0.3"/>
  <pageSetup orientation="portrait" verticalDpi="0" r:id="rId140"/>
  <extLst>
    <ext xmlns:x14="http://schemas.microsoft.com/office/spreadsheetml/2009/9/main" uri="{CCE6A557-97BC-4b89-ADB6-D9C93CAAB3DF}">
      <x14:dataValidations xmlns:xm="http://schemas.microsoft.com/office/excel/2006/main" count="1">
        <x14:dataValidation type="list" allowBlank="1" showInputMessage="1" showErrorMessage="1">
          <x14:formula1>
            <xm:f>'[Copia de Planilla de Registro Ley N°20.032 y Ley N°19.862 DEJUR ACG.xlsx]Hoja1'!#REF!</xm:f>
          </x14:formula1>
          <xm:sqref>D2:D892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5"/>
  <sheetViews>
    <sheetView topLeftCell="B72" workbookViewId="0">
      <selection activeCell="E5" sqref="E5:E114"/>
    </sheetView>
  </sheetViews>
  <sheetFormatPr baseColWidth="10" defaultColWidth="11.42578125" defaultRowHeight="12.75" x14ac:dyDescent="0.2"/>
  <cols>
    <col min="1" max="1" width="106.5703125" bestFit="1" customWidth="1"/>
    <col min="2" max="2" width="23.5703125" bestFit="1" customWidth="1"/>
    <col min="3" max="3" width="24.28515625" bestFit="1" customWidth="1"/>
    <col min="5" max="5" width="22.5703125" bestFit="1" customWidth="1"/>
    <col min="6" max="6" width="21.140625" bestFit="1" customWidth="1"/>
    <col min="7" max="7" width="24.28515625" bestFit="1" customWidth="1"/>
  </cols>
  <sheetData>
    <row r="3" spans="1:7" x14ac:dyDescent="0.2">
      <c r="F3" s="85" t="s">
        <v>8136</v>
      </c>
    </row>
    <row r="4" spans="1:7" x14ac:dyDescent="0.2">
      <c r="A4" s="85" t="s">
        <v>8137</v>
      </c>
      <c r="B4" s="85" t="s">
        <v>8138</v>
      </c>
      <c r="C4" s="85" t="s">
        <v>8139</v>
      </c>
      <c r="D4" s="85" t="s">
        <v>6</v>
      </c>
      <c r="E4" s="85" t="s">
        <v>17</v>
      </c>
      <c r="F4" t="s">
        <v>8341</v>
      </c>
      <c r="G4" t="s">
        <v>8140</v>
      </c>
    </row>
    <row r="5" spans="1:7" x14ac:dyDescent="0.2">
      <c r="A5" t="s">
        <v>30</v>
      </c>
      <c r="B5">
        <v>818329008</v>
      </c>
      <c r="C5">
        <v>1051357</v>
      </c>
      <c r="D5">
        <v>5</v>
      </c>
      <c r="E5" t="s">
        <v>33</v>
      </c>
      <c r="F5" s="262">
        <v>8889426</v>
      </c>
      <c r="G5" s="261">
        <v>90474603</v>
      </c>
    </row>
    <row r="6" spans="1:7" x14ac:dyDescent="0.2">
      <c r="A6" t="s">
        <v>30</v>
      </c>
      <c r="B6">
        <v>818329008</v>
      </c>
      <c r="C6">
        <v>1051358</v>
      </c>
      <c r="D6">
        <v>5</v>
      </c>
      <c r="E6" t="s">
        <v>33</v>
      </c>
      <c r="F6" s="262">
        <v>4281984</v>
      </c>
      <c r="G6" s="261">
        <v>44425584</v>
      </c>
    </row>
    <row r="7" spans="1:7" x14ac:dyDescent="0.2">
      <c r="A7" t="s">
        <v>30</v>
      </c>
      <c r="B7">
        <v>818329008</v>
      </c>
      <c r="C7">
        <v>1051359</v>
      </c>
      <c r="D7">
        <v>5</v>
      </c>
      <c r="E7" t="s">
        <v>34</v>
      </c>
      <c r="F7" s="262">
        <v>8563968</v>
      </c>
      <c r="G7" s="261">
        <v>71723232</v>
      </c>
    </row>
    <row r="8" spans="1:7" x14ac:dyDescent="0.2">
      <c r="A8" t="s">
        <v>30</v>
      </c>
      <c r="B8">
        <v>818329008</v>
      </c>
      <c r="C8">
        <v>1051376</v>
      </c>
      <c r="D8">
        <v>5</v>
      </c>
      <c r="E8" t="s">
        <v>35</v>
      </c>
      <c r="F8" s="262">
        <v>7813714</v>
      </c>
      <c r="G8" s="261">
        <v>82448152</v>
      </c>
    </row>
    <row r="9" spans="1:7" x14ac:dyDescent="0.2">
      <c r="A9" t="s">
        <v>30</v>
      </c>
      <c r="B9">
        <v>818329008</v>
      </c>
      <c r="C9">
        <v>1051382</v>
      </c>
      <c r="D9">
        <v>5</v>
      </c>
      <c r="E9" t="s">
        <v>34</v>
      </c>
      <c r="F9" s="262">
        <v>6321370</v>
      </c>
      <c r="G9" s="261">
        <v>52546384</v>
      </c>
    </row>
    <row r="10" spans="1:7" x14ac:dyDescent="0.2">
      <c r="A10" t="s">
        <v>30</v>
      </c>
      <c r="B10">
        <v>818329008</v>
      </c>
      <c r="C10">
        <v>1051384</v>
      </c>
      <c r="D10">
        <v>5</v>
      </c>
      <c r="E10" t="s">
        <v>34</v>
      </c>
      <c r="F10" s="262">
        <v>7334712</v>
      </c>
      <c r="G10" s="261">
        <v>102860604</v>
      </c>
    </row>
    <row r="11" spans="1:7" x14ac:dyDescent="0.2">
      <c r="A11" t="s">
        <v>30</v>
      </c>
      <c r="B11">
        <v>818329008</v>
      </c>
      <c r="C11">
        <v>1051388</v>
      </c>
      <c r="D11">
        <v>5</v>
      </c>
      <c r="E11" t="s">
        <v>34</v>
      </c>
      <c r="F11" s="262">
        <v>32862413</v>
      </c>
      <c r="G11" s="261">
        <v>321435476</v>
      </c>
    </row>
    <row r="12" spans="1:7" x14ac:dyDescent="0.2">
      <c r="A12" t="s">
        <v>30</v>
      </c>
      <c r="B12">
        <v>818329008</v>
      </c>
      <c r="C12">
        <v>1051390</v>
      </c>
      <c r="D12">
        <v>5</v>
      </c>
      <c r="E12" t="s">
        <v>33</v>
      </c>
      <c r="F12" s="262">
        <v>18998582</v>
      </c>
      <c r="G12" s="261">
        <v>138381567</v>
      </c>
    </row>
    <row r="13" spans="1:7" x14ac:dyDescent="0.2">
      <c r="A13" t="s">
        <v>30</v>
      </c>
      <c r="B13">
        <v>818329008</v>
      </c>
      <c r="C13">
        <v>1051393</v>
      </c>
      <c r="D13">
        <v>5</v>
      </c>
      <c r="E13" t="s">
        <v>34</v>
      </c>
      <c r="F13" s="262">
        <v>6735960</v>
      </c>
      <c r="G13" s="261">
        <v>68437353</v>
      </c>
    </row>
    <row r="14" spans="1:7" x14ac:dyDescent="0.2">
      <c r="A14" t="s">
        <v>36</v>
      </c>
      <c r="B14">
        <v>818329008</v>
      </c>
      <c r="C14">
        <v>1051362</v>
      </c>
      <c r="D14">
        <v>5</v>
      </c>
      <c r="E14" t="s">
        <v>33</v>
      </c>
      <c r="F14" s="262">
        <v>3592512</v>
      </c>
      <c r="G14" s="261">
        <v>40116384</v>
      </c>
    </row>
    <row r="15" spans="1:7" x14ac:dyDescent="0.2">
      <c r="A15" t="s">
        <v>36</v>
      </c>
      <c r="B15">
        <v>818329008</v>
      </c>
      <c r="C15">
        <v>1051368</v>
      </c>
      <c r="D15">
        <v>5</v>
      </c>
      <c r="E15" t="s">
        <v>37</v>
      </c>
      <c r="F15" s="262">
        <v>5987520</v>
      </c>
      <c r="G15" s="261">
        <v>62868960</v>
      </c>
    </row>
    <row r="16" spans="1:7" x14ac:dyDescent="0.2">
      <c r="A16" t="s">
        <v>38</v>
      </c>
      <c r="B16">
        <v>735534009</v>
      </c>
      <c r="C16">
        <v>1090667</v>
      </c>
      <c r="D16">
        <v>9</v>
      </c>
      <c r="E16" t="s">
        <v>39</v>
      </c>
      <c r="F16" s="262">
        <v>0</v>
      </c>
      <c r="G16" s="261">
        <v>1525541</v>
      </c>
    </row>
    <row r="17" spans="1:7" x14ac:dyDescent="0.2">
      <c r="A17" t="s">
        <v>38</v>
      </c>
      <c r="B17">
        <v>735534009</v>
      </c>
      <c r="C17">
        <v>1090668</v>
      </c>
      <c r="D17">
        <v>9</v>
      </c>
      <c r="E17" t="s">
        <v>39</v>
      </c>
      <c r="F17" s="262">
        <v>0</v>
      </c>
      <c r="G17" s="261">
        <v>2701536</v>
      </c>
    </row>
    <row r="18" spans="1:7" x14ac:dyDescent="0.2">
      <c r="A18" t="s">
        <v>38</v>
      </c>
      <c r="B18">
        <v>735534009</v>
      </c>
      <c r="C18">
        <v>1090676</v>
      </c>
      <c r="D18">
        <v>9</v>
      </c>
      <c r="E18" t="s">
        <v>40</v>
      </c>
      <c r="F18" s="262">
        <v>0</v>
      </c>
      <c r="G18" s="261">
        <v>1013524</v>
      </c>
    </row>
    <row r="19" spans="1:7" x14ac:dyDescent="0.2">
      <c r="A19" t="s">
        <v>38</v>
      </c>
      <c r="B19">
        <v>735534009</v>
      </c>
      <c r="C19">
        <v>1090677</v>
      </c>
      <c r="D19">
        <v>9</v>
      </c>
      <c r="E19" t="s">
        <v>40</v>
      </c>
      <c r="F19" s="262">
        <v>0</v>
      </c>
      <c r="G19" s="261">
        <v>1286813</v>
      </c>
    </row>
    <row r="20" spans="1:7" x14ac:dyDescent="0.2">
      <c r="A20" t="s">
        <v>38</v>
      </c>
      <c r="B20">
        <v>735534009</v>
      </c>
      <c r="C20">
        <v>1090684</v>
      </c>
      <c r="D20">
        <v>9</v>
      </c>
      <c r="E20" t="s">
        <v>40</v>
      </c>
      <c r="F20" s="262">
        <v>0</v>
      </c>
      <c r="G20" s="261">
        <v>25886560</v>
      </c>
    </row>
    <row r="21" spans="1:7" x14ac:dyDescent="0.2">
      <c r="A21" t="s">
        <v>38</v>
      </c>
      <c r="B21">
        <v>735534009</v>
      </c>
      <c r="C21">
        <v>1090686</v>
      </c>
      <c r="D21">
        <v>9</v>
      </c>
      <c r="E21" t="s">
        <v>39</v>
      </c>
      <c r="F21" s="262">
        <v>0</v>
      </c>
      <c r="G21" s="261">
        <v>9186403</v>
      </c>
    </row>
    <row r="22" spans="1:7" x14ac:dyDescent="0.2">
      <c r="A22" t="s">
        <v>41</v>
      </c>
      <c r="B22">
        <v>719400000</v>
      </c>
      <c r="C22">
        <v>1060432</v>
      </c>
      <c r="D22">
        <v>6</v>
      </c>
      <c r="E22" t="s">
        <v>42</v>
      </c>
      <c r="F22" s="262">
        <v>19758816</v>
      </c>
      <c r="G22" s="261">
        <v>179026848</v>
      </c>
    </row>
    <row r="23" spans="1:7" x14ac:dyDescent="0.2">
      <c r="A23" t="s">
        <v>41</v>
      </c>
      <c r="B23">
        <v>719400000</v>
      </c>
      <c r="C23">
        <v>1132626</v>
      </c>
      <c r="D23">
        <v>13</v>
      </c>
      <c r="E23" t="s">
        <v>43</v>
      </c>
      <c r="F23" s="262">
        <v>18361728</v>
      </c>
      <c r="G23" s="261">
        <v>179625600</v>
      </c>
    </row>
    <row r="24" spans="1:7" x14ac:dyDescent="0.2">
      <c r="A24" t="s">
        <v>41</v>
      </c>
      <c r="B24">
        <v>719400000</v>
      </c>
      <c r="C24">
        <v>1132634</v>
      </c>
      <c r="D24">
        <v>13</v>
      </c>
      <c r="E24" t="s">
        <v>44</v>
      </c>
      <c r="F24" s="262">
        <v>35126784</v>
      </c>
      <c r="G24" s="261">
        <v>272032992</v>
      </c>
    </row>
    <row r="25" spans="1:7" x14ac:dyDescent="0.2">
      <c r="A25" t="s">
        <v>41</v>
      </c>
      <c r="B25">
        <v>719400000</v>
      </c>
      <c r="C25">
        <v>1132646</v>
      </c>
      <c r="D25">
        <v>13</v>
      </c>
      <c r="E25" t="s">
        <v>45</v>
      </c>
      <c r="F25" s="262">
        <v>13970880</v>
      </c>
      <c r="G25" s="261">
        <v>122544576</v>
      </c>
    </row>
    <row r="26" spans="1:7" x14ac:dyDescent="0.2">
      <c r="A26" t="s">
        <v>41</v>
      </c>
      <c r="B26">
        <v>719400000</v>
      </c>
      <c r="C26">
        <v>1132684</v>
      </c>
      <c r="D26">
        <v>13</v>
      </c>
      <c r="E26" t="s">
        <v>46</v>
      </c>
      <c r="F26" s="262">
        <v>15168384</v>
      </c>
      <c r="G26" s="261">
        <v>173039328</v>
      </c>
    </row>
    <row r="27" spans="1:7" x14ac:dyDescent="0.2">
      <c r="A27" t="s">
        <v>41</v>
      </c>
      <c r="B27">
        <v>719400000</v>
      </c>
      <c r="C27">
        <v>1132691</v>
      </c>
      <c r="D27">
        <v>13</v>
      </c>
      <c r="E27" t="s">
        <v>44</v>
      </c>
      <c r="F27" s="262">
        <v>26957448</v>
      </c>
      <c r="G27" s="261">
        <v>233117741</v>
      </c>
    </row>
    <row r="28" spans="1:7" x14ac:dyDescent="0.2">
      <c r="A28" t="s">
        <v>41</v>
      </c>
      <c r="B28">
        <v>719400000</v>
      </c>
      <c r="C28">
        <v>1132699</v>
      </c>
      <c r="D28">
        <v>13</v>
      </c>
      <c r="E28" t="s">
        <v>47</v>
      </c>
      <c r="F28" s="262">
        <v>34916314</v>
      </c>
      <c r="G28" s="261">
        <v>345568814</v>
      </c>
    </row>
    <row r="29" spans="1:7" x14ac:dyDescent="0.2">
      <c r="A29" t="s">
        <v>48</v>
      </c>
      <c r="B29">
        <v>731013004</v>
      </c>
      <c r="C29">
        <v>1132590</v>
      </c>
      <c r="D29">
        <v>13</v>
      </c>
      <c r="E29" t="s">
        <v>44</v>
      </c>
      <c r="F29" s="262">
        <v>13590990</v>
      </c>
      <c r="G29" s="261">
        <v>135909900</v>
      </c>
    </row>
    <row r="30" spans="1:7" x14ac:dyDescent="0.2">
      <c r="A30" t="s">
        <v>49</v>
      </c>
      <c r="B30">
        <v>719926002</v>
      </c>
      <c r="C30">
        <v>1070737</v>
      </c>
      <c r="D30">
        <v>7</v>
      </c>
      <c r="E30" t="s">
        <v>50</v>
      </c>
      <c r="F30" s="262">
        <v>0</v>
      </c>
      <c r="G30" s="261">
        <v>13146791</v>
      </c>
    </row>
    <row r="31" spans="1:7" x14ac:dyDescent="0.2">
      <c r="A31" t="s">
        <v>49</v>
      </c>
      <c r="B31">
        <v>719926002</v>
      </c>
      <c r="C31">
        <v>1160042</v>
      </c>
      <c r="D31">
        <v>16</v>
      </c>
      <c r="E31" t="s">
        <v>51</v>
      </c>
      <c r="F31" s="262">
        <v>0</v>
      </c>
      <c r="G31" s="261">
        <v>1447891</v>
      </c>
    </row>
    <row r="32" spans="1:7" x14ac:dyDescent="0.2">
      <c r="A32" t="s">
        <v>49</v>
      </c>
      <c r="B32">
        <v>719926002</v>
      </c>
      <c r="C32">
        <v>1160043</v>
      </c>
      <c r="D32">
        <v>16</v>
      </c>
      <c r="E32" t="s">
        <v>51</v>
      </c>
      <c r="F32" s="262">
        <v>0</v>
      </c>
      <c r="G32" s="261">
        <v>1654474</v>
      </c>
    </row>
    <row r="33" spans="1:7" x14ac:dyDescent="0.2">
      <c r="A33" t="s">
        <v>49</v>
      </c>
      <c r="B33">
        <v>719926002</v>
      </c>
      <c r="C33">
        <v>1160075</v>
      </c>
      <c r="D33">
        <v>16</v>
      </c>
      <c r="E33" t="s">
        <v>51</v>
      </c>
      <c r="F33" s="262">
        <v>0</v>
      </c>
      <c r="G33" s="261">
        <v>7230407</v>
      </c>
    </row>
    <row r="34" spans="1:7" x14ac:dyDescent="0.2">
      <c r="A34" t="s">
        <v>49</v>
      </c>
      <c r="B34">
        <v>719926002</v>
      </c>
      <c r="C34">
        <v>1160076</v>
      </c>
      <c r="D34">
        <v>16</v>
      </c>
      <c r="E34" t="s">
        <v>51</v>
      </c>
      <c r="F34" s="262">
        <v>0</v>
      </c>
      <c r="G34" s="261">
        <v>44308807</v>
      </c>
    </row>
    <row r="35" spans="1:7" x14ac:dyDescent="0.2">
      <c r="A35" t="s">
        <v>52</v>
      </c>
      <c r="B35">
        <v>717150007</v>
      </c>
      <c r="C35">
        <v>1060427</v>
      </c>
      <c r="D35">
        <v>6</v>
      </c>
      <c r="E35" t="s">
        <v>53</v>
      </c>
      <c r="F35" s="262">
        <v>7067315</v>
      </c>
      <c r="G35" s="261">
        <v>66324031</v>
      </c>
    </row>
    <row r="36" spans="1:7" x14ac:dyDescent="0.2">
      <c r="A36" t="s">
        <v>52</v>
      </c>
      <c r="B36">
        <v>717150007</v>
      </c>
      <c r="C36">
        <v>1132588</v>
      </c>
      <c r="D36">
        <v>13</v>
      </c>
      <c r="E36" t="s">
        <v>54</v>
      </c>
      <c r="F36" s="262">
        <v>7792168</v>
      </c>
      <c r="G36" s="261">
        <v>65236752</v>
      </c>
    </row>
    <row r="37" spans="1:7" x14ac:dyDescent="0.2">
      <c r="A37" t="s">
        <v>55</v>
      </c>
      <c r="B37">
        <v>717150007</v>
      </c>
      <c r="C37">
        <v>1060430</v>
      </c>
      <c r="D37">
        <v>6</v>
      </c>
      <c r="E37" t="s">
        <v>53</v>
      </c>
      <c r="F37" s="262">
        <v>1975428</v>
      </c>
      <c r="G37" s="261">
        <v>20149364</v>
      </c>
    </row>
    <row r="38" spans="1:7" x14ac:dyDescent="0.2">
      <c r="A38" t="s">
        <v>55</v>
      </c>
      <c r="B38">
        <v>717150007</v>
      </c>
      <c r="C38">
        <v>1060431</v>
      </c>
      <c r="D38">
        <v>6</v>
      </c>
      <c r="E38" t="s">
        <v>53</v>
      </c>
      <c r="F38" s="262">
        <v>4014360</v>
      </c>
      <c r="G38" s="261">
        <v>47503260</v>
      </c>
    </row>
    <row r="39" spans="1:7" x14ac:dyDescent="0.2">
      <c r="A39" t="s">
        <v>55</v>
      </c>
      <c r="B39">
        <v>717150007</v>
      </c>
      <c r="C39">
        <v>1060438</v>
      </c>
      <c r="D39">
        <v>6</v>
      </c>
      <c r="E39" t="s">
        <v>53</v>
      </c>
      <c r="F39" s="262">
        <v>16687944</v>
      </c>
      <c r="G39" s="261">
        <v>202309228</v>
      </c>
    </row>
    <row r="40" spans="1:7" x14ac:dyDescent="0.2">
      <c r="A40" t="s">
        <v>55</v>
      </c>
      <c r="B40">
        <v>717150007</v>
      </c>
      <c r="C40">
        <v>1060439</v>
      </c>
      <c r="D40">
        <v>6</v>
      </c>
      <c r="E40" t="s">
        <v>53</v>
      </c>
      <c r="F40" s="262">
        <v>7274837</v>
      </c>
      <c r="G40" s="261">
        <v>82717589</v>
      </c>
    </row>
    <row r="41" spans="1:7" x14ac:dyDescent="0.2">
      <c r="A41" t="s">
        <v>55</v>
      </c>
      <c r="B41">
        <v>717150007</v>
      </c>
      <c r="C41">
        <v>1060447</v>
      </c>
      <c r="D41">
        <v>6</v>
      </c>
      <c r="E41" t="s">
        <v>53</v>
      </c>
      <c r="F41" s="262">
        <v>1451293</v>
      </c>
      <c r="G41" s="261">
        <v>17415518</v>
      </c>
    </row>
    <row r="42" spans="1:7" x14ac:dyDescent="0.2">
      <c r="A42" t="s">
        <v>55</v>
      </c>
      <c r="B42">
        <v>717150007</v>
      </c>
      <c r="C42">
        <v>1060448</v>
      </c>
      <c r="D42">
        <v>6</v>
      </c>
      <c r="E42" t="s">
        <v>53</v>
      </c>
      <c r="F42" s="262">
        <v>2450025</v>
      </c>
      <c r="G42" s="261">
        <v>16257024</v>
      </c>
    </row>
    <row r="43" spans="1:7" x14ac:dyDescent="0.2">
      <c r="A43" t="s">
        <v>55</v>
      </c>
      <c r="B43">
        <v>717150007</v>
      </c>
      <c r="C43">
        <v>1070724</v>
      </c>
      <c r="D43">
        <v>7</v>
      </c>
      <c r="E43" t="s">
        <v>56</v>
      </c>
      <c r="F43" s="262">
        <v>0</v>
      </c>
      <c r="G43" s="261">
        <v>3805477</v>
      </c>
    </row>
    <row r="44" spans="1:7" x14ac:dyDescent="0.2">
      <c r="A44" t="s">
        <v>55</v>
      </c>
      <c r="B44">
        <v>717150007</v>
      </c>
      <c r="C44">
        <v>1070725</v>
      </c>
      <c r="D44">
        <v>7</v>
      </c>
      <c r="E44" t="s">
        <v>57</v>
      </c>
      <c r="F44" s="262">
        <v>0</v>
      </c>
      <c r="G44" s="261">
        <v>6884231</v>
      </c>
    </row>
    <row r="45" spans="1:7" x14ac:dyDescent="0.2">
      <c r="A45" t="s">
        <v>55</v>
      </c>
      <c r="B45">
        <v>717150007</v>
      </c>
      <c r="C45">
        <v>1070731</v>
      </c>
      <c r="D45">
        <v>7</v>
      </c>
      <c r="E45" t="s">
        <v>56</v>
      </c>
      <c r="F45" s="262">
        <v>0</v>
      </c>
      <c r="G45" s="261">
        <v>20776051</v>
      </c>
    </row>
    <row r="46" spans="1:7" x14ac:dyDescent="0.2">
      <c r="A46" t="s">
        <v>55</v>
      </c>
      <c r="B46">
        <v>717150007</v>
      </c>
      <c r="C46">
        <v>1110191</v>
      </c>
      <c r="D46">
        <v>11</v>
      </c>
      <c r="E46" t="s">
        <v>58</v>
      </c>
      <c r="F46" s="262">
        <v>0</v>
      </c>
      <c r="G46" s="261">
        <v>53403013</v>
      </c>
    </row>
    <row r="47" spans="1:7" x14ac:dyDescent="0.2">
      <c r="A47" t="s">
        <v>55</v>
      </c>
      <c r="B47">
        <v>717150007</v>
      </c>
      <c r="C47">
        <v>1110200</v>
      </c>
      <c r="D47">
        <v>11</v>
      </c>
      <c r="E47" t="s">
        <v>58</v>
      </c>
      <c r="F47" s="262">
        <v>0</v>
      </c>
      <c r="G47" s="261">
        <v>4440199</v>
      </c>
    </row>
    <row r="48" spans="1:7" x14ac:dyDescent="0.2">
      <c r="A48" t="s">
        <v>55</v>
      </c>
      <c r="B48">
        <v>717150007</v>
      </c>
      <c r="C48">
        <v>1110201</v>
      </c>
      <c r="D48">
        <v>11</v>
      </c>
      <c r="E48" t="s">
        <v>58</v>
      </c>
      <c r="F48" s="262">
        <v>0</v>
      </c>
      <c r="G48" s="261">
        <v>5340759</v>
      </c>
    </row>
    <row r="49" spans="1:7" x14ac:dyDescent="0.2">
      <c r="A49" t="s">
        <v>55</v>
      </c>
      <c r="B49">
        <v>717150007</v>
      </c>
      <c r="C49">
        <v>1120209</v>
      </c>
      <c r="D49">
        <v>12</v>
      </c>
      <c r="E49" t="s">
        <v>59</v>
      </c>
      <c r="F49" s="262">
        <v>0</v>
      </c>
      <c r="G49" s="261">
        <v>17830577</v>
      </c>
    </row>
    <row r="50" spans="1:7" x14ac:dyDescent="0.2">
      <c r="A50" t="s">
        <v>55</v>
      </c>
      <c r="B50">
        <v>717150007</v>
      </c>
      <c r="C50">
        <v>1120215</v>
      </c>
      <c r="D50">
        <v>12</v>
      </c>
      <c r="E50" t="s">
        <v>59</v>
      </c>
      <c r="F50" s="262">
        <v>0</v>
      </c>
      <c r="G50" s="261">
        <v>792530</v>
      </c>
    </row>
    <row r="51" spans="1:7" x14ac:dyDescent="0.2">
      <c r="A51" t="s">
        <v>55</v>
      </c>
      <c r="B51">
        <v>717150007</v>
      </c>
      <c r="C51">
        <v>1120216</v>
      </c>
      <c r="D51">
        <v>12</v>
      </c>
      <c r="E51" t="s">
        <v>59</v>
      </c>
      <c r="F51" s="262">
        <v>0</v>
      </c>
      <c r="G51" s="261">
        <v>1006230</v>
      </c>
    </row>
    <row r="52" spans="1:7" x14ac:dyDescent="0.2">
      <c r="A52" t="s">
        <v>55</v>
      </c>
      <c r="B52">
        <v>717150007</v>
      </c>
      <c r="C52">
        <v>1132593</v>
      </c>
      <c r="D52">
        <v>13</v>
      </c>
      <c r="E52" t="s">
        <v>60</v>
      </c>
      <c r="F52" s="262">
        <v>12322498</v>
      </c>
      <c r="G52" s="261">
        <v>113077036</v>
      </c>
    </row>
    <row r="53" spans="1:7" x14ac:dyDescent="0.2">
      <c r="A53" t="s">
        <v>55</v>
      </c>
      <c r="B53">
        <v>717150007</v>
      </c>
      <c r="C53">
        <v>1132658</v>
      </c>
      <c r="D53">
        <v>13</v>
      </c>
      <c r="E53" t="s">
        <v>61</v>
      </c>
      <c r="F53" s="262">
        <v>14170464</v>
      </c>
      <c r="G53" s="261">
        <v>149089248</v>
      </c>
    </row>
    <row r="54" spans="1:7" x14ac:dyDescent="0.2">
      <c r="A54" t="s">
        <v>55</v>
      </c>
      <c r="B54">
        <v>717150007</v>
      </c>
      <c r="C54">
        <v>1132664</v>
      </c>
      <c r="D54">
        <v>13</v>
      </c>
      <c r="E54" t="s">
        <v>45</v>
      </c>
      <c r="F54" s="262">
        <v>8781696</v>
      </c>
      <c r="G54" s="261">
        <v>102187008</v>
      </c>
    </row>
    <row r="55" spans="1:7" x14ac:dyDescent="0.2">
      <c r="A55" t="s">
        <v>55</v>
      </c>
      <c r="B55">
        <v>717150007</v>
      </c>
      <c r="C55">
        <v>1132670</v>
      </c>
      <c r="D55">
        <v>13</v>
      </c>
      <c r="E55" t="s">
        <v>62</v>
      </c>
      <c r="F55" s="262">
        <v>14370048</v>
      </c>
      <c r="G55" s="261">
        <v>121945824</v>
      </c>
    </row>
    <row r="56" spans="1:7" x14ac:dyDescent="0.2">
      <c r="A56" t="s">
        <v>55</v>
      </c>
      <c r="B56">
        <v>717150007</v>
      </c>
      <c r="C56">
        <v>1132678</v>
      </c>
      <c r="D56">
        <v>13</v>
      </c>
      <c r="E56" t="s">
        <v>63</v>
      </c>
      <c r="F56" s="262">
        <v>24948000</v>
      </c>
      <c r="G56" s="261">
        <v>163459296</v>
      </c>
    </row>
    <row r="57" spans="1:7" x14ac:dyDescent="0.2">
      <c r="A57" t="s">
        <v>55</v>
      </c>
      <c r="B57">
        <v>717150007</v>
      </c>
      <c r="C57">
        <v>1132704</v>
      </c>
      <c r="D57">
        <v>13</v>
      </c>
      <c r="E57" t="s">
        <v>64</v>
      </c>
      <c r="F57" s="262">
        <v>28141344</v>
      </c>
      <c r="G57" s="261">
        <v>167450976</v>
      </c>
    </row>
    <row r="58" spans="1:7" x14ac:dyDescent="0.2">
      <c r="A58" t="s">
        <v>55</v>
      </c>
      <c r="B58">
        <v>717150007</v>
      </c>
      <c r="C58">
        <v>1132696</v>
      </c>
      <c r="D58">
        <v>13</v>
      </c>
      <c r="E58" t="s">
        <v>60</v>
      </c>
      <c r="F58" s="262">
        <v>22336171</v>
      </c>
      <c r="G58" s="261">
        <v>237995756</v>
      </c>
    </row>
    <row r="59" spans="1:7" x14ac:dyDescent="0.2">
      <c r="A59" t="s">
        <v>55</v>
      </c>
      <c r="B59">
        <v>717150007</v>
      </c>
      <c r="C59">
        <v>1132700</v>
      </c>
      <c r="D59">
        <v>13</v>
      </c>
      <c r="E59" t="s">
        <v>54</v>
      </c>
      <c r="F59" s="262">
        <v>41078017</v>
      </c>
      <c r="G59" s="261">
        <v>327340444</v>
      </c>
    </row>
    <row r="60" spans="1:7" x14ac:dyDescent="0.2">
      <c r="A60" t="s">
        <v>55</v>
      </c>
      <c r="B60">
        <v>717150007</v>
      </c>
      <c r="C60">
        <v>1132701</v>
      </c>
      <c r="D60">
        <v>13</v>
      </c>
      <c r="E60" t="s">
        <v>65</v>
      </c>
      <c r="F60" s="262">
        <v>33632626</v>
      </c>
      <c r="G60" s="261">
        <v>306801437</v>
      </c>
    </row>
    <row r="61" spans="1:7" x14ac:dyDescent="0.2">
      <c r="A61" t="s">
        <v>55</v>
      </c>
      <c r="B61">
        <v>717150007</v>
      </c>
      <c r="C61">
        <v>1132702</v>
      </c>
      <c r="D61">
        <v>13</v>
      </c>
      <c r="E61" t="s">
        <v>61</v>
      </c>
      <c r="F61" s="262">
        <v>25673760</v>
      </c>
      <c r="G61" s="261">
        <v>255197171</v>
      </c>
    </row>
    <row r="62" spans="1:7" x14ac:dyDescent="0.2">
      <c r="A62" t="s">
        <v>55</v>
      </c>
      <c r="B62">
        <v>717150007</v>
      </c>
      <c r="C62">
        <v>1132640</v>
      </c>
      <c r="D62">
        <v>13</v>
      </c>
      <c r="E62" t="s">
        <v>60</v>
      </c>
      <c r="F62" s="262">
        <v>20357568</v>
      </c>
      <c r="G62" s="261">
        <v>188008128</v>
      </c>
    </row>
    <row r="63" spans="1:7" x14ac:dyDescent="0.2">
      <c r="A63" t="s">
        <v>66</v>
      </c>
      <c r="B63">
        <v>725129009</v>
      </c>
      <c r="C63">
        <v>1070749</v>
      </c>
      <c r="D63">
        <v>7</v>
      </c>
      <c r="E63" t="s">
        <v>50</v>
      </c>
      <c r="F63" s="262">
        <v>0</v>
      </c>
      <c r="G63" s="261">
        <v>1143072</v>
      </c>
    </row>
    <row r="64" spans="1:7" x14ac:dyDescent="0.2">
      <c r="A64" t="s">
        <v>66</v>
      </c>
      <c r="B64">
        <v>725129009</v>
      </c>
      <c r="C64">
        <v>1070750</v>
      </c>
      <c r="D64">
        <v>7</v>
      </c>
      <c r="E64" t="s">
        <v>50</v>
      </c>
      <c r="F64" s="262">
        <v>0</v>
      </c>
      <c r="G64" s="261">
        <v>1451293</v>
      </c>
    </row>
    <row r="65" spans="1:7" x14ac:dyDescent="0.2">
      <c r="A65" t="s">
        <v>66</v>
      </c>
      <c r="B65">
        <v>725129009</v>
      </c>
      <c r="C65">
        <v>1070751</v>
      </c>
      <c r="D65">
        <v>7</v>
      </c>
      <c r="E65" t="s">
        <v>50</v>
      </c>
      <c r="F65" s="262">
        <v>0</v>
      </c>
      <c r="G65" s="261">
        <v>18228369</v>
      </c>
    </row>
    <row r="66" spans="1:7" x14ac:dyDescent="0.2">
      <c r="A66" t="s">
        <v>67</v>
      </c>
      <c r="B66">
        <v>721694003</v>
      </c>
      <c r="C66">
        <v>1070721</v>
      </c>
      <c r="D66">
        <v>7</v>
      </c>
      <c r="E66" t="s">
        <v>50</v>
      </c>
      <c r="F66" s="262">
        <v>0</v>
      </c>
      <c r="G66" s="261">
        <v>6161249</v>
      </c>
    </row>
    <row r="67" spans="1:7" x14ac:dyDescent="0.2">
      <c r="A67" t="s">
        <v>67</v>
      </c>
      <c r="B67">
        <v>721694003</v>
      </c>
      <c r="C67">
        <v>1070722</v>
      </c>
      <c r="D67">
        <v>7</v>
      </c>
      <c r="E67" t="s">
        <v>50</v>
      </c>
      <c r="F67" s="262">
        <v>0</v>
      </c>
      <c r="G67" s="261">
        <v>2355772</v>
      </c>
    </row>
    <row r="68" spans="1:7" x14ac:dyDescent="0.2">
      <c r="A68" t="s">
        <v>67</v>
      </c>
      <c r="B68">
        <v>721694003</v>
      </c>
      <c r="C68">
        <v>1070743</v>
      </c>
      <c r="D68">
        <v>7</v>
      </c>
      <c r="E68" t="s">
        <v>68</v>
      </c>
      <c r="F68" s="262">
        <v>0</v>
      </c>
      <c r="G68" s="261">
        <v>24130350</v>
      </c>
    </row>
    <row r="69" spans="1:7" x14ac:dyDescent="0.2">
      <c r="A69" t="s">
        <v>67</v>
      </c>
      <c r="B69">
        <v>721694003</v>
      </c>
      <c r="C69">
        <v>1110190</v>
      </c>
      <c r="D69">
        <v>11</v>
      </c>
      <c r="E69" t="s">
        <v>58</v>
      </c>
      <c r="F69" s="262">
        <v>0</v>
      </c>
      <c r="G69" s="261">
        <v>5334917</v>
      </c>
    </row>
    <row r="70" spans="1:7" x14ac:dyDescent="0.2">
      <c r="A70" t="s">
        <v>69</v>
      </c>
      <c r="B70">
        <v>700376001</v>
      </c>
      <c r="C70">
        <v>1132602</v>
      </c>
      <c r="D70">
        <v>13</v>
      </c>
      <c r="E70" t="s">
        <v>70</v>
      </c>
      <c r="F70" s="262">
        <v>20756736</v>
      </c>
      <c r="G70" s="261">
        <v>129729600</v>
      </c>
    </row>
    <row r="71" spans="1:7" x14ac:dyDescent="0.2">
      <c r="A71" t="s">
        <v>71</v>
      </c>
      <c r="B71">
        <v>700376001</v>
      </c>
      <c r="C71">
        <v>1090669</v>
      </c>
      <c r="D71">
        <v>9</v>
      </c>
      <c r="E71" t="s">
        <v>72</v>
      </c>
      <c r="F71" s="262">
        <v>0</v>
      </c>
      <c r="G71" s="261">
        <v>13218513</v>
      </c>
    </row>
    <row r="72" spans="1:7" x14ac:dyDescent="0.2">
      <c r="A72" t="s">
        <v>71</v>
      </c>
      <c r="B72">
        <v>700376001</v>
      </c>
      <c r="C72">
        <v>1100767</v>
      </c>
      <c r="D72">
        <v>10</v>
      </c>
      <c r="E72" t="s">
        <v>73</v>
      </c>
      <c r="F72" s="262">
        <v>0</v>
      </c>
      <c r="G72" s="261">
        <v>17548840</v>
      </c>
    </row>
    <row r="73" spans="1:7" x14ac:dyDescent="0.2">
      <c r="A73" t="s">
        <v>71</v>
      </c>
      <c r="B73">
        <v>700376001</v>
      </c>
      <c r="C73">
        <v>1100773</v>
      </c>
      <c r="D73">
        <v>10</v>
      </c>
      <c r="E73" t="s">
        <v>74</v>
      </c>
      <c r="F73" s="262">
        <v>0</v>
      </c>
      <c r="G73" s="261">
        <v>1303102</v>
      </c>
    </row>
    <row r="74" spans="1:7" x14ac:dyDescent="0.2">
      <c r="A74" t="s">
        <v>71</v>
      </c>
      <c r="B74">
        <v>700376001</v>
      </c>
      <c r="C74">
        <v>1100774</v>
      </c>
      <c r="D74">
        <v>10</v>
      </c>
      <c r="E74" t="s">
        <v>74</v>
      </c>
      <c r="F74" s="262">
        <v>0</v>
      </c>
      <c r="G74" s="261">
        <v>1654470</v>
      </c>
    </row>
    <row r="75" spans="1:7" x14ac:dyDescent="0.2">
      <c r="A75" t="s">
        <v>71</v>
      </c>
      <c r="B75">
        <v>700376001</v>
      </c>
      <c r="C75">
        <v>1140222</v>
      </c>
      <c r="D75">
        <v>14</v>
      </c>
      <c r="E75" t="s">
        <v>75</v>
      </c>
      <c r="F75" s="262">
        <v>0</v>
      </c>
      <c r="G75" s="261">
        <v>32308658</v>
      </c>
    </row>
    <row r="76" spans="1:7" x14ac:dyDescent="0.2">
      <c r="A76" t="s">
        <v>71</v>
      </c>
      <c r="B76">
        <v>700376001</v>
      </c>
      <c r="C76">
        <v>1140228</v>
      </c>
      <c r="D76">
        <v>14</v>
      </c>
      <c r="E76" t="s">
        <v>75</v>
      </c>
      <c r="F76" s="262">
        <v>0</v>
      </c>
      <c r="G76" s="261">
        <v>1102983</v>
      </c>
    </row>
    <row r="77" spans="1:7" x14ac:dyDescent="0.2">
      <c r="A77" t="s">
        <v>71</v>
      </c>
      <c r="B77">
        <v>700376001</v>
      </c>
      <c r="C77">
        <v>1140231</v>
      </c>
      <c r="D77">
        <v>14</v>
      </c>
      <c r="E77" t="s">
        <v>75</v>
      </c>
      <c r="F77" s="262">
        <v>0</v>
      </c>
      <c r="G77" s="261">
        <v>868735</v>
      </c>
    </row>
    <row r="78" spans="1:7" x14ac:dyDescent="0.2">
      <c r="A78" t="s">
        <v>71</v>
      </c>
      <c r="B78">
        <v>700376001</v>
      </c>
      <c r="C78">
        <v>1100787</v>
      </c>
      <c r="D78">
        <v>10</v>
      </c>
      <c r="E78" t="s">
        <v>74</v>
      </c>
      <c r="F78" s="262">
        <v>0</v>
      </c>
      <c r="G78" s="261">
        <v>21203933</v>
      </c>
    </row>
    <row r="79" spans="1:7" x14ac:dyDescent="0.2">
      <c r="A79" t="s">
        <v>71</v>
      </c>
      <c r="B79">
        <v>700376001</v>
      </c>
      <c r="C79">
        <v>1132710</v>
      </c>
      <c r="D79">
        <v>13</v>
      </c>
      <c r="E79" t="s">
        <v>54</v>
      </c>
      <c r="F79" s="262">
        <v>21754656</v>
      </c>
      <c r="G79" s="261">
        <v>188407296</v>
      </c>
    </row>
    <row r="80" spans="1:7" x14ac:dyDescent="0.2">
      <c r="A80" t="s">
        <v>76</v>
      </c>
      <c r="B80">
        <v>716316009</v>
      </c>
      <c r="C80">
        <v>1132589</v>
      </c>
      <c r="D80">
        <v>13</v>
      </c>
      <c r="E80" t="s">
        <v>43</v>
      </c>
      <c r="F80" s="262">
        <v>14497056</v>
      </c>
      <c r="G80" s="261">
        <v>139715377</v>
      </c>
    </row>
    <row r="81" spans="1:7" x14ac:dyDescent="0.2">
      <c r="A81" t="s">
        <v>77</v>
      </c>
      <c r="B81">
        <v>650450957</v>
      </c>
      <c r="C81">
        <v>1132598</v>
      </c>
      <c r="D81">
        <v>13</v>
      </c>
      <c r="E81" t="s">
        <v>78</v>
      </c>
      <c r="F81" s="262">
        <v>3810240</v>
      </c>
      <c r="G81" s="261">
        <v>34673184</v>
      </c>
    </row>
    <row r="82" spans="1:7" x14ac:dyDescent="0.2">
      <c r="A82" t="s">
        <v>77</v>
      </c>
      <c r="B82">
        <v>650450957</v>
      </c>
      <c r="C82">
        <v>1132599</v>
      </c>
      <c r="D82">
        <v>13</v>
      </c>
      <c r="E82" t="s">
        <v>78</v>
      </c>
      <c r="F82" s="262">
        <v>4676389</v>
      </c>
      <c r="G82" s="261">
        <v>38539896</v>
      </c>
    </row>
    <row r="83" spans="1:7" x14ac:dyDescent="0.2">
      <c r="A83" t="s">
        <v>79</v>
      </c>
      <c r="B83" t="s">
        <v>80</v>
      </c>
      <c r="C83">
        <v>1132600</v>
      </c>
      <c r="D83">
        <v>13</v>
      </c>
      <c r="E83" t="s">
        <v>81</v>
      </c>
      <c r="F83" s="262">
        <v>2540160</v>
      </c>
      <c r="G83" s="261">
        <v>29592864</v>
      </c>
    </row>
    <row r="84" spans="1:7" x14ac:dyDescent="0.2">
      <c r="A84" t="s">
        <v>79</v>
      </c>
      <c r="B84" t="s">
        <v>80</v>
      </c>
      <c r="C84">
        <v>1132601</v>
      </c>
      <c r="D84">
        <v>13</v>
      </c>
      <c r="E84" t="s">
        <v>81</v>
      </c>
      <c r="F84" s="262">
        <v>3063841</v>
      </c>
      <c r="G84" s="261">
        <v>36766094</v>
      </c>
    </row>
    <row r="85" spans="1:7" x14ac:dyDescent="0.2">
      <c r="A85" t="s">
        <v>82</v>
      </c>
      <c r="B85">
        <v>738689003</v>
      </c>
      <c r="C85">
        <v>1051374</v>
      </c>
      <c r="D85">
        <v>5</v>
      </c>
      <c r="E85" t="s">
        <v>83</v>
      </c>
      <c r="F85" s="262">
        <v>0</v>
      </c>
      <c r="G85" s="261">
        <v>1143072</v>
      </c>
    </row>
    <row r="86" spans="1:7" x14ac:dyDescent="0.2">
      <c r="A86" t="s">
        <v>82</v>
      </c>
      <c r="B86">
        <v>738689003</v>
      </c>
      <c r="C86">
        <v>1051375</v>
      </c>
      <c r="D86">
        <v>5</v>
      </c>
      <c r="E86" t="s">
        <v>83</v>
      </c>
      <c r="F86" s="262">
        <v>0</v>
      </c>
      <c r="G86" s="261">
        <v>1773803</v>
      </c>
    </row>
    <row r="87" spans="1:7" x14ac:dyDescent="0.2">
      <c r="A87" t="s">
        <v>82</v>
      </c>
      <c r="B87">
        <v>738689003</v>
      </c>
      <c r="C87">
        <v>1081209</v>
      </c>
      <c r="D87">
        <v>8</v>
      </c>
      <c r="E87" t="s">
        <v>84</v>
      </c>
      <c r="F87" s="262">
        <v>0</v>
      </c>
      <c r="G87" s="261">
        <v>0</v>
      </c>
    </row>
    <row r="88" spans="1:7" x14ac:dyDescent="0.2">
      <c r="A88" t="s">
        <v>82</v>
      </c>
      <c r="B88">
        <v>738689003</v>
      </c>
      <c r="C88">
        <v>1081221</v>
      </c>
      <c r="D88">
        <v>8</v>
      </c>
      <c r="E88" t="s">
        <v>84</v>
      </c>
      <c r="F88" s="262">
        <v>0</v>
      </c>
      <c r="G88" s="261">
        <v>9296237</v>
      </c>
    </row>
    <row r="89" spans="1:7" x14ac:dyDescent="0.2">
      <c r="A89" t="s">
        <v>82</v>
      </c>
      <c r="B89">
        <v>738689003</v>
      </c>
      <c r="C89">
        <v>1081222</v>
      </c>
      <c r="D89">
        <v>8</v>
      </c>
      <c r="E89" t="s">
        <v>85</v>
      </c>
      <c r="F89" s="262">
        <v>0</v>
      </c>
      <c r="G89" s="261">
        <v>6404075</v>
      </c>
    </row>
    <row r="90" spans="1:7" x14ac:dyDescent="0.2">
      <c r="A90" t="s">
        <v>82</v>
      </c>
      <c r="B90">
        <v>738689003</v>
      </c>
      <c r="C90">
        <v>1090666</v>
      </c>
      <c r="D90">
        <v>9</v>
      </c>
      <c r="E90" t="s">
        <v>40</v>
      </c>
      <c r="F90" s="262">
        <v>0</v>
      </c>
      <c r="G90" s="261">
        <v>5993569</v>
      </c>
    </row>
    <row r="91" spans="1:7" x14ac:dyDescent="0.2">
      <c r="A91" t="s">
        <v>82</v>
      </c>
      <c r="B91">
        <v>738689003</v>
      </c>
      <c r="C91">
        <v>1132586</v>
      </c>
      <c r="D91">
        <v>13</v>
      </c>
      <c r="E91" t="s">
        <v>47</v>
      </c>
      <c r="F91" s="262">
        <v>18121320</v>
      </c>
      <c r="G91" s="261">
        <v>173058606</v>
      </c>
    </row>
    <row r="92" spans="1:7" x14ac:dyDescent="0.2">
      <c r="A92" t="s">
        <v>82</v>
      </c>
      <c r="B92">
        <v>738689003</v>
      </c>
      <c r="C92">
        <v>1132591</v>
      </c>
      <c r="D92">
        <v>13</v>
      </c>
      <c r="E92" t="s">
        <v>86</v>
      </c>
      <c r="F92" s="262">
        <v>14678269</v>
      </c>
      <c r="G92" s="261">
        <v>174870738</v>
      </c>
    </row>
    <row r="93" spans="1:7" x14ac:dyDescent="0.2">
      <c r="A93" t="s">
        <v>82</v>
      </c>
      <c r="B93">
        <v>738689003</v>
      </c>
      <c r="C93">
        <v>1140221</v>
      </c>
      <c r="D93">
        <v>14</v>
      </c>
      <c r="E93" t="s">
        <v>75</v>
      </c>
      <c r="F93" s="262">
        <v>0</v>
      </c>
      <c r="G93" s="261">
        <v>9502820</v>
      </c>
    </row>
    <row r="94" spans="1:7" x14ac:dyDescent="0.2">
      <c r="A94" t="s">
        <v>82</v>
      </c>
      <c r="B94">
        <v>738689003</v>
      </c>
      <c r="C94">
        <v>1090688</v>
      </c>
      <c r="D94">
        <v>9</v>
      </c>
      <c r="E94" t="s">
        <v>40</v>
      </c>
      <c r="F94" s="262">
        <v>0</v>
      </c>
      <c r="G94" s="261">
        <v>26473455</v>
      </c>
    </row>
    <row r="95" spans="1:7" x14ac:dyDescent="0.2">
      <c r="A95" t="s">
        <v>82</v>
      </c>
      <c r="B95">
        <v>738689003</v>
      </c>
      <c r="C95">
        <v>1132697</v>
      </c>
      <c r="D95">
        <v>13</v>
      </c>
      <c r="E95" t="s">
        <v>78</v>
      </c>
      <c r="F95" s="262">
        <v>26700710</v>
      </c>
      <c r="G95" s="261">
        <v>276763132</v>
      </c>
    </row>
    <row r="96" spans="1:7" x14ac:dyDescent="0.2">
      <c r="A96" t="s">
        <v>82</v>
      </c>
      <c r="B96">
        <v>738689003</v>
      </c>
      <c r="C96">
        <v>1132652</v>
      </c>
      <c r="D96">
        <v>13</v>
      </c>
      <c r="E96" t="s">
        <v>87</v>
      </c>
      <c r="F96" s="262">
        <v>15567552</v>
      </c>
      <c r="G96" s="261">
        <v>139908384</v>
      </c>
    </row>
    <row r="97" spans="1:7" x14ac:dyDescent="0.2">
      <c r="A97" t="s">
        <v>82</v>
      </c>
      <c r="B97">
        <v>738689003</v>
      </c>
      <c r="C97">
        <v>1051386</v>
      </c>
      <c r="D97">
        <v>5</v>
      </c>
      <c r="E97" t="s">
        <v>34</v>
      </c>
      <c r="F97" s="262">
        <v>0</v>
      </c>
      <c r="G97" s="261">
        <v>3261838</v>
      </c>
    </row>
    <row r="98" spans="1:7" x14ac:dyDescent="0.2">
      <c r="A98" t="s">
        <v>82</v>
      </c>
      <c r="B98">
        <v>738689003</v>
      </c>
      <c r="C98">
        <v>1081243</v>
      </c>
      <c r="D98">
        <v>8</v>
      </c>
      <c r="E98" t="s">
        <v>88</v>
      </c>
      <c r="F98" s="262">
        <v>0</v>
      </c>
      <c r="G98" s="261">
        <v>32213244</v>
      </c>
    </row>
    <row r="99" spans="1:7" x14ac:dyDescent="0.2">
      <c r="A99" t="s">
        <v>82</v>
      </c>
      <c r="B99">
        <v>738689003</v>
      </c>
      <c r="C99">
        <v>1090694</v>
      </c>
      <c r="D99">
        <v>9</v>
      </c>
      <c r="E99" t="s">
        <v>40</v>
      </c>
      <c r="F99" s="262">
        <v>0</v>
      </c>
      <c r="G99" s="261">
        <v>10948902</v>
      </c>
    </row>
    <row r="100" spans="1:7" x14ac:dyDescent="0.2">
      <c r="A100" t="s">
        <v>82</v>
      </c>
      <c r="B100">
        <v>738689003</v>
      </c>
      <c r="C100">
        <v>1100793</v>
      </c>
      <c r="D100">
        <v>10</v>
      </c>
      <c r="E100" t="s">
        <v>74</v>
      </c>
      <c r="F100" s="262">
        <v>0</v>
      </c>
      <c r="G100" s="261">
        <v>8676488</v>
      </c>
    </row>
    <row r="101" spans="1:7" x14ac:dyDescent="0.2">
      <c r="A101" t="s">
        <v>89</v>
      </c>
      <c r="B101">
        <v>713189006</v>
      </c>
      <c r="C101">
        <v>1081090</v>
      </c>
      <c r="D101">
        <v>8</v>
      </c>
      <c r="E101" t="s">
        <v>90</v>
      </c>
      <c r="F101" s="262">
        <v>0</v>
      </c>
      <c r="G101" s="261">
        <v>2895782</v>
      </c>
    </row>
    <row r="102" spans="1:7" x14ac:dyDescent="0.2">
      <c r="A102" t="s">
        <v>89</v>
      </c>
      <c r="B102">
        <v>713189006</v>
      </c>
      <c r="C102">
        <v>1081091</v>
      </c>
      <c r="D102">
        <v>8</v>
      </c>
      <c r="E102" t="s">
        <v>90</v>
      </c>
      <c r="F102" s="262">
        <v>0</v>
      </c>
      <c r="G102" s="261">
        <v>3492779</v>
      </c>
    </row>
    <row r="103" spans="1:7" x14ac:dyDescent="0.2">
      <c r="A103" t="s">
        <v>89</v>
      </c>
      <c r="B103">
        <v>713189006</v>
      </c>
      <c r="C103">
        <v>1081223</v>
      </c>
      <c r="D103">
        <v>8</v>
      </c>
      <c r="E103" t="s">
        <v>91</v>
      </c>
      <c r="F103" s="262">
        <v>0</v>
      </c>
      <c r="G103" s="261">
        <v>5990909</v>
      </c>
    </row>
    <row r="104" spans="1:7" x14ac:dyDescent="0.2">
      <c r="A104" t="s">
        <v>89</v>
      </c>
      <c r="B104">
        <v>713189006</v>
      </c>
      <c r="C104">
        <v>1081224</v>
      </c>
      <c r="D104">
        <v>8</v>
      </c>
      <c r="E104" t="s">
        <v>91</v>
      </c>
      <c r="F104" s="262">
        <v>0</v>
      </c>
      <c r="G104" s="261">
        <v>21739719</v>
      </c>
    </row>
    <row r="105" spans="1:7" x14ac:dyDescent="0.2">
      <c r="A105" t="s">
        <v>89</v>
      </c>
      <c r="B105">
        <v>713189006</v>
      </c>
      <c r="C105">
        <v>1081230</v>
      </c>
      <c r="D105">
        <v>8</v>
      </c>
      <c r="E105" t="s">
        <v>85</v>
      </c>
      <c r="F105" s="262">
        <v>0</v>
      </c>
      <c r="G105" s="261">
        <v>31523326</v>
      </c>
    </row>
    <row r="106" spans="1:7" x14ac:dyDescent="0.2">
      <c r="A106" t="s">
        <v>89</v>
      </c>
      <c r="B106">
        <v>713189006</v>
      </c>
      <c r="C106">
        <v>1081236</v>
      </c>
      <c r="D106">
        <v>8</v>
      </c>
      <c r="E106" t="s">
        <v>90</v>
      </c>
      <c r="F106" s="262">
        <v>0</v>
      </c>
      <c r="G106" s="261">
        <v>26187481</v>
      </c>
    </row>
    <row r="107" spans="1:7" x14ac:dyDescent="0.2">
      <c r="A107" t="s">
        <v>92</v>
      </c>
      <c r="B107">
        <v>728623004</v>
      </c>
      <c r="C107">
        <v>1051360</v>
      </c>
      <c r="D107">
        <v>5</v>
      </c>
      <c r="E107" t="s">
        <v>93</v>
      </c>
      <c r="F107" s="262">
        <v>3950856</v>
      </c>
      <c r="G107" s="261">
        <v>35755248</v>
      </c>
    </row>
    <row r="108" spans="1:7" x14ac:dyDescent="0.2">
      <c r="A108" t="s">
        <v>92</v>
      </c>
      <c r="B108">
        <v>728623004</v>
      </c>
      <c r="C108">
        <v>1051361</v>
      </c>
      <c r="D108">
        <v>5</v>
      </c>
      <c r="E108" t="s">
        <v>93</v>
      </c>
      <c r="F108" s="262">
        <v>4014360</v>
      </c>
      <c r="G108" s="261">
        <v>29037204</v>
      </c>
    </row>
    <row r="109" spans="1:7" x14ac:dyDescent="0.2">
      <c r="A109" t="s">
        <v>92</v>
      </c>
      <c r="B109">
        <v>728623004</v>
      </c>
      <c r="C109">
        <v>1051391</v>
      </c>
      <c r="D109">
        <v>5</v>
      </c>
      <c r="E109" t="s">
        <v>93</v>
      </c>
      <c r="F109" s="262">
        <v>10782979</v>
      </c>
      <c r="G109" s="261">
        <v>127341851</v>
      </c>
    </row>
    <row r="110" spans="1:7" x14ac:dyDescent="0.2">
      <c r="A110" t="s">
        <v>94</v>
      </c>
      <c r="B110">
        <v>716316009</v>
      </c>
      <c r="C110">
        <v>1132608</v>
      </c>
      <c r="D110">
        <v>13</v>
      </c>
      <c r="E110" t="s">
        <v>81</v>
      </c>
      <c r="F110" s="262">
        <v>17164224</v>
      </c>
      <c r="G110" s="261">
        <v>184814784</v>
      </c>
    </row>
    <row r="111" spans="1:7" x14ac:dyDescent="0.2">
      <c r="A111" t="s">
        <v>94</v>
      </c>
      <c r="B111">
        <v>716316009</v>
      </c>
      <c r="C111">
        <v>1132692</v>
      </c>
      <c r="D111">
        <v>13</v>
      </c>
      <c r="E111" t="s">
        <v>81</v>
      </c>
      <c r="F111" s="262">
        <v>19255320</v>
      </c>
      <c r="G111" s="261">
        <v>202309230</v>
      </c>
    </row>
    <row r="112" spans="1:7" x14ac:dyDescent="0.2">
      <c r="A112" t="s">
        <v>94</v>
      </c>
      <c r="B112">
        <v>716316009</v>
      </c>
      <c r="C112">
        <v>1132695</v>
      </c>
      <c r="D112">
        <v>13</v>
      </c>
      <c r="E112" t="s">
        <v>43</v>
      </c>
      <c r="F112" s="262">
        <v>26443973</v>
      </c>
      <c r="G112" s="261">
        <v>233374479</v>
      </c>
    </row>
    <row r="113" spans="1:7" x14ac:dyDescent="0.2">
      <c r="A113" t="s">
        <v>95</v>
      </c>
      <c r="B113">
        <v>741504006</v>
      </c>
      <c r="C113">
        <v>1100780</v>
      </c>
      <c r="D113">
        <v>10</v>
      </c>
      <c r="E113" t="s">
        <v>96</v>
      </c>
      <c r="F113" s="262">
        <v>0</v>
      </c>
      <c r="G113" s="261">
        <v>19703962</v>
      </c>
    </row>
    <row r="114" spans="1:7" x14ac:dyDescent="0.2">
      <c r="A114" t="s">
        <v>97</v>
      </c>
      <c r="B114">
        <v>690803003</v>
      </c>
      <c r="C114">
        <v>1060449</v>
      </c>
      <c r="D114">
        <v>6</v>
      </c>
      <c r="E114" t="s">
        <v>98</v>
      </c>
      <c r="F114" s="262">
        <v>4530330</v>
      </c>
      <c r="G114" s="261">
        <v>36967493</v>
      </c>
    </row>
    <row r="115" spans="1:7" x14ac:dyDescent="0.2">
      <c r="A115" t="s">
        <v>8141</v>
      </c>
      <c r="F115" s="262">
        <v>816068038</v>
      </c>
      <c r="G115" s="261">
        <v>8177578179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topLeftCell="J1" workbookViewId="0">
      <selection activeCell="Z1" sqref="Z1"/>
    </sheetView>
  </sheetViews>
  <sheetFormatPr baseColWidth="10" defaultColWidth="8.28515625" defaultRowHeight="11.25" x14ac:dyDescent="0.2"/>
  <cols>
    <col min="1" max="1" width="8.28515625" style="87" bestFit="1" customWidth="1"/>
    <col min="2" max="5" width="6.5703125" style="87" customWidth="1"/>
    <col min="6" max="6" width="10" style="87" customWidth="1"/>
    <col min="7" max="7" width="16" style="131" customWidth="1"/>
    <col min="8" max="8" width="7.5703125" style="87" customWidth="1"/>
    <col min="9" max="9" width="12.42578125" style="88" customWidth="1"/>
    <col min="10" max="10" width="14.85546875" style="88" customWidth="1"/>
    <col min="11" max="11" width="5.7109375" style="87" customWidth="1"/>
    <col min="12" max="13" width="8.28515625" style="87" customWidth="1"/>
    <col min="14" max="14" width="6.5703125" style="87" customWidth="1"/>
    <col min="15" max="15" width="23.140625" style="89" customWidth="1"/>
    <col min="16" max="16" width="24" style="90" customWidth="1"/>
    <col min="17" max="17" width="11.42578125" style="134" customWidth="1"/>
    <col min="18" max="19" width="13.85546875" style="91" customWidth="1"/>
    <col min="20" max="25" width="12.28515625" style="91" customWidth="1"/>
    <col min="26" max="26" width="14.140625" style="91" customWidth="1"/>
    <col min="27" max="28" width="12.28515625" style="91" customWidth="1"/>
    <col min="29" max="29" width="14.140625" style="91" customWidth="1"/>
    <col min="30" max="30" width="9.28515625" style="86" bestFit="1" customWidth="1"/>
    <col min="31" max="16384" width="8.28515625" style="86"/>
  </cols>
  <sheetData>
    <row r="1" spans="1:29" x14ac:dyDescent="0.2">
      <c r="A1" s="248" t="s">
        <v>6</v>
      </c>
      <c r="B1" s="249" t="s">
        <v>8142</v>
      </c>
      <c r="C1" s="249" t="s">
        <v>8143</v>
      </c>
      <c r="D1" s="249" t="s">
        <v>8144</v>
      </c>
      <c r="E1" s="249" t="s">
        <v>8145</v>
      </c>
      <c r="F1" s="250" t="s">
        <v>8138</v>
      </c>
      <c r="G1" s="250" t="s">
        <v>8137</v>
      </c>
      <c r="H1" s="250" t="s">
        <v>8146</v>
      </c>
      <c r="I1" s="249" t="s">
        <v>8147</v>
      </c>
      <c r="J1" s="249" t="s">
        <v>17</v>
      </c>
      <c r="K1" s="249" t="s">
        <v>8148</v>
      </c>
      <c r="L1" s="250" t="s">
        <v>8139</v>
      </c>
      <c r="M1" s="250" t="s">
        <v>8149</v>
      </c>
      <c r="N1" s="249" t="s">
        <v>8150</v>
      </c>
      <c r="O1" s="249" t="s">
        <v>8151</v>
      </c>
      <c r="P1" s="250" t="s">
        <v>8152</v>
      </c>
      <c r="Q1" s="251" t="s">
        <v>8153</v>
      </c>
      <c r="R1" s="251" t="s">
        <v>8154</v>
      </c>
      <c r="S1" s="251" t="s">
        <v>8155</v>
      </c>
      <c r="T1" s="251" t="s">
        <v>8156</v>
      </c>
      <c r="U1" s="251" t="s">
        <v>8157</v>
      </c>
      <c r="V1" s="251" t="s">
        <v>8158</v>
      </c>
      <c r="W1" s="251" t="s">
        <v>8159</v>
      </c>
      <c r="X1" s="251" t="s">
        <v>8160</v>
      </c>
      <c r="Y1" s="251" t="s">
        <v>8161</v>
      </c>
      <c r="Z1" s="251" t="s">
        <v>8162</v>
      </c>
      <c r="AA1" s="251" t="s">
        <v>8163</v>
      </c>
      <c r="AB1" s="251" t="s">
        <v>8164</v>
      </c>
      <c r="AC1" s="251" t="s">
        <v>8165</v>
      </c>
    </row>
    <row r="2" spans="1:29" ht="11.25" customHeight="1" x14ac:dyDescent="0.2">
      <c r="A2" s="96">
        <v>5</v>
      </c>
      <c r="B2" s="28" t="s">
        <v>8166</v>
      </c>
      <c r="C2" s="27">
        <v>20032</v>
      </c>
      <c r="D2" s="30" t="s">
        <v>8167</v>
      </c>
      <c r="E2" s="71" t="s">
        <v>8168</v>
      </c>
      <c r="F2" s="29">
        <v>818329008</v>
      </c>
      <c r="G2" s="38" t="s">
        <v>30</v>
      </c>
      <c r="H2" s="29">
        <v>250</v>
      </c>
      <c r="I2" s="28" t="s">
        <v>8169</v>
      </c>
      <c r="J2" s="71" t="s">
        <v>33</v>
      </c>
      <c r="K2" s="71">
        <v>50</v>
      </c>
      <c r="L2" s="37">
        <v>1051357</v>
      </c>
      <c r="M2" s="71">
        <v>12</v>
      </c>
      <c r="N2" s="38" t="s">
        <v>8170</v>
      </c>
      <c r="O2" s="34" t="s">
        <v>8171</v>
      </c>
      <c r="P2" s="140">
        <v>15150291</v>
      </c>
      <c r="Q2" s="35">
        <v>8691883</v>
      </c>
      <c r="R2" s="35">
        <v>9284512</v>
      </c>
      <c r="S2" s="36">
        <v>8691883</v>
      </c>
      <c r="T2" s="36">
        <v>8889426</v>
      </c>
      <c r="U2" s="36">
        <v>8889426</v>
      </c>
      <c r="V2" s="72">
        <v>9086969</v>
      </c>
      <c r="W2" s="36">
        <v>9877140</v>
      </c>
      <c r="X2" s="36">
        <v>9877140</v>
      </c>
      <c r="Y2" s="36">
        <v>8296798</v>
      </c>
      <c r="Z2" s="36">
        <v>8889426</v>
      </c>
      <c r="AA2" s="36"/>
      <c r="AB2" s="36"/>
      <c r="AC2" s="270">
        <f>SUM(Tabla32[[#This Row],[ENERO]:[DICIEMBRE]])</f>
        <v>90474603</v>
      </c>
    </row>
    <row r="3" spans="1:29" ht="11.25" customHeight="1" x14ac:dyDescent="0.2">
      <c r="A3" s="92">
        <v>5</v>
      </c>
      <c r="B3" s="46" t="s">
        <v>8166</v>
      </c>
      <c r="C3" s="47">
        <v>20032</v>
      </c>
      <c r="D3" s="48" t="s">
        <v>8167</v>
      </c>
      <c r="E3" s="54" t="s">
        <v>8172</v>
      </c>
      <c r="F3" s="50">
        <v>818329008</v>
      </c>
      <c r="G3" s="51" t="s">
        <v>30</v>
      </c>
      <c r="H3" s="53">
        <v>250</v>
      </c>
      <c r="I3" s="28" t="s">
        <v>8169</v>
      </c>
      <c r="J3" s="49" t="s">
        <v>33</v>
      </c>
      <c r="K3" s="54">
        <v>40</v>
      </c>
      <c r="L3" s="55">
        <v>1051358</v>
      </c>
      <c r="M3" s="109">
        <v>13</v>
      </c>
      <c r="N3" s="56" t="s">
        <v>8173</v>
      </c>
      <c r="O3" s="80" t="s">
        <v>8171</v>
      </c>
      <c r="P3" s="143">
        <v>15150453</v>
      </c>
      <c r="Q3" s="93">
        <v>4817232</v>
      </c>
      <c r="R3" s="93">
        <v>5084856</v>
      </c>
      <c r="S3" s="93">
        <v>4415796</v>
      </c>
      <c r="T3" s="110">
        <v>4281984</v>
      </c>
      <c r="U3" s="110">
        <v>3612924</v>
      </c>
      <c r="V3" s="72">
        <v>4014360</v>
      </c>
      <c r="W3" s="110">
        <v>4415796</v>
      </c>
      <c r="X3" s="36">
        <v>4683420</v>
      </c>
      <c r="Y3" s="36">
        <v>4817232</v>
      </c>
      <c r="Z3" s="110">
        <v>4281984</v>
      </c>
      <c r="AA3" s="110"/>
      <c r="AB3" s="94"/>
      <c r="AC3" s="270">
        <f>SUM(Tabla32[[#This Row],[ENERO]:[DICIEMBRE]])</f>
        <v>44425584</v>
      </c>
    </row>
    <row r="4" spans="1:29" ht="11.25" customHeight="1" x14ac:dyDescent="0.2">
      <c r="A4" s="111">
        <v>5</v>
      </c>
      <c r="B4" s="65" t="s">
        <v>8166</v>
      </c>
      <c r="C4" s="27">
        <v>20032</v>
      </c>
      <c r="D4" s="64" t="s">
        <v>8167</v>
      </c>
      <c r="E4" s="59" t="s">
        <v>8172</v>
      </c>
      <c r="F4" s="66">
        <v>818329008</v>
      </c>
      <c r="G4" s="38" t="s">
        <v>30</v>
      </c>
      <c r="H4" s="29">
        <v>250</v>
      </c>
      <c r="I4" s="28" t="s">
        <v>8169</v>
      </c>
      <c r="J4" s="29" t="s">
        <v>34</v>
      </c>
      <c r="K4" s="59">
        <v>60</v>
      </c>
      <c r="L4" s="61">
        <v>1051359</v>
      </c>
      <c r="M4" s="32">
        <v>13</v>
      </c>
      <c r="N4" s="74" t="s">
        <v>8174</v>
      </c>
      <c r="O4" s="75" t="s">
        <v>8171</v>
      </c>
      <c r="P4" s="139">
        <v>15154564</v>
      </c>
      <c r="Q4" s="112">
        <v>6690600</v>
      </c>
      <c r="R4" s="35">
        <v>6824412</v>
      </c>
      <c r="S4" s="104">
        <v>5887728</v>
      </c>
      <c r="T4" s="72">
        <v>6021540</v>
      </c>
      <c r="U4" s="72">
        <v>6021540</v>
      </c>
      <c r="V4" s="72">
        <v>7627284</v>
      </c>
      <c r="W4" s="72">
        <v>8028720</v>
      </c>
      <c r="X4" s="36">
        <v>7493472</v>
      </c>
      <c r="Y4" s="36">
        <v>8563968</v>
      </c>
      <c r="Z4" s="72">
        <v>8563968</v>
      </c>
      <c r="AA4" s="72"/>
      <c r="AB4" s="36"/>
      <c r="AC4" s="270">
        <f>SUM(Tabla32[[#This Row],[ENERO]:[DICIEMBRE]])</f>
        <v>71723232</v>
      </c>
    </row>
    <row r="5" spans="1:29" ht="11.25" customHeight="1" x14ac:dyDescent="0.2">
      <c r="A5" s="111">
        <v>5</v>
      </c>
      <c r="B5" s="65" t="s">
        <v>8166</v>
      </c>
      <c r="C5" s="27">
        <v>20032</v>
      </c>
      <c r="D5" s="64" t="s">
        <v>8167</v>
      </c>
      <c r="E5" s="59" t="s">
        <v>8168</v>
      </c>
      <c r="F5" s="66">
        <v>728623004</v>
      </c>
      <c r="G5" s="38" t="s">
        <v>92</v>
      </c>
      <c r="H5" s="29">
        <v>6931</v>
      </c>
      <c r="I5" s="28" t="s">
        <v>8169</v>
      </c>
      <c r="J5" s="29" t="s">
        <v>93</v>
      </c>
      <c r="K5" s="59">
        <v>16</v>
      </c>
      <c r="L5" s="61">
        <v>1051360</v>
      </c>
      <c r="M5" s="32">
        <v>12</v>
      </c>
      <c r="N5" s="74" t="s">
        <v>8175</v>
      </c>
      <c r="O5" s="75" t="s">
        <v>8176</v>
      </c>
      <c r="P5" s="139">
        <v>36500007456</v>
      </c>
      <c r="Q5" s="112">
        <v>3358228</v>
      </c>
      <c r="R5" s="35">
        <v>3160685</v>
      </c>
      <c r="S5" s="104">
        <v>2963142</v>
      </c>
      <c r="T5" s="72">
        <v>3555771</v>
      </c>
      <c r="U5" s="72">
        <v>0</v>
      </c>
      <c r="V5" s="72">
        <v>7704169</v>
      </c>
      <c r="W5" s="72">
        <v>3950856</v>
      </c>
      <c r="X5" s="36">
        <v>3160685</v>
      </c>
      <c r="Y5" s="36">
        <v>3950856</v>
      </c>
      <c r="Z5" s="72">
        <v>3950856</v>
      </c>
      <c r="AA5" s="72"/>
      <c r="AB5" s="36"/>
      <c r="AC5" s="270">
        <f>SUM(Tabla32[[#This Row],[ENERO]:[DICIEMBRE]])</f>
        <v>35755248</v>
      </c>
    </row>
    <row r="6" spans="1:29" ht="11.25" customHeight="1" x14ac:dyDescent="0.2">
      <c r="A6" s="111">
        <v>5</v>
      </c>
      <c r="B6" s="65" t="s">
        <v>8166</v>
      </c>
      <c r="C6" s="27">
        <v>20032</v>
      </c>
      <c r="D6" s="64" t="s">
        <v>8167</v>
      </c>
      <c r="E6" s="59" t="s">
        <v>8172</v>
      </c>
      <c r="F6" s="66">
        <v>728623004</v>
      </c>
      <c r="G6" s="37" t="s">
        <v>92</v>
      </c>
      <c r="H6" s="29">
        <v>6931</v>
      </c>
      <c r="I6" s="28" t="s">
        <v>8169</v>
      </c>
      <c r="J6" s="29" t="s">
        <v>93</v>
      </c>
      <c r="K6" s="59">
        <v>25</v>
      </c>
      <c r="L6" s="61">
        <v>1051361</v>
      </c>
      <c r="M6" s="32">
        <v>13</v>
      </c>
      <c r="N6" s="74" t="s">
        <v>8177</v>
      </c>
      <c r="O6" s="75" t="s">
        <v>8176</v>
      </c>
      <c r="P6" s="139">
        <v>36500007472</v>
      </c>
      <c r="Q6" s="112">
        <v>2007180</v>
      </c>
      <c r="R6" s="35">
        <v>2140992</v>
      </c>
      <c r="S6" s="104">
        <v>2140992</v>
      </c>
      <c r="T6" s="72">
        <v>2140992</v>
      </c>
      <c r="U6" s="72">
        <v>0</v>
      </c>
      <c r="V6" s="72">
        <v>5620104</v>
      </c>
      <c r="W6" s="72">
        <v>3345300</v>
      </c>
      <c r="X6" s="36">
        <v>3345300</v>
      </c>
      <c r="Y6" s="36">
        <v>4281984</v>
      </c>
      <c r="Z6" s="72">
        <v>4014360</v>
      </c>
      <c r="AA6" s="98"/>
      <c r="AB6" s="36"/>
      <c r="AC6" s="270">
        <f>SUM(Tabla32[[#This Row],[ENERO]:[DICIEMBRE]])</f>
        <v>29037204</v>
      </c>
    </row>
    <row r="7" spans="1:29" ht="11.25" customHeight="1" x14ac:dyDescent="0.2">
      <c r="A7" s="96">
        <v>5</v>
      </c>
      <c r="B7" s="65" t="s">
        <v>8166</v>
      </c>
      <c r="C7" s="27">
        <v>20032</v>
      </c>
      <c r="D7" s="64" t="s">
        <v>8167</v>
      </c>
      <c r="E7" s="59" t="s">
        <v>8178</v>
      </c>
      <c r="F7" s="60">
        <v>818329008</v>
      </c>
      <c r="G7" s="38" t="s">
        <v>36</v>
      </c>
      <c r="H7" s="29">
        <v>250</v>
      </c>
      <c r="I7" s="28" t="s">
        <v>8169</v>
      </c>
      <c r="J7" s="29" t="s">
        <v>33</v>
      </c>
      <c r="K7" s="59">
        <v>20</v>
      </c>
      <c r="L7" s="61">
        <v>1051362</v>
      </c>
      <c r="M7" s="32">
        <v>36</v>
      </c>
      <c r="N7" s="62" t="s">
        <v>8179</v>
      </c>
      <c r="O7" s="34" t="s">
        <v>8171</v>
      </c>
      <c r="P7" s="139">
        <v>15150216</v>
      </c>
      <c r="Q7" s="103">
        <v>4790016</v>
      </c>
      <c r="R7" s="69">
        <v>4490640</v>
      </c>
      <c r="S7" s="104">
        <v>3592512</v>
      </c>
      <c r="T7" s="72">
        <v>3592512</v>
      </c>
      <c r="U7" s="72">
        <v>3891888</v>
      </c>
      <c r="V7" s="72">
        <v>4191264</v>
      </c>
      <c r="W7" s="72">
        <v>4490640</v>
      </c>
      <c r="X7" s="36">
        <v>4490640</v>
      </c>
      <c r="Y7" s="36">
        <v>2993760</v>
      </c>
      <c r="Z7" s="72">
        <v>3592512</v>
      </c>
      <c r="AA7" s="98"/>
      <c r="AB7" s="36"/>
      <c r="AC7" s="270">
        <f>SUM(Tabla32[[#This Row],[ENERO]:[DICIEMBRE]])</f>
        <v>40116384</v>
      </c>
    </row>
    <row r="8" spans="1:29" ht="11.25" customHeight="1" x14ac:dyDescent="0.2">
      <c r="A8" s="96">
        <v>5</v>
      </c>
      <c r="B8" s="65" t="s">
        <v>8166</v>
      </c>
      <c r="C8" s="27">
        <v>20032</v>
      </c>
      <c r="D8" s="64" t="s">
        <v>8167</v>
      </c>
      <c r="E8" s="59" t="s">
        <v>8180</v>
      </c>
      <c r="F8" s="26">
        <v>738689003</v>
      </c>
      <c r="G8" s="38" t="s">
        <v>82</v>
      </c>
      <c r="H8" s="29">
        <v>6979</v>
      </c>
      <c r="I8" s="28" t="s">
        <v>8169</v>
      </c>
      <c r="J8" s="29" t="s">
        <v>83</v>
      </c>
      <c r="K8" s="59">
        <v>35</v>
      </c>
      <c r="L8" s="141">
        <v>1051374</v>
      </c>
      <c r="M8" s="32">
        <v>11</v>
      </c>
      <c r="N8" s="141" t="s">
        <v>8181</v>
      </c>
      <c r="O8" s="62" t="s">
        <v>8182</v>
      </c>
      <c r="P8" s="139">
        <v>84882143</v>
      </c>
      <c r="Q8" s="103">
        <v>1143072</v>
      </c>
      <c r="R8" s="69">
        <v>0</v>
      </c>
      <c r="S8" s="104">
        <v>0</v>
      </c>
      <c r="T8" s="72">
        <v>0</v>
      </c>
      <c r="U8" s="72">
        <v>0</v>
      </c>
      <c r="V8" s="72">
        <v>0</v>
      </c>
      <c r="W8" s="72">
        <v>0</v>
      </c>
      <c r="X8" s="36">
        <v>0</v>
      </c>
      <c r="Y8" s="36">
        <v>0</v>
      </c>
      <c r="Z8" s="72">
        <v>0</v>
      </c>
      <c r="AA8" s="98"/>
      <c r="AB8" s="36"/>
      <c r="AC8" s="270">
        <f>SUM(Tabla32[[#This Row],[ENERO]:[DICIEMBRE]])</f>
        <v>1143072</v>
      </c>
    </row>
    <row r="9" spans="1:29" ht="11.25" customHeight="1" x14ac:dyDescent="0.2">
      <c r="A9" s="96">
        <v>5</v>
      </c>
      <c r="B9" s="65" t="s">
        <v>8166</v>
      </c>
      <c r="C9" s="27">
        <v>20032</v>
      </c>
      <c r="D9" s="64" t="s">
        <v>8167</v>
      </c>
      <c r="E9" s="59" t="s">
        <v>8183</v>
      </c>
      <c r="F9" s="26">
        <v>738689003</v>
      </c>
      <c r="G9" s="38" t="s">
        <v>82</v>
      </c>
      <c r="H9" s="29">
        <v>6979</v>
      </c>
      <c r="I9" s="28" t="s">
        <v>8169</v>
      </c>
      <c r="J9" s="29" t="s">
        <v>83</v>
      </c>
      <c r="K9" s="59">
        <v>35</v>
      </c>
      <c r="L9" s="141">
        <v>1051375</v>
      </c>
      <c r="M9" s="32">
        <v>11</v>
      </c>
      <c r="N9" s="141" t="s">
        <v>8184</v>
      </c>
      <c r="O9" s="62" t="s">
        <v>8182</v>
      </c>
      <c r="P9" s="139">
        <v>84882143</v>
      </c>
      <c r="Q9" s="103">
        <v>1773803</v>
      </c>
      <c r="R9" s="69">
        <v>0</v>
      </c>
      <c r="S9" s="104">
        <v>0</v>
      </c>
      <c r="T9" s="72">
        <v>0</v>
      </c>
      <c r="U9" s="72">
        <v>0</v>
      </c>
      <c r="V9" s="72">
        <v>0</v>
      </c>
      <c r="W9" s="72">
        <v>0</v>
      </c>
      <c r="X9" s="36">
        <v>0</v>
      </c>
      <c r="Y9" s="36">
        <v>0</v>
      </c>
      <c r="Z9" s="72">
        <v>0</v>
      </c>
      <c r="AA9" s="98"/>
      <c r="AB9" s="36"/>
      <c r="AC9" s="270">
        <f>SUM(Tabla32[[#This Row],[ENERO]:[DICIEMBRE]])</f>
        <v>1773803</v>
      </c>
    </row>
    <row r="10" spans="1:29" ht="11.25" customHeight="1" x14ac:dyDescent="0.2">
      <c r="A10" s="96">
        <v>5</v>
      </c>
      <c r="B10" s="65" t="s">
        <v>8166</v>
      </c>
      <c r="C10" s="27">
        <v>20032</v>
      </c>
      <c r="D10" s="64" t="s">
        <v>8167</v>
      </c>
      <c r="E10" s="59" t="s">
        <v>8178</v>
      </c>
      <c r="F10" s="26">
        <v>818329008</v>
      </c>
      <c r="G10" s="38" t="s">
        <v>30</v>
      </c>
      <c r="H10" s="29">
        <v>250</v>
      </c>
      <c r="I10" s="28" t="s">
        <v>8169</v>
      </c>
      <c r="J10" s="29" t="s">
        <v>35</v>
      </c>
      <c r="K10" s="59">
        <v>30</v>
      </c>
      <c r="L10" s="141">
        <v>1051376</v>
      </c>
      <c r="M10" s="32">
        <v>36</v>
      </c>
      <c r="N10" s="141" t="s">
        <v>8185</v>
      </c>
      <c r="O10" s="62" t="s">
        <v>8171</v>
      </c>
      <c r="P10" s="139">
        <v>15150267</v>
      </c>
      <c r="Q10" s="103">
        <v>8083152</v>
      </c>
      <c r="R10" s="69">
        <v>7544275</v>
      </c>
      <c r="S10" s="104">
        <v>7544275</v>
      </c>
      <c r="T10" s="72">
        <v>8622029</v>
      </c>
      <c r="U10" s="72">
        <v>8083152</v>
      </c>
      <c r="V10" s="72">
        <v>8352591</v>
      </c>
      <c r="W10" s="72">
        <v>9160906</v>
      </c>
      <c r="X10" s="36">
        <v>8083152</v>
      </c>
      <c r="Y10" s="36">
        <v>9160906</v>
      </c>
      <c r="Z10" s="72">
        <v>7813714</v>
      </c>
      <c r="AA10" s="98"/>
      <c r="AB10" s="36"/>
      <c r="AC10" s="270">
        <f>SUM(Tabla32[[#This Row],[ENERO]:[DICIEMBRE]])</f>
        <v>82448152</v>
      </c>
    </row>
    <row r="11" spans="1:29" ht="11.25" customHeight="1" x14ac:dyDescent="0.2">
      <c r="A11" s="96">
        <v>5</v>
      </c>
      <c r="B11" s="65" t="s">
        <v>8166</v>
      </c>
      <c r="C11" s="27">
        <v>20032</v>
      </c>
      <c r="D11" s="64" t="s">
        <v>8167</v>
      </c>
      <c r="E11" s="59" t="s">
        <v>8178</v>
      </c>
      <c r="F11" s="27">
        <v>818329008</v>
      </c>
      <c r="G11" s="38" t="s">
        <v>36</v>
      </c>
      <c r="H11" s="29">
        <v>250</v>
      </c>
      <c r="I11" s="28" t="s">
        <v>8169</v>
      </c>
      <c r="J11" s="29" t="s">
        <v>37</v>
      </c>
      <c r="K11" s="59">
        <v>20</v>
      </c>
      <c r="L11" s="61">
        <v>1051368</v>
      </c>
      <c r="M11" s="32">
        <v>36</v>
      </c>
      <c r="N11" s="62" t="s">
        <v>8186</v>
      </c>
      <c r="O11" s="75" t="s">
        <v>8171</v>
      </c>
      <c r="P11" s="139">
        <v>15150208</v>
      </c>
      <c r="Q11" s="103">
        <v>7185024</v>
      </c>
      <c r="R11" s="69">
        <v>7185024</v>
      </c>
      <c r="S11" s="104">
        <v>5987520</v>
      </c>
      <c r="T11" s="72">
        <v>5089392</v>
      </c>
      <c r="U11" s="72">
        <v>5688144</v>
      </c>
      <c r="V11" s="72">
        <v>5987520</v>
      </c>
      <c r="W11" s="72">
        <v>6586272</v>
      </c>
      <c r="X11" s="36">
        <v>5987520</v>
      </c>
      <c r="Y11" s="36">
        <v>7185024</v>
      </c>
      <c r="Z11" s="72">
        <v>5987520</v>
      </c>
      <c r="AA11" s="98"/>
      <c r="AB11" s="36"/>
      <c r="AC11" s="270">
        <f>SUM(Tabla32[[#This Row],[ENERO]:[DICIEMBRE]])</f>
        <v>62868960</v>
      </c>
    </row>
    <row r="12" spans="1:29" ht="11.25" customHeight="1" x14ac:dyDescent="0.2">
      <c r="A12" s="96">
        <v>5</v>
      </c>
      <c r="B12" s="65" t="s">
        <v>8166</v>
      </c>
      <c r="C12" s="27">
        <v>20032</v>
      </c>
      <c r="D12" s="64" t="s">
        <v>8167</v>
      </c>
      <c r="E12" s="59" t="s">
        <v>8168</v>
      </c>
      <c r="F12" s="60">
        <v>818329008</v>
      </c>
      <c r="G12" s="70" t="s">
        <v>30</v>
      </c>
      <c r="H12" s="68">
        <v>250</v>
      </c>
      <c r="I12" s="28" t="s">
        <v>8169</v>
      </c>
      <c r="J12" s="29" t="s">
        <v>34</v>
      </c>
      <c r="K12" s="59">
        <v>30</v>
      </c>
      <c r="L12" s="61">
        <v>1051382</v>
      </c>
      <c r="M12" s="29">
        <v>12</v>
      </c>
      <c r="N12" s="62" t="s">
        <v>8187</v>
      </c>
      <c r="O12" s="75" t="s">
        <v>8171</v>
      </c>
      <c r="P12" s="139">
        <v>15150470</v>
      </c>
      <c r="Q12" s="69">
        <v>3753313</v>
      </c>
      <c r="R12" s="69">
        <v>4741027</v>
      </c>
      <c r="S12" s="104">
        <v>4543484</v>
      </c>
      <c r="T12" s="72">
        <v>4543484</v>
      </c>
      <c r="U12" s="72">
        <v>5333656</v>
      </c>
      <c r="V12" s="72">
        <v>6123827</v>
      </c>
      <c r="W12" s="72">
        <v>5531198</v>
      </c>
      <c r="X12" s="97">
        <v>5728741</v>
      </c>
      <c r="Y12" s="97">
        <v>5926284</v>
      </c>
      <c r="Z12" s="72">
        <v>6321370</v>
      </c>
      <c r="AA12" s="98"/>
      <c r="AB12" s="36"/>
      <c r="AC12" s="270">
        <f>SUM(Tabla32[[#This Row],[ENERO]:[DICIEMBRE]])</f>
        <v>52546384</v>
      </c>
    </row>
    <row r="13" spans="1:29" s="108" customFormat="1" ht="11.25" customHeight="1" x14ac:dyDescent="0.2">
      <c r="A13" s="96">
        <v>5</v>
      </c>
      <c r="B13" s="65" t="s">
        <v>8166</v>
      </c>
      <c r="C13" s="27">
        <v>20032</v>
      </c>
      <c r="D13" s="64" t="s">
        <v>8167</v>
      </c>
      <c r="E13" s="59" t="s">
        <v>8188</v>
      </c>
      <c r="F13" s="60">
        <v>818329008</v>
      </c>
      <c r="G13" s="70" t="s">
        <v>30</v>
      </c>
      <c r="H13" s="68">
        <v>250</v>
      </c>
      <c r="I13" s="28" t="s">
        <v>8169</v>
      </c>
      <c r="J13" s="29" t="s">
        <v>34</v>
      </c>
      <c r="K13" s="59">
        <v>65</v>
      </c>
      <c r="L13" s="61">
        <v>1051384</v>
      </c>
      <c r="M13" s="29">
        <v>14</v>
      </c>
      <c r="N13" s="62" t="s">
        <v>8189</v>
      </c>
      <c r="O13" s="75" t="s">
        <v>8171</v>
      </c>
      <c r="P13" s="139">
        <v>15150461</v>
      </c>
      <c r="Q13" s="69">
        <v>11875248</v>
      </c>
      <c r="R13" s="69">
        <v>11525976</v>
      </c>
      <c r="S13" s="104">
        <v>11176704</v>
      </c>
      <c r="T13" s="72">
        <v>11875248</v>
      </c>
      <c r="U13" s="72">
        <v>11351340</v>
      </c>
      <c r="V13" s="72">
        <v>10827432</v>
      </c>
      <c r="W13" s="72">
        <v>9779616</v>
      </c>
      <c r="X13" s="97">
        <v>9779616</v>
      </c>
      <c r="Y13" s="97">
        <v>7334712</v>
      </c>
      <c r="Z13" s="72">
        <v>7334712</v>
      </c>
      <c r="AA13" s="72"/>
      <c r="AB13" s="36"/>
      <c r="AC13" s="270">
        <f>SUM(Tabla32[[#This Row],[ENERO]:[DICIEMBRE]])</f>
        <v>102860604</v>
      </c>
    </row>
    <row r="14" spans="1:29" ht="11.25" customHeight="1" x14ac:dyDescent="0.2">
      <c r="A14" s="96">
        <v>5</v>
      </c>
      <c r="B14" s="65" t="s">
        <v>8166</v>
      </c>
      <c r="C14" s="27">
        <v>20032</v>
      </c>
      <c r="D14" s="64" t="s">
        <v>8167</v>
      </c>
      <c r="E14" s="59" t="s">
        <v>8190</v>
      </c>
      <c r="F14" s="60">
        <v>738689003</v>
      </c>
      <c r="G14" s="70" t="s">
        <v>82</v>
      </c>
      <c r="H14" s="68">
        <v>6979</v>
      </c>
      <c r="I14" s="28" t="s">
        <v>8169</v>
      </c>
      <c r="J14" s="29" t="s">
        <v>34</v>
      </c>
      <c r="K14" s="59">
        <v>50</v>
      </c>
      <c r="L14" s="61">
        <v>1051386</v>
      </c>
      <c r="M14" s="29">
        <v>7</v>
      </c>
      <c r="N14" s="62" t="s">
        <v>8191</v>
      </c>
      <c r="O14" s="75" t="s">
        <v>8182</v>
      </c>
      <c r="P14" s="139">
        <v>73545943</v>
      </c>
      <c r="Q14" s="69">
        <v>3261838</v>
      </c>
      <c r="R14" s="69">
        <v>0</v>
      </c>
      <c r="S14" s="104">
        <v>0</v>
      </c>
      <c r="T14" s="72">
        <v>0</v>
      </c>
      <c r="U14" s="72">
        <v>0</v>
      </c>
      <c r="V14" s="72">
        <v>0</v>
      </c>
      <c r="W14" s="72">
        <v>0</v>
      </c>
      <c r="X14" s="36">
        <v>0</v>
      </c>
      <c r="Y14" s="36">
        <v>0</v>
      </c>
      <c r="Z14" s="72">
        <v>0</v>
      </c>
      <c r="AA14" s="72"/>
      <c r="AB14" s="36"/>
      <c r="AC14" s="270">
        <f>SUM(Tabla32[[#This Row],[ENERO]:[DICIEMBRE]])</f>
        <v>3261838</v>
      </c>
    </row>
    <row r="15" spans="1:29" ht="11.25" customHeight="1" x14ac:dyDescent="0.2">
      <c r="A15" s="96">
        <v>5</v>
      </c>
      <c r="B15" s="65" t="s">
        <v>8166</v>
      </c>
      <c r="C15" s="27">
        <v>20032</v>
      </c>
      <c r="D15" s="64" t="s">
        <v>8167</v>
      </c>
      <c r="E15" s="59" t="s">
        <v>8192</v>
      </c>
      <c r="F15" s="60">
        <v>818329008</v>
      </c>
      <c r="G15" s="70" t="s">
        <v>30</v>
      </c>
      <c r="H15" s="68">
        <v>250</v>
      </c>
      <c r="I15" s="28" t="s">
        <v>8169</v>
      </c>
      <c r="J15" s="29" t="s">
        <v>34</v>
      </c>
      <c r="K15" s="59">
        <v>125</v>
      </c>
      <c r="L15" s="61">
        <v>1051388</v>
      </c>
      <c r="M15" s="29">
        <v>12</v>
      </c>
      <c r="N15" s="62" t="s">
        <v>8193</v>
      </c>
      <c r="O15" s="75" t="s">
        <v>8171</v>
      </c>
      <c r="P15" s="139">
        <v>15150402</v>
      </c>
      <c r="Q15" s="69">
        <v>30295037</v>
      </c>
      <c r="R15" s="69">
        <v>0</v>
      </c>
      <c r="S15" s="104">
        <v>62387237</v>
      </c>
      <c r="T15" s="72">
        <v>32092200</v>
      </c>
      <c r="U15" s="72">
        <v>32092200</v>
      </c>
      <c r="V15" s="72">
        <v>32092200</v>
      </c>
      <c r="W15" s="72">
        <v>32605675</v>
      </c>
      <c r="X15" s="97">
        <v>32092200</v>
      </c>
      <c r="Y15" s="97">
        <v>34916314</v>
      </c>
      <c r="Z15" s="72">
        <v>32862413</v>
      </c>
      <c r="AA15" s="72"/>
      <c r="AB15" s="36"/>
      <c r="AC15" s="270">
        <f>SUM(Tabla32[[#This Row],[ENERO]:[DICIEMBRE]])</f>
        <v>321435476</v>
      </c>
    </row>
    <row r="16" spans="1:29" ht="11.25" customHeight="1" x14ac:dyDescent="0.2">
      <c r="A16" s="96">
        <v>5</v>
      </c>
      <c r="B16" s="65" t="s">
        <v>8166</v>
      </c>
      <c r="C16" s="27">
        <v>20032</v>
      </c>
      <c r="D16" s="64" t="s">
        <v>8167</v>
      </c>
      <c r="E16" s="59" t="s">
        <v>8192</v>
      </c>
      <c r="F16" s="60">
        <v>818329008</v>
      </c>
      <c r="G16" s="70" t="s">
        <v>30</v>
      </c>
      <c r="H16" s="68">
        <v>250</v>
      </c>
      <c r="I16" s="28" t="s">
        <v>8169</v>
      </c>
      <c r="J16" s="29" t="s">
        <v>33</v>
      </c>
      <c r="K16" s="59">
        <v>45</v>
      </c>
      <c r="L16" s="61">
        <v>1051390</v>
      </c>
      <c r="M16" s="29">
        <v>12</v>
      </c>
      <c r="N16" s="62" t="s">
        <v>8194</v>
      </c>
      <c r="O16" s="75" t="s">
        <v>8171</v>
      </c>
      <c r="P16" s="139">
        <v>15150437</v>
      </c>
      <c r="Q16" s="69">
        <v>13093618</v>
      </c>
      <c r="R16" s="69">
        <v>0</v>
      </c>
      <c r="S16" s="104">
        <v>24903547</v>
      </c>
      <c r="T16" s="72">
        <v>15147519</v>
      </c>
      <c r="U16" s="72">
        <v>11553192</v>
      </c>
      <c r="V16" s="72">
        <v>14890781</v>
      </c>
      <c r="W16" s="72">
        <v>13350355</v>
      </c>
      <c r="X16" s="97">
        <v>11553192</v>
      </c>
      <c r="Y16" s="97">
        <v>14890781</v>
      </c>
      <c r="Z16" s="72">
        <v>18998582</v>
      </c>
      <c r="AA16" s="98"/>
      <c r="AB16" s="36"/>
      <c r="AC16" s="270">
        <f>SUM(Tabla32[[#This Row],[ENERO]:[DICIEMBRE]])</f>
        <v>138381567</v>
      </c>
    </row>
    <row r="17" spans="1:29" ht="11.25" customHeight="1" x14ac:dyDescent="0.2">
      <c r="A17" s="96">
        <v>5</v>
      </c>
      <c r="B17" s="65" t="s">
        <v>8166</v>
      </c>
      <c r="C17" s="27">
        <v>20032</v>
      </c>
      <c r="D17" s="64" t="s">
        <v>8167</v>
      </c>
      <c r="E17" s="59" t="s">
        <v>8178</v>
      </c>
      <c r="F17" s="60">
        <v>818329008</v>
      </c>
      <c r="G17" s="70" t="s">
        <v>30</v>
      </c>
      <c r="H17" s="68">
        <v>250</v>
      </c>
      <c r="I17" s="28" t="s">
        <v>8169</v>
      </c>
      <c r="J17" s="29" t="s">
        <v>34</v>
      </c>
      <c r="K17" s="59">
        <v>40</v>
      </c>
      <c r="L17" s="61">
        <v>1051393</v>
      </c>
      <c r="M17" s="29">
        <v>36</v>
      </c>
      <c r="N17" s="62" t="s">
        <v>8195</v>
      </c>
      <c r="O17" s="75" t="s">
        <v>8171</v>
      </c>
      <c r="P17" s="139">
        <v>15150224</v>
      </c>
      <c r="Q17" s="69">
        <v>7005398</v>
      </c>
      <c r="R17" s="69">
        <v>7005398</v>
      </c>
      <c r="S17" s="69">
        <v>4849891</v>
      </c>
      <c r="T17" s="69">
        <v>5388768</v>
      </c>
      <c r="U17" s="72">
        <v>6197083</v>
      </c>
      <c r="V17" s="72">
        <v>7813714</v>
      </c>
      <c r="W17" s="72">
        <v>7813714</v>
      </c>
      <c r="X17" s="97">
        <v>8352590</v>
      </c>
      <c r="Y17" s="97">
        <v>7274837</v>
      </c>
      <c r="Z17" s="72">
        <v>6735960</v>
      </c>
      <c r="AA17" s="98"/>
      <c r="AB17" s="36"/>
      <c r="AC17" s="270">
        <f>SUM(Tabla32[[#This Row],[ENERO]:[DICIEMBRE]])</f>
        <v>68437353</v>
      </c>
    </row>
    <row r="18" spans="1:29" ht="11.25" customHeight="1" x14ac:dyDescent="0.2">
      <c r="A18" s="96">
        <v>5</v>
      </c>
      <c r="B18" s="65" t="s">
        <v>8166</v>
      </c>
      <c r="C18" s="27">
        <v>20032</v>
      </c>
      <c r="D18" s="64" t="s">
        <v>8167</v>
      </c>
      <c r="E18" s="59" t="s">
        <v>8192</v>
      </c>
      <c r="F18" s="66">
        <v>728623004</v>
      </c>
      <c r="G18" s="37" t="s">
        <v>92</v>
      </c>
      <c r="H18" s="68">
        <v>6931</v>
      </c>
      <c r="I18" s="28" t="s">
        <v>8169</v>
      </c>
      <c r="J18" s="29" t="s">
        <v>93</v>
      </c>
      <c r="K18" s="59">
        <v>40</v>
      </c>
      <c r="L18" s="61">
        <v>1051391</v>
      </c>
      <c r="M18" s="29">
        <v>12</v>
      </c>
      <c r="N18" s="62" t="s">
        <v>8196</v>
      </c>
      <c r="O18" s="75" t="s">
        <v>8176</v>
      </c>
      <c r="P18" s="139">
        <v>36500007464</v>
      </c>
      <c r="Q18" s="69">
        <v>12580142</v>
      </c>
      <c r="R18" s="69">
        <v>13863831</v>
      </c>
      <c r="S18" s="69">
        <v>13863831</v>
      </c>
      <c r="T18" s="69">
        <v>13863831</v>
      </c>
      <c r="U18" s="72">
        <v>0</v>
      </c>
      <c r="V18" s="72">
        <v>26957448</v>
      </c>
      <c r="W18" s="72">
        <v>12580142</v>
      </c>
      <c r="X18" s="97">
        <v>10269504</v>
      </c>
      <c r="Y18" s="97">
        <v>12580143</v>
      </c>
      <c r="Z18" s="72">
        <v>10782979</v>
      </c>
      <c r="AA18" s="98"/>
      <c r="AB18" s="36"/>
      <c r="AC18" s="270">
        <f>SUM(Tabla32[[#This Row],[ENERO]:[DICIEMBRE]])</f>
        <v>127341851</v>
      </c>
    </row>
    <row r="19" spans="1:29" ht="11.25" customHeight="1" x14ac:dyDescent="0.2">
      <c r="A19" s="113">
        <v>6</v>
      </c>
      <c r="B19" s="28" t="s">
        <v>8166</v>
      </c>
      <c r="C19" s="27">
        <v>20032</v>
      </c>
      <c r="D19" s="30" t="s">
        <v>8167</v>
      </c>
      <c r="E19" s="29" t="s">
        <v>8190</v>
      </c>
      <c r="F19" s="39">
        <v>717150007</v>
      </c>
      <c r="G19" s="37" t="s">
        <v>52</v>
      </c>
      <c r="H19" s="29">
        <v>6570</v>
      </c>
      <c r="I19" s="28" t="s">
        <v>8169</v>
      </c>
      <c r="J19" s="29" t="s">
        <v>53</v>
      </c>
      <c r="K19" s="29">
        <v>40</v>
      </c>
      <c r="L19" s="99">
        <v>1060427</v>
      </c>
      <c r="M19" s="32">
        <v>7</v>
      </c>
      <c r="N19" s="114" t="s">
        <v>8197</v>
      </c>
      <c r="O19" s="34" t="s">
        <v>8171</v>
      </c>
      <c r="P19" s="144">
        <v>10705163</v>
      </c>
      <c r="Q19" s="35">
        <v>6704888</v>
      </c>
      <c r="R19" s="35">
        <v>6342462</v>
      </c>
      <c r="S19" s="36">
        <v>6342462</v>
      </c>
      <c r="T19" s="36">
        <v>6342462</v>
      </c>
      <c r="U19" s="36">
        <v>6161249</v>
      </c>
      <c r="V19" s="72">
        <v>6342462</v>
      </c>
      <c r="W19" s="36">
        <v>7067315</v>
      </c>
      <c r="X19" s="36">
        <v>7248528</v>
      </c>
      <c r="Y19" s="36">
        <v>6704888</v>
      </c>
      <c r="Z19" s="36">
        <v>7067315</v>
      </c>
      <c r="AA19" s="36"/>
      <c r="AB19" s="36"/>
      <c r="AC19" s="270">
        <f>SUM(Tabla32[[#This Row],[ENERO]:[DICIEMBRE]])</f>
        <v>66324031</v>
      </c>
    </row>
    <row r="20" spans="1:29" ht="11.25" customHeight="1" x14ac:dyDescent="0.2">
      <c r="A20" s="96">
        <v>6</v>
      </c>
      <c r="B20" s="63" t="s">
        <v>8166</v>
      </c>
      <c r="C20" s="27">
        <v>20032</v>
      </c>
      <c r="D20" s="64" t="s">
        <v>8167</v>
      </c>
      <c r="E20" s="59" t="s">
        <v>8168</v>
      </c>
      <c r="F20" s="66">
        <v>717150007</v>
      </c>
      <c r="G20" s="37" t="s">
        <v>55</v>
      </c>
      <c r="H20" s="29">
        <v>6570</v>
      </c>
      <c r="I20" s="28" t="s">
        <v>8169</v>
      </c>
      <c r="J20" s="29" t="s">
        <v>53</v>
      </c>
      <c r="K20" s="59">
        <v>43</v>
      </c>
      <c r="L20" s="61">
        <v>1060430</v>
      </c>
      <c r="M20" s="29">
        <v>12</v>
      </c>
      <c r="N20" s="67" t="s">
        <v>8198</v>
      </c>
      <c r="O20" s="34" t="s">
        <v>8171</v>
      </c>
      <c r="P20" s="139">
        <v>10705228</v>
      </c>
      <c r="Q20" s="69">
        <v>1580342</v>
      </c>
      <c r="R20" s="69">
        <v>1382800</v>
      </c>
      <c r="S20" s="104">
        <v>1580342</v>
      </c>
      <c r="T20" s="72">
        <v>1777885</v>
      </c>
      <c r="U20" s="72">
        <v>2568056</v>
      </c>
      <c r="V20" s="72">
        <v>2172971</v>
      </c>
      <c r="W20" s="72">
        <v>1777885</v>
      </c>
      <c r="X20" s="36">
        <v>2765599</v>
      </c>
      <c r="Y20" s="36">
        <v>2568056</v>
      </c>
      <c r="Z20" s="72">
        <v>1975428</v>
      </c>
      <c r="AA20" s="72"/>
      <c r="AB20" s="36"/>
      <c r="AC20" s="270">
        <f>SUM(Tabla32[[#This Row],[ENERO]:[DICIEMBRE]])</f>
        <v>20149364</v>
      </c>
    </row>
    <row r="21" spans="1:29" ht="11.25" customHeight="1" x14ac:dyDescent="0.2">
      <c r="A21" s="96">
        <v>6</v>
      </c>
      <c r="B21" s="63" t="s">
        <v>8166</v>
      </c>
      <c r="C21" s="27">
        <v>20032</v>
      </c>
      <c r="D21" s="64" t="s">
        <v>8167</v>
      </c>
      <c r="E21" s="59" t="s">
        <v>8172</v>
      </c>
      <c r="F21" s="66">
        <v>717150007</v>
      </c>
      <c r="G21" s="37" t="s">
        <v>55</v>
      </c>
      <c r="H21" s="29">
        <v>6570</v>
      </c>
      <c r="I21" s="28" t="s">
        <v>8169</v>
      </c>
      <c r="J21" s="29" t="s">
        <v>53</v>
      </c>
      <c r="K21" s="59">
        <v>47</v>
      </c>
      <c r="L21" s="61">
        <v>1060431</v>
      </c>
      <c r="M21" s="32">
        <v>13</v>
      </c>
      <c r="N21" s="67" t="s">
        <v>8199</v>
      </c>
      <c r="O21" s="34" t="s">
        <v>8171</v>
      </c>
      <c r="P21" s="139">
        <v>10705236</v>
      </c>
      <c r="Q21" s="69">
        <v>6021540</v>
      </c>
      <c r="R21" s="69">
        <v>5753916</v>
      </c>
      <c r="S21" s="104">
        <v>5753916</v>
      </c>
      <c r="T21" s="72">
        <v>5084856</v>
      </c>
      <c r="U21" s="72">
        <v>4415796</v>
      </c>
      <c r="V21" s="72">
        <v>4415796</v>
      </c>
      <c r="W21" s="72">
        <v>3880548</v>
      </c>
      <c r="X21" s="36">
        <v>4549608</v>
      </c>
      <c r="Y21" s="36">
        <v>3612924</v>
      </c>
      <c r="Z21" s="72">
        <v>4014360</v>
      </c>
      <c r="AA21" s="72"/>
      <c r="AB21" s="36"/>
      <c r="AC21" s="270">
        <f>SUM(Tabla32[[#This Row],[ENERO]:[DICIEMBRE]])</f>
        <v>47503260</v>
      </c>
    </row>
    <row r="22" spans="1:29" ht="11.25" customHeight="1" x14ac:dyDescent="0.2">
      <c r="A22" s="96">
        <v>6</v>
      </c>
      <c r="B22" s="63" t="s">
        <v>8166</v>
      </c>
      <c r="C22" s="27">
        <v>20032</v>
      </c>
      <c r="D22" s="64" t="s">
        <v>8167</v>
      </c>
      <c r="E22" s="59" t="s">
        <v>8178</v>
      </c>
      <c r="F22" s="66">
        <v>719400000</v>
      </c>
      <c r="G22" s="37" t="s">
        <v>41</v>
      </c>
      <c r="H22" s="29">
        <v>3842</v>
      </c>
      <c r="I22" s="28" t="s">
        <v>8169</v>
      </c>
      <c r="J22" s="29" t="s">
        <v>42</v>
      </c>
      <c r="K22" s="59">
        <v>80</v>
      </c>
      <c r="L22" s="61">
        <v>1060432</v>
      </c>
      <c r="M22" s="32">
        <v>36</v>
      </c>
      <c r="N22" s="67" t="s">
        <v>8200</v>
      </c>
      <c r="O22" s="34" t="s">
        <v>8201</v>
      </c>
      <c r="P22" s="139">
        <v>970291792</v>
      </c>
      <c r="Q22" s="69">
        <v>15966720</v>
      </c>
      <c r="R22" s="69">
        <v>15966720</v>
      </c>
      <c r="S22" s="104">
        <v>15767136</v>
      </c>
      <c r="T22" s="72">
        <v>17563392</v>
      </c>
      <c r="U22" s="72">
        <v>15966720</v>
      </c>
      <c r="V22" s="72">
        <v>19359648</v>
      </c>
      <c r="W22" s="72">
        <v>18361728</v>
      </c>
      <c r="X22" s="36">
        <v>20557152</v>
      </c>
      <c r="Y22" s="36">
        <v>19758816</v>
      </c>
      <c r="Z22" s="72">
        <v>19758816</v>
      </c>
      <c r="AA22" s="72"/>
      <c r="AB22" s="36"/>
      <c r="AC22" s="270">
        <f>SUM(Tabla32[[#This Row],[ENERO]:[DICIEMBRE]])</f>
        <v>179026848</v>
      </c>
    </row>
    <row r="23" spans="1:29" ht="11.25" customHeight="1" x14ac:dyDescent="0.2">
      <c r="A23" s="113">
        <v>6</v>
      </c>
      <c r="B23" s="28" t="s">
        <v>8166</v>
      </c>
      <c r="C23" s="27">
        <v>20032</v>
      </c>
      <c r="D23" s="30" t="s">
        <v>8167</v>
      </c>
      <c r="E23" s="29" t="s">
        <v>8192</v>
      </c>
      <c r="F23" s="115">
        <v>717150007</v>
      </c>
      <c r="G23" s="37" t="s">
        <v>55</v>
      </c>
      <c r="H23" s="29">
        <v>6570</v>
      </c>
      <c r="I23" s="28" t="s">
        <v>8169</v>
      </c>
      <c r="J23" s="29" t="s">
        <v>53</v>
      </c>
      <c r="K23" s="29">
        <v>80</v>
      </c>
      <c r="L23" s="116">
        <v>1060438</v>
      </c>
      <c r="M23" s="32">
        <v>12</v>
      </c>
      <c r="N23" s="117" t="s">
        <v>8202</v>
      </c>
      <c r="O23" s="34" t="s">
        <v>8171</v>
      </c>
      <c r="P23" s="142">
        <v>10705309</v>
      </c>
      <c r="Q23" s="35">
        <v>18485107</v>
      </c>
      <c r="R23" s="35">
        <v>18485107</v>
      </c>
      <c r="S23" s="36">
        <v>38767377</v>
      </c>
      <c r="T23" s="36">
        <v>20539008</v>
      </c>
      <c r="U23" s="36">
        <v>19255320</v>
      </c>
      <c r="V23" s="72">
        <v>18741845</v>
      </c>
      <c r="W23" s="36">
        <v>17971632</v>
      </c>
      <c r="X23" s="36">
        <v>16944682</v>
      </c>
      <c r="Y23" s="36">
        <v>16431206</v>
      </c>
      <c r="Z23" s="36">
        <v>16687944</v>
      </c>
      <c r="AA23" s="120"/>
      <c r="AB23" s="36"/>
      <c r="AC23" s="270">
        <f>SUM(Tabla32[[#This Row],[ENERO]:[DICIEMBRE]])</f>
        <v>202309228</v>
      </c>
    </row>
    <row r="24" spans="1:29" ht="11.25" customHeight="1" x14ac:dyDescent="0.2">
      <c r="A24" s="113">
        <v>6</v>
      </c>
      <c r="B24" s="28" t="s">
        <v>8166</v>
      </c>
      <c r="C24" s="27">
        <v>20032</v>
      </c>
      <c r="D24" s="30" t="s">
        <v>8167</v>
      </c>
      <c r="E24" s="29" t="s">
        <v>8178</v>
      </c>
      <c r="F24" s="43">
        <v>717150007</v>
      </c>
      <c r="G24" s="37" t="s">
        <v>55</v>
      </c>
      <c r="H24" s="29">
        <v>6570</v>
      </c>
      <c r="I24" s="28" t="s">
        <v>8169</v>
      </c>
      <c r="J24" s="81" t="s">
        <v>53</v>
      </c>
      <c r="K24" s="29">
        <v>40</v>
      </c>
      <c r="L24" s="44">
        <v>1060439</v>
      </c>
      <c r="M24" s="32">
        <v>36</v>
      </c>
      <c r="N24" s="82" t="s">
        <v>8203</v>
      </c>
      <c r="O24" s="34" t="s">
        <v>8171</v>
      </c>
      <c r="P24" s="145">
        <v>10705295</v>
      </c>
      <c r="Q24" s="35">
        <v>9430344</v>
      </c>
      <c r="R24" s="35">
        <v>8083152</v>
      </c>
      <c r="S24" s="36">
        <v>7274837</v>
      </c>
      <c r="T24" s="36">
        <v>8352590</v>
      </c>
      <c r="U24" s="36">
        <v>9160906</v>
      </c>
      <c r="V24" s="72">
        <v>8352590</v>
      </c>
      <c r="W24" s="36">
        <v>7544275</v>
      </c>
      <c r="X24" s="36">
        <v>8622029</v>
      </c>
      <c r="Y24" s="36">
        <v>8622029</v>
      </c>
      <c r="Z24" s="36">
        <v>7274837</v>
      </c>
      <c r="AA24" s="120"/>
      <c r="AB24" s="36"/>
      <c r="AC24" s="270">
        <f>SUM(Tabla32[[#This Row],[ENERO]:[DICIEMBRE]])</f>
        <v>82717589</v>
      </c>
    </row>
    <row r="25" spans="1:29" ht="11.25" customHeight="1" x14ac:dyDescent="0.2">
      <c r="A25" s="113">
        <v>6</v>
      </c>
      <c r="B25" s="28" t="s">
        <v>8166</v>
      </c>
      <c r="C25" s="27">
        <v>20032</v>
      </c>
      <c r="D25" s="30" t="s">
        <v>8167</v>
      </c>
      <c r="E25" s="65" t="s">
        <v>8183</v>
      </c>
      <c r="F25" s="43">
        <v>717150007</v>
      </c>
      <c r="G25" s="37" t="s">
        <v>55</v>
      </c>
      <c r="H25" s="29">
        <v>6570</v>
      </c>
      <c r="I25" s="28" t="s">
        <v>8169</v>
      </c>
      <c r="J25" s="81" t="s">
        <v>53</v>
      </c>
      <c r="K25" s="65">
        <v>25</v>
      </c>
      <c r="L25" s="148">
        <v>1060447</v>
      </c>
      <c r="M25" s="32">
        <v>11</v>
      </c>
      <c r="N25" s="244" t="s">
        <v>8204</v>
      </c>
      <c r="O25" s="73" t="s">
        <v>8171</v>
      </c>
      <c r="P25" s="139">
        <v>10713069</v>
      </c>
      <c r="Q25" s="69">
        <v>2257567</v>
      </c>
      <c r="R25" s="69">
        <v>1935058</v>
      </c>
      <c r="S25" s="69">
        <v>1773803</v>
      </c>
      <c r="T25" s="69">
        <v>1773803</v>
      </c>
      <c r="U25" s="69">
        <v>1612548</v>
      </c>
      <c r="V25" s="72">
        <v>1290038</v>
      </c>
      <c r="W25" s="69">
        <v>2096312</v>
      </c>
      <c r="X25" s="36">
        <v>1612548</v>
      </c>
      <c r="Y25" s="36">
        <v>1612548</v>
      </c>
      <c r="Z25" s="97">
        <v>1451293</v>
      </c>
      <c r="AA25" s="98"/>
      <c r="AB25" s="36"/>
      <c r="AC25" s="270">
        <f>SUM(Tabla32[[#This Row],[ENERO]:[DICIEMBRE]])</f>
        <v>17415518</v>
      </c>
    </row>
    <row r="26" spans="1:29" ht="11.25" customHeight="1" x14ac:dyDescent="0.2">
      <c r="A26" s="113">
        <v>6</v>
      </c>
      <c r="B26" s="28" t="s">
        <v>8166</v>
      </c>
      <c r="C26" s="27">
        <v>20032</v>
      </c>
      <c r="D26" s="30" t="s">
        <v>8167</v>
      </c>
      <c r="E26" s="65" t="s">
        <v>8180</v>
      </c>
      <c r="F26" s="43">
        <v>717150007</v>
      </c>
      <c r="G26" s="37" t="s">
        <v>55</v>
      </c>
      <c r="H26" s="29">
        <v>6570</v>
      </c>
      <c r="I26" s="28" t="s">
        <v>8169</v>
      </c>
      <c r="J26" s="81" t="s">
        <v>53</v>
      </c>
      <c r="K26" s="65">
        <v>25</v>
      </c>
      <c r="L26" s="148">
        <v>1060448</v>
      </c>
      <c r="M26" s="32">
        <v>11</v>
      </c>
      <c r="N26" s="244" t="s">
        <v>8205</v>
      </c>
      <c r="O26" s="73" t="s">
        <v>8171</v>
      </c>
      <c r="P26" s="139">
        <v>10713069</v>
      </c>
      <c r="Q26" s="69">
        <v>1905120</v>
      </c>
      <c r="R26" s="69">
        <v>1524096</v>
      </c>
      <c r="S26" s="69">
        <v>1524096</v>
      </c>
      <c r="T26" s="69">
        <v>1778112</v>
      </c>
      <c r="U26" s="69">
        <v>1905120</v>
      </c>
      <c r="V26" s="72">
        <v>1651104</v>
      </c>
      <c r="W26" s="69">
        <v>1778112</v>
      </c>
      <c r="X26" s="36">
        <v>1651104</v>
      </c>
      <c r="Y26" s="36">
        <v>90135</v>
      </c>
      <c r="Z26" s="97">
        <v>2450025</v>
      </c>
      <c r="AA26" s="72"/>
      <c r="AB26" s="36"/>
      <c r="AC26" s="270">
        <f>SUM(Tabla32[[#This Row],[ENERO]:[DICIEMBRE]])</f>
        <v>16257024</v>
      </c>
    </row>
    <row r="27" spans="1:29" ht="11.25" customHeight="1" x14ac:dyDescent="0.2">
      <c r="A27" s="113">
        <v>6</v>
      </c>
      <c r="B27" s="28" t="s">
        <v>8166</v>
      </c>
      <c r="C27" s="27">
        <v>20032</v>
      </c>
      <c r="D27" s="30" t="s">
        <v>8167</v>
      </c>
      <c r="E27" s="65" t="s">
        <v>8190</v>
      </c>
      <c r="F27" s="26">
        <v>690803003</v>
      </c>
      <c r="G27" s="38" t="s">
        <v>97</v>
      </c>
      <c r="H27" s="29">
        <v>7091</v>
      </c>
      <c r="I27" s="28" t="s">
        <v>8169</v>
      </c>
      <c r="J27" s="81" t="s">
        <v>98</v>
      </c>
      <c r="K27" s="65">
        <v>25</v>
      </c>
      <c r="L27" s="148">
        <v>1060449</v>
      </c>
      <c r="M27" s="32">
        <v>7</v>
      </c>
      <c r="N27" s="26" t="s">
        <v>8206</v>
      </c>
      <c r="O27" s="257" t="s">
        <v>8176</v>
      </c>
      <c r="P27" s="26">
        <v>37909027307</v>
      </c>
      <c r="Q27" s="69">
        <v>3805477</v>
      </c>
      <c r="R27" s="69">
        <v>3624264</v>
      </c>
      <c r="S27" s="35">
        <v>3443051</v>
      </c>
      <c r="T27" s="72">
        <v>0</v>
      </c>
      <c r="U27" s="69">
        <v>3624264</v>
      </c>
      <c r="V27" s="72">
        <v>3261838</v>
      </c>
      <c r="W27" s="69">
        <v>7248528</v>
      </c>
      <c r="X27" s="97">
        <v>3805477</v>
      </c>
      <c r="Y27" s="97">
        <v>3624264</v>
      </c>
      <c r="Z27" s="97">
        <v>4530330</v>
      </c>
      <c r="AA27" s="98"/>
      <c r="AB27" s="36"/>
      <c r="AC27" s="270">
        <f>SUM(Tabla32[[#This Row],[ENERO]:[DICIEMBRE]])</f>
        <v>36967493</v>
      </c>
    </row>
    <row r="28" spans="1:29" ht="11.25" customHeight="1" x14ac:dyDescent="0.2">
      <c r="A28" s="113">
        <v>7</v>
      </c>
      <c r="B28" s="28" t="s">
        <v>8166</v>
      </c>
      <c r="C28" s="27">
        <v>20032</v>
      </c>
      <c r="D28" s="30" t="s">
        <v>8167</v>
      </c>
      <c r="E28" s="29" t="s">
        <v>8190</v>
      </c>
      <c r="F28" s="43">
        <v>721694003</v>
      </c>
      <c r="G28" s="37" t="s">
        <v>67</v>
      </c>
      <c r="H28" s="29">
        <v>6915</v>
      </c>
      <c r="I28" s="28" t="s">
        <v>8169</v>
      </c>
      <c r="J28" s="29" t="s">
        <v>50</v>
      </c>
      <c r="K28" s="29">
        <v>40</v>
      </c>
      <c r="L28" s="44">
        <v>1070721</v>
      </c>
      <c r="M28" s="32">
        <v>7</v>
      </c>
      <c r="N28" s="45" t="s">
        <v>8207</v>
      </c>
      <c r="O28" s="34" t="s">
        <v>8176</v>
      </c>
      <c r="P28" s="136">
        <v>8500100</v>
      </c>
      <c r="Q28" s="35">
        <v>6161249</v>
      </c>
      <c r="R28" s="35">
        <v>0</v>
      </c>
      <c r="S28" s="36">
        <v>0</v>
      </c>
      <c r="T28" s="72">
        <v>0</v>
      </c>
      <c r="U28" s="72">
        <v>0</v>
      </c>
      <c r="V28" s="72">
        <v>0</v>
      </c>
      <c r="W28" s="72">
        <v>0</v>
      </c>
      <c r="X28" s="36">
        <v>0</v>
      </c>
      <c r="Y28" s="36">
        <v>0</v>
      </c>
      <c r="Z28" s="72">
        <v>0</v>
      </c>
      <c r="AA28" s="36"/>
      <c r="AB28" s="36"/>
      <c r="AC28" s="270">
        <f>SUM(Tabla32[[#This Row],[ENERO]:[DICIEMBRE]])</f>
        <v>6161249</v>
      </c>
    </row>
    <row r="29" spans="1:29" ht="11.25" customHeight="1" x14ac:dyDescent="0.2">
      <c r="A29" s="113">
        <v>7</v>
      </c>
      <c r="B29" s="28" t="s">
        <v>8166</v>
      </c>
      <c r="C29" s="27">
        <v>20032</v>
      </c>
      <c r="D29" s="30" t="s">
        <v>8167</v>
      </c>
      <c r="E29" s="29" t="s">
        <v>8190</v>
      </c>
      <c r="F29" s="43">
        <v>721694003</v>
      </c>
      <c r="G29" s="37" t="s">
        <v>67</v>
      </c>
      <c r="H29" s="29">
        <v>6915</v>
      </c>
      <c r="I29" s="28" t="s">
        <v>8169</v>
      </c>
      <c r="J29" s="29" t="s">
        <v>50</v>
      </c>
      <c r="K29" s="29">
        <v>30</v>
      </c>
      <c r="L29" s="44">
        <v>1070722</v>
      </c>
      <c r="M29" s="32">
        <v>7</v>
      </c>
      <c r="N29" s="45" t="s">
        <v>8208</v>
      </c>
      <c r="O29" s="34" t="s">
        <v>8201</v>
      </c>
      <c r="P29" s="136">
        <v>20030380</v>
      </c>
      <c r="Q29" s="35">
        <v>2355772</v>
      </c>
      <c r="R29" s="35">
        <v>0</v>
      </c>
      <c r="S29" s="36">
        <v>0</v>
      </c>
      <c r="T29" s="72">
        <v>0</v>
      </c>
      <c r="U29" s="72">
        <v>0</v>
      </c>
      <c r="V29" s="72">
        <v>0</v>
      </c>
      <c r="W29" s="72">
        <v>0</v>
      </c>
      <c r="X29" s="36">
        <v>0</v>
      </c>
      <c r="Y29" s="36">
        <v>0</v>
      </c>
      <c r="Z29" s="72">
        <v>0</v>
      </c>
      <c r="AA29" s="36"/>
      <c r="AB29" s="36"/>
      <c r="AC29" s="270">
        <f>SUM(Tabla32[[#This Row],[ENERO]:[DICIEMBRE]])</f>
        <v>2355772</v>
      </c>
    </row>
    <row r="30" spans="1:29" ht="11.25" customHeight="1" x14ac:dyDescent="0.2">
      <c r="A30" s="113">
        <v>7</v>
      </c>
      <c r="B30" s="28" t="s">
        <v>8166</v>
      </c>
      <c r="C30" s="27">
        <v>20032</v>
      </c>
      <c r="D30" s="30" t="s">
        <v>8167</v>
      </c>
      <c r="E30" s="29" t="s">
        <v>8190</v>
      </c>
      <c r="F30" s="43">
        <v>717150007</v>
      </c>
      <c r="G30" s="37" t="s">
        <v>55</v>
      </c>
      <c r="H30" s="29">
        <v>6570</v>
      </c>
      <c r="I30" s="28" t="s">
        <v>8169</v>
      </c>
      <c r="J30" s="29" t="s">
        <v>56</v>
      </c>
      <c r="K30" s="29">
        <v>25</v>
      </c>
      <c r="L30" s="44">
        <v>1070724</v>
      </c>
      <c r="M30" s="32">
        <v>7</v>
      </c>
      <c r="N30" s="45" t="s">
        <v>8209</v>
      </c>
      <c r="O30" s="34" t="s">
        <v>8171</v>
      </c>
      <c r="P30" s="136">
        <v>10705180</v>
      </c>
      <c r="Q30" s="35">
        <v>3805477</v>
      </c>
      <c r="R30" s="35">
        <v>0</v>
      </c>
      <c r="S30" s="36">
        <v>0</v>
      </c>
      <c r="T30" s="72">
        <v>0</v>
      </c>
      <c r="U30" s="72">
        <v>0</v>
      </c>
      <c r="V30" s="72">
        <v>0</v>
      </c>
      <c r="W30" s="72">
        <v>0</v>
      </c>
      <c r="X30" s="36">
        <v>0</v>
      </c>
      <c r="Y30" s="36">
        <v>0</v>
      </c>
      <c r="Z30" s="72">
        <v>0</v>
      </c>
      <c r="AA30" s="36"/>
      <c r="AB30" s="36"/>
      <c r="AC30" s="270">
        <f>SUM(Tabla32[[#This Row],[ENERO]:[DICIEMBRE]])</f>
        <v>3805477</v>
      </c>
    </row>
    <row r="31" spans="1:29" ht="11.25" customHeight="1" x14ac:dyDescent="0.2">
      <c r="A31" s="113">
        <v>7</v>
      </c>
      <c r="B31" s="28" t="s">
        <v>8166</v>
      </c>
      <c r="C31" s="27">
        <v>20032</v>
      </c>
      <c r="D31" s="30" t="s">
        <v>8167</v>
      </c>
      <c r="E31" s="29" t="s">
        <v>8178</v>
      </c>
      <c r="F31" s="43">
        <v>717150007</v>
      </c>
      <c r="G31" s="37" t="s">
        <v>55</v>
      </c>
      <c r="H31" s="29">
        <v>6570</v>
      </c>
      <c r="I31" s="28" t="s">
        <v>8169</v>
      </c>
      <c r="J31" s="29" t="s">
        <v>57</v>
      </c>
      <c r="K31" s="29">
        <v>20</v>
      </c>
      <c r="L31" s="44">
        <v>1070725</v>
      </c>
      <c r="M31" s="32">
        <v>36</v>
      </c>
      <c r="N31" s="33" t="s">
        <v>8210</v>
      </c>
      <c r="O31" s="34" t="s">
        <v>8171</v>
      </c>
      <c r="P31" s="136">
        <v>10705279</v>
      </c>
      <c r="Q31" s="35">
        <v>5237084</v>
      </c>
      <c r="R31" s="35">
        <v>1647147</v>
      </c>
      <c r="S31" s="36">
        <v>0</v>
      </c>
      <c r="T31" s="72">
        <v>0</v>
      </c>
      <c r="U31" s="72">
        <v>0</v>
      </c>
      <c r="V31" s="72">
        <v>0</v>
      </c>
      <c r="W31" s="72">
        <v>0</v>
      </c>
      <c r="X31" s="36">
        <v>0</v>
      </c>
      <c r="Y31" s="36">
        <v>0</v>
      </c>
      <c r="Z31" s="72">
        <v>0</v>
      </c>
      <c r="AA31" s="36"/>
      <c r="AB31" s="36"/>
      <c r="AC31" s="270">
        <f>SUM(Tabla32[[#This Row],[ENERO]:[DICIEMBRE]])</f>
        <v>6884231</v>
      </c>
    </row>
    <row r="32" spans="1:29" ht="11.25" customHeight="1" x14ac:dyDescent="0.2">
      <c r="A32" s="113">
        <v>7</v>
      </c>
      <c r="B32" s="28" t="s">
        <v>8166</v>
      </c>
      <c r="C32" s="27">
        <v>20032</v>
      </c>
      <c r="D32" s="30" t="s">
        <v>8167</v>
      </c>
      <c r="E32" s="29" t="s">
        <v>8178</v>
      </c>
      <c r="F32" s="29">
        <v>717150007</v>
      </c>
      <c r="G32" s="37" t="s">
        <v>55</v>
      </c>
      <c r="H32" s="29">
        <v>6570</v>
      </c>
      <c r="I32" s="28" t="s">
        <v>8169</v>
      </c>
      <c r="J32" s="29" t="s">
        <v>56</v>
      </c>
      <c r="K32" s="29">
        <v>90</v>
      </c>
      <c r="L32" s="37">
        <v>1070731</v>
      </c>
      <c r="M32" s="32">
        <v>36</v>
      </c>
      <c r="N32" s="38" t="s">
        <v>8211</v>
      </c>
      <c r="O32" s="34" t="s">
        <v>8171</v>
      </c>
      <c r="P32" s="136">
        <v>10705287</v>
      </c>
      <c r="Q32" s="35">
        <v>15367968</v>
      </c>
      <c r="R32" s="35">
        <v>5408083</v>
      </c>
      <c r="S32" s="36">
        <v>0</v>
      </c>
      <c r="T32" s="72">
        <v>0</v>
      </c>
      <c r="U32" s="72">
        <v>0</v>
      </c>
      <c r="V32" s="72">
        <v>0</v>
      </c>
      <c r="W32" s="72">
        <v>0</v>
      </c>
      <c r="X32" s="36">
        <v>0</v>
      </c>
      <c r="Y32" s="36">
        <v>0</v>
      </c>
      <c r="Z32" s="72">
        <v>0</v>
      </c>
      <c r="AA32" s="36"/>
      <c r="AB32" s="36"/>
      <c r="AC32" s="270">
        <f>SUM(Tabla32[[#This Row],[ENERO]:[DICIEMBRE]])</f>
        <v>20776051</v>
      </c>
    </row>
    <row r="33" spans="1:29" ht="11.25" customHeight="1" x14ac:dyDescent="0.2">
      <c r="A33" s="113">
        <v>7</v>
      </c>
      <c r="B33" s="28" t="s">
        <v>8166</v>
      </c>
      <c r="C33" s="27">
        <v>20032</v>
      </c>
      <c r="D33" s="30" t="s">
        <v>8167</v>
      </c>
      <c r="E33" s="29" t="s">
        <v>8178</v>
      </c>
      <c r="F33" s="29">
        <v>719926002</v>
      </c>
      <c r="G33" s="37" t="s">
        <v>49</v>
      </c>
      <c r="H33" s="29">
        <v>6866</v>
      </c>
      <c r="I33" s="28" t="s">
        <v>8169</v>
      </c>
      <c r="J33" s="29" t="s">
        <v>50</v>
      </c>
      <c r="K33" s="29">
        <v>50</v>
      </c>
      <c r="L33" s="37">
        <v>1070737</v>
      </c>
      <c r="M33" s="32">
        <v>36</v>
      </c>
      <c r="N33" s="38" t="s">
        <v>8212</v>
      </c>
      <c r="O33" s="34" t="s">
        <v>8171</v>
      </c>
      <c r="P33" s="142">
        <v>67088864</v>
      </c>
      <c r="Q33" s="35">
        <v>9979200</v>
      </c>
      <c r="R33" s="35">
        <v>3167591</v>
      </c>
      <c r="S33" s="36">
        <v>0</v>
      </c>
      <c r="T33" s="72">
        <v>0</v>
      </c>
      <c r="U33" s="72">
        <v>0</v>
      </c>
      <c r="V33" s="72">
        <v>0</v>
      </c>
      <c r="W33" s="72">
        <v>0</v>
      </c>
      <c r="X33" s="36">
        <v>0</v>
      </c>
      <c r="Y33" s="36">
        <v>0</v>
      </c>
      <c r="Z33" s="72">
        <v>0</v>
      </c>
      <c r="AA33" s="120"/>
      <c r="AB33" s="36"/>
      <c r="AC33" s="270">
        <f>SUM(Tabla32[[#This Row],[ENERO]:[DICIEMBRE]])</f>
        <v>13146791</v>
      </c>
    </row>
    <row r="34" spans="1:29" ht="11.25" customHeight="1" x14ac:dyDescent="0.2">
      <c r="A34" s="113">
        <v>7</v>
      </c>
      <c r="B34" s="28" t="s">
        <v>8166</v>
      </c>
      <c r="C34" s="27">
        <v>20032</v>
      </c>
      <c r="D34" s="30" t="s">
        <v>8167</v>
      </c>
      <c r="E34" s="29" t="s">
        <v>8178</v>
      </c>
      <c r="F34" s="29">
        <v>721694003</v>
      </c>
      <c r="G34" s="37" t="s">
        <v>67</v>
      </c>
      <c r="H34" s="29">
        <v>6915</v>
      </c>
      <c r="I34" s="28" t="s">
        <v>8169</v>
      </c>
      <c r="J34" s="29" t="s">
        <v>68</v>
      </c>
      <c r="K34" s="29">
        <v>65</v>
      </c>
      <c r="L34" s="37">
        <v>1070743</v>
      </c>
      <c r="M34" s="32">
        <v>36</v>
      </c>
      <c r="N34" s="38" t="s">
        <v>8213</v>
      </c>
      <c r="O34" s="34" t="s">
        <v>8176</v>
      </c>
      <c r="P34" s="142">
        <v>5913284</v>
      </c>
      <c r="Q34" s="35">
        <v>12972960</v>
      </c>
      <c r="R34" s="35">
        <v>9612223</v>
      </c>
      <c r="S34" s="36">
        <v>1545167</v>
      </c>
      <c r="T34" s="72">
        <v>0</v>
      </c>
      <c r="U34" s="72">
        <v>0</v>
      </c>
      <c r="V34" s="72">
        <v>0</v>
      </c>
      <c r="W34" s="72">
        <v>0</v>
      </c>
      <c r="X34" s="36">
        <v>0</v>
      </c>
      <c r="Y34" s="36">
        <v>0</v>
      </c>
      <c r="Z34" s="72">
        <v>0</v>
      </c>
      <c r="AA34" s="120"/>
      <c r="AB34" s="36"/>
      <c r="AC34" s="270">
        <f>SUM(Tabla32[[#This Row],[ENERO]:[DICIEMBRE]])</f>
        <v>24130350</v>
      </c>
    </row>
    <row r="35" spans="1:29" ht="11.25" customHeight="1" x14ac:dyDescent="0.2">
      <c r="A35" s="113">
        <v>7</v>
      </c>
      <c r="B35" s="28" t="s">
        <v>8166</v>
      </c>
      <c r="C35" s="27">
        <v>20032</v>
      </c>
      <c r="D35" s="30" t="s">
        <v>8167</v>
      </c>
      <c r="E35" s="65" t="s">
        <v>8180</v>
      </c>
      <c r="F35" s="27">
        <v>725129009</v>
      </c>
      <c r="G35" s="38" t="s">
        <v>66</v>
      </c>
      <c r="H35" s="29">
        <v>6926</v>
      </c>
      <c r="I35" s="28" t="s">
        <v>8169</v>
      </c>
      <c r="J35" s="29" t="s">
        <v>50</v>
      </c>
      <c r="K35" s="65">
        <v>20</v>
      </c>
      <c r="L35" s="57">
        <v>1070749</v>
      </c>
      <c r="M35" s="32">
        <v>11</v>
      </c>
      <c r="N35" s="58" t="s">
        <v>8214</v>
      </c>
      <c r="O35" s="73" t="s">
        <v>8182</v>
      </c>
      <c r="P35" s="139">
        <v>69745253</v>
      </c>
      <c r="Q35" s="69">
        <v>1143072</v>
      </c>
      <c r="R35" s="69">
        <v>0</v>
      </c>
      <c r="S35" s="69">
        <v>0</v>
      </c>
      <c r="T35" s="72">
        <v>0</v>
      </c>
      <c r="U35" s="72">
        <v>0</v>
      </c>
      <c r="V35" s="72">
        <v>0</v>
      </c>
      <c r="W35" s="72">
        <v>0</v>
      </c>
      <c r="X35" s="36">
        <v>0</v>
      </c>
      <c r="Y35" s="36">
        <v>0</v>
      </c>
      <c r="Z35" s="72">
        <v>0</v>
      </c>
      <c r="AA35" s="72"/>
      <c r="AB35" s="36"/>
      <c r="AC35" s="270">
        <f>SUM(Tabla32[[#This Row],[ENERO]:[DICIEMBRE]])</f>
        <v>1143072</v>
      </c>
    </row>
    <row r="36" spans="1:29" ht="11.25" customHeight="1" x14ac:dyDescent="0.2">
      <c r="A36" s="113">
        <v>7</v>
      </c>
      <c r="B36" s="28" t="s">
        <v>8166</v>
      </c>
      <c r="C36" s="27">
        <v>20032</v>
      </c>
      <c r="D36" s="30" t="s">
        <v>8167</v>
      </c>
      <c r="E36" s="65" t="s">
        <v>8183</v>
      </c>
      <c r="F36" s="27">
        <v>725129009</v>
      </c>
      <c r="G36" s="38" t="s">
        <v>66</v>
      </c>
      <c r="H36" s="29">
        <v>6926</v>
      </c>
      <c r="I36" s="28" t="s">
        <v>8169</v>
      </c>
      <c r="J36" s="29" t="s">
        <v>50</v>
      </c>
      <c r="K36" s="65">
        <v>20</v>
      </c>
      <c r="L36" s="57">
        <v>1070750</v>
      </c>
      <c r="M36" s="32">
        <v>11</v>
      </c>
      <c r="N36" s="58" t="s">
        <v>8215</v>
      </c>
      <c r="O36" s="73" t="s">
        <v>8182</v>
      </c>
      <c r="P36" s="139">
        <v>69940374</v>
      </c>
      <c r="Q36" s="69">
        <v>1451293</v>
      </c>
      <c r="R36" s="69">
        <v>0</v>
      </c>
      <c r="S36" s="69">
        <v>0</v>
      </c>
      <c r="T36" s="72">
        <v>0</v>
      </c>
      <c r="U36" s="72">
        <v>0</v>
      </c>
      <c r="V36" s="72">
        <v>0</v>
      </c>
      <c r="W36" s="72">
        <v>0</v>
      </c>
      <c r="X36" s="36">
        <v>0</v>
      </c>
      <c r="Y36" s="36">
        <v>0</v>
      </c>
      <c r="Z36" s="72">
        <v>0</v>
      </c>
      <c r="AA36" s="72"/>
      <c r="AB36" s="36"/>
      <c r="AC36" s="270">
        <f>SUM(Tabla32[[#This Row],[ENERO]:[DICIEMBRE]])</f>
        <v>1451293</v>
      </c>
    </row>
    <row r="37" spans="1:29" ht="11.25" customHeight="1" x14ac:dyDescent="0.2">
      <c r="A37" s="113">
        <v>7</v>
      </c>
      <c r="B37" s="28" t="s">
        <v>8166</v>
      </c>
      <c r="C37" s="27">
        <v>20032</v>
      </c>
      <c r="D37" s="30" t="s">
        <v>8167</v>
      </c>
      <c r="E37" s="65" t="s">
        <v>8192</v>
      </c>
      <c r="F37" s="27">
        <v>725129009</v>
      </c>
      <c r="G37" s="38" t="s">
        <v>66</v>
      </c>
      <c r="H37" s="29">
        <v>6926</v>
      </c>
      <c r="I37" s="28" t="s">
        <v>8169</v>
      </c>
      <c r="J37" s="29" t="s">
        <v>50</v>
      </c>
      <c r="K37" s="65">
        <v>65</v>
      </c>
      <c r="L37" s="57">
        <v>1070751</v>
      </c>
      <c r="M37" s="32">
        <v>12</v>
      </c>
      <c r="N37" s="58" t="s">
        <v>8216</v>
      </c>
      <c r="O37" s="73" t="s">
        <v>8182</v>
      </c>
      <c r="P37" s="139">
        <v>71994490</v>
      </c>
      <c r="Q37" s="69">
        <v>15147518</v>
      </c>
      <c r="R37" s="69">
        <v>3080851</v>
      </c>
      <c r="S37" s="35">
        <v>0</v>
      </c>
      <c r="T37" s="72">
        <v>0</v>
      </c>
      <c r="U37" s="72">
        <v>0</v>
      </c>
      <c r="V37" s="72">
        <v>0</v>
      </c>
      <c r="W37" s="72">
        <v>0</v>
      </c>
      <c r="X37" s="36">
        <v>0</v>
      </c>
      <c r="Y37" s="36">
        <v>0</v>
      </c>
      <c r="Z37" s="72">
        <v>0</v>
      </c>
      <c r="AA37" s="98"/>
      <c r="AB37" s="36"/>
      <c r="AC37" s="270">
        <f>SUM(Tabla32[[#This Row],[ENERO]:[DICIEMBRE]])</f>
        <v>18228369</v>
      </c>
    </row>
    <row r="38" spans="1:29" ht="11.25" customHeight="1" x14ac:dyDescent="0.2">
      <c r="A38" s="113">
        <v>8</v>
      </c>
      <c r="B38" s="28" t="s">
        <v>8166</v>
      </c>
      <c r="C38" s="27">
        <v>20032</v>
      </c>
      <c r="D38" s="30" t="s">
        <v>8167</v>
      </c>
      <c r="E38" s="29" t="s">
        <v>8180</v>
      </c>
      <c r="F38" s="29">
        <v>713189006</v>
      </c>
      <c r="G38" s="37" t="s">
        <v>89</v>
      </c>
      <c r="H38" s="29">
        <v>6911</v>
      </c>
      <c r="I38" s="28" t="s">
        <v>8169</v>
      </c>
      <c r="J38" s="29" t="s">
        <v>90</v>
      </c>
      <c r="K38" s="29">
        <v>20</v>
      </c>
      <c r="L38" s="37">
        <v>1081090</v>
      </c>
      <c r="M38" s="32">
        <v>11</v>
      </c>
      <c r="N38" s="38" t="s">
        <v>8217</v>
      </c>
      <c r="O38" s="34" t="s">
        <v>8176</v>
      </c>
      <c r="P38" s="142">
        <v>53900005560</v>
      </c>
      <c r="Q38" s="35">
        <v>2895782</v>
      </c>
      <c r="R38" s="35">
        <v>0</v>
      </c>
      <c r="S38" s="36">
        <v>0</v>
      </c>
      <c r="T38" s="72">
        <v>0</v>
      </c>
      <c r="U38" s="72">
        <v>0</v>
      </c>
      <c r="V38" s="72">
        <v>0</v>
      </c>
      <c r="W38" s="72">
        <v>0</v>
      </c>
      <c r="X38" s="36">
        <v>0</v>
      </c>
      <c r="Y38" s="36">
        <v>0</v>
      </c>
      <c r="Z38" s="72">
        <v>0</v>
      </c>
      <c r="AA38" s="36"/>
      <c r="AB38" s="36"/>
      <c r="AC38" s="270">
        <f>SUM(Tabla32[[#This Row],[ENERO]:[DICIEMBRE]])</f>
        <v>2895782</v>
      </c>
    </row>
    <row r="39" spans="1:29" ht="11.25" customHeight="1" x14ac:dyDescent="0.2">
      <c r="A39" s="96">
        <v>8</v>
      </c>
      <c r="B39" s="29" t="s">
        <v>8166</v>
      </c>
      <c r="C39" s="27">
        <v>20032</v>
      </c>
      <c r="D39" s="30" t="s">
        <v>8167</v>
      </c>
      <c r="E39" s="29" t="s">
        <v>8183</v>
      </c>
      <c r="F39" s="29">
        <v>713189006</v>
      </c>
      <c r="G39" s="37" t="s">
        <v>89</v>
      </c>
      <c r="H39" s="29">
        <v>6911</v>
      </c>
      <c r="I39" s="28" t="s">
        <v>8169</v>
      </c>
      <c r="J39" s="29" t="s">
        <v>90</v>
      </c>
      <c r="K39" s="29">
        <v>20</v>
      </c>
      <c r="L39" s="37">
        <v>1081091</v>
      </c>
      <c r="M39" s="32">
        <v>11</v>
      </c>
      <c r="N39" s="38" t="s">
        <v>8218</v>
      </c>
      <c r="O39" s="34" t="s">
        <v>8176</v>
      </c>
      <c r="P39" s="142">
        <v>53900005560</v>
      </c>
      <c r="Q39" s="35">
        <v>3492779</v>
      </c>
      <c r="R39" s="35">
        <v>0</v>
      </c>
      <c r="S39" s="36">
        <v>0</v>
      </c>
      <c r="T39" s="72">
        <v>0</v>
      </c>
      <c r="U39" s="72">
        <v>0</v>
      </c>
      <c r="V39" s="72">
        <v>0</v>
      </c>
      <c r="W39" s="72">
        <v>0</v>
      </c>
      <c r="X39" s="36">
        <v>0</v>
      </c>
      <c r="Y39" s="36">
        <v>0</v>
      </c>
      <c r="Z39" s="72">
        <v>0</v>
      </c>
      <c r="AA39" s="36"/>
      <c r="AB39" s="36"/>
      <c r="AC39" s="270">
        <f>SUM(Tabla32[[#This Row],[ENERO]:[DICIEMBRE]])</f>
        <v>3492779</v>
      </c>
    </row>
    <row r="40" spans="1:29" ht="11.25" customHeight="1" x14ac:dyDescent="0.2">
      <c r="A40" s="96">
        <v>8</v>
      </c>
      <c r="B40" s="29" t="s">
        <v>8166</v>
      </c>
      <c r="C40" s="27">
        <v>20032</v>
      </c>
      <c r="D40" s="30" t="s">
        <v>8167</v>
      </c>
      <c r="E40" s="29" t="s">
        <v>8178</v>
      </c>
      <c r="F40" s="29">
        <v>738689003</v>
      </c>
      <c r="G40" s="37" t="s">
        <v>82</v>
      </c>
      <c r="H40" s="29">
        <v>6979</v>
      </c>
      <c r="I40" s="28" t="s">
        <v>8169</v>
      </c>
      <c r="J40" s="29" t="s">
        <v>84</v>
      </c>
      <c r="K40" s="29">
        <v>90</v>
      </c>
      <c r="L40" s="37">
        <v>1081209</v>
      </c>
      <c r="M40" s="32">
        <v>36</v>
      </c>
      <c r="N40" s="38" t="s">
        <v>8219</v>
      </c>
      <c r="O40" s="34" t="s">
        <v>8182</v>
      </c>
      <c r="P40" s="142">
        <v>84881309</v>
      </c>
      <c r="Q40" s="35">
        <v>0</v>
      </c>
      <c r="R40" s="35">
        <v>0</v>
      </c>
      <c r="S40" s="36">
        <v>0</v>
      </c>
      <c r="T40" s="72">
        <v>0</v>
      </c>
      <c r="U40" s="72">
        <v>0</v>
      </c>
      <c r="V40" s="72">
        <v>0</v>
      </c>
      <c r="W40" s="72">
        <v>0</v>
      </c>
      <c r="X40" s="36">
        <v>0</v>
      </c>
      <c r="Y40" s="36">
        <v>0</v>
      </c>
      <c r="Z40" s="72">
        <v>0</v>
      </c>
      <c r="AA40" s="36"/>
      <c r="AB40" s="36"/>
      <c r="AC40" s="270">
        <f>SUM(Tabla32[[#This Row],[ENERO]:[DICIEMBRE]])</f>
        <v>0</v>
      </c>
    </row>
    <row r="41" spans="1:29" ht="11.25" customHeight="1" x14ac:dyDescent="0.2">
      <c r="A41" s="95">
        <v>8</v>
      </c>
      <c r="B41" s="59" t="s">
        <v>8166</v>
      </c>
      <c r="C41" s="27">
        <v>20032</v>
      </c>
      <c r="D41" s="59" t="s">
        <v>8167</v>
      </c>
      <c r="E41" s="59" t="s">
        <v>8190</v>
      </c>
      <c r="F41" s="60">
        <v>738689003</v>
      </c>
      <c r="G41" s="37" t="s">
        <v>82</v>
      </c>
      <c r="H41" s="29">
        <v>6979</v>
      </c>
      <c r="I41" s="28" t="s">
        <v>8169</v>
      </c>
      <c r="J41" s="29" t="s">
        <v>84</v>
      </c>
      <c r="K41" s="59">
        <v>55</v>
      </c>
      <c r="L41" s="61">
        <v>1081221</v>
      </c>
      <c r="M41" s="32">
        <v>7</v>
      </c>
      <c r="N41" s="62" t="s">
        <v>8220</v>
      </c>
      <c r="O41" s="34" t="s">
        <v>8182</v>
      </c>
      <c r="P41" s="138">
        <v>84881279</v>
      </c>
      <c r="Q41" s="35">
        <v>9296237</v>
      </c>
      <c r="R41" s="35">
        <v>0</v>
      </c>
      <c r="S41" s="36">
        <v>0</v>
      </c>
      <c r="T41" s="72">
        <v>0</v>
      </c>
      <c r="U41" s="72">
        <v>0</v>
      </c>
      <c r="V41" s="72">
        <v>0</v>
      </c>
      <c r="W41" s="72">
        <v>0</v>
      </c>
      <c r="X41" s="36">
        <v>0</v>
      </c>
      <c r="Y41" s="36">
        <v>0</v>
      </c>
      <c r="Z41" s="72">
        <v>0</v>
      </c>
      <c r="AA41" s="36"/>
      <c r="AB41" s="36"/>
      <c r="AC41" s="270">
        <f>SUM(Tabla32[[#This Row],[ENERO]:[DICIEMBRE]])</f>
        <v>9296237</v>
      </c>
    </row>
    <row r="42" spans="1:29" ht="11.25" customHeight="1" x14ac:dyDescent="0.2">
      <c r="A42" s="95">
        <v>8</v>
      </c>
      <c r="B42" s="59" t="s">
        <v>8166</v>
      </c>
      <c r="C42" s="27">
        <v>20032</v>
      </c>
      <c r="D42" s="59" t="s">
        <v>8167</v>
      </c>
      <c r="E42" s="59" t="s">
        <v>8190</v>
      </c>
      <c r="F42" s="60">
        <v>738689003</v>
      </c>
      <c r="G42" s="37" t="s">
        <v>82</v>
      </c>
      <c r="H42" s="29">
        <v>6979</v>
      </c>
      <c r="I42" s="28" t="s">
        <v>8169</v>
      </c>
      <c r="J42" s="29" t="s">
        <v>85</v>
      </c>
      <c r="K42" s="59">
        <v>35</v>
      </c>
      <c r="L42" s="61">
        <v>1081222</v>
      </c>
      <c r="M42" s="32">
        <v>7</v>
      </c>
      <c r="N42" s="62" t="s">
        <v>8221</v>
      </c>
      <c r="O42" s="34" t="s">
        <v>8182</v>
      </c>
      <c r="P42" s="138">
        <v>84881244</v>
      </c>
      <c r="Q42" s="35">
        <v>6404075</v>
      </c>
      <c r="R42" s="35">
        <v>0</v>
      </c>
      <c r="S42" s="36">
        <v>0</v>
      </c>
      <c r="T42" s="72">
        <v>0</v>
      </c>
      <c r="U42" s="72">
        <v>0</v>
      </c>
      <c r="V42" s="72">
        <v>0</v>
      </c>
      <c r="W42" s="72">
        <v>0</v>
      </c>
      <c r="X42" s="36">
        <v>0</v>
      </c>
      <c r="Y42" s="36">
        <v>0</v>
      </c>
      <c r="Z42" s="72">
        <v>0</v>
      </c>
      <c r="AA42" s="36"/>
      <c r="AB42" s="36"/>
      <c r="AC42" s="270">
        <f>SUM(Tabla32[[#This Row],[ENERO]:[DICIEMBRE]])</f>
        <v>6404075</v>
      </c>
    </row>
    <row r="43" spans="1:29" ht="11.25" customHeight="1" x14ac:dyDescent="0.2">
      <c r="A43" s="111">
        <v>8</v>
      </c>
      <c r="B43" s="65" t="s">
        <v>8166</v>
      </c>
      <c r="C43" s="27">
        <v>20032</v>
      </c>
      <c r="D43" s="64" t="s">
        <v>8167</v>
      </c>
      <c r="E43" s="59" t="s">
        <v>8190</v>
      </c>
      <c r="F43" s="66">
        <v>713189006</v>
      </c>
      <c r="G43" s="37" t="s">
        <v>89</v>
      </c>
      <c r="H43" s="29">
        <v>6911</v>
      </c>
      <c r="I43" s="28" t="s">
        <v>8169</v>
      </c>
      <c r="J43" s="29" t="s">
        <v>91</v>
      </c>
      <c r="K43" s="59">
        <v>35</v>
      </c>
      <c r="L43" s="61">
        <v>1081223</v>
      </c>
      <c r="M43" s="32">
        <v>7</v>
      </c>
      <c r="N43" s="74" t="s">
        <v>8222</v>
      </c>
      <c r="O43" s="34" t="s">
        <v>8176</v>
      </c>
      <c r="P43" s="139">
        <v>545000030294</v>
      </c>
      <c r="Q43" s="112">
        <v>5990909</v>
      </c>
      <c r="R43" s="35">
        <v>0</v>
      </c>
      <c r="S43" s="104">
        <v>0</v>
      </c>
      <c r="T43" s="72">
        <v>0</v>
      </c>
      <c r="U43" s="72">
        <v>0</v>
      </c>
      <c r="V43" s="72">
        <v>0</v>
      </c>
      <c r="W43" s="72">
        <v>0</v>
      </c>
      <c r="X43" s="36">
        <v>0</v>
      </c>
      <c r="Y43" s="36">
        <v>0</v>
      </c>
      <c r="Z43" s="72">
        <v>0</v>
      </c>
      <c r="AA43" s="72"/>
      <c r="AB43" s="36"/>
      <c r="AC43" s="270">
        <f>SUM(Tabla32[[#This Row],[ENERO]:[DICIEMBRE]])</f>
        <v>5990909</v>
      </c>
    </row>
    <row r="44" spans="1:29" ht="11.25" customHeight="1" x14ac:dyDescent="0.2">
      <c r="A44" s="111">
        <v>8</v>
      </c>
      <c r="B44" s="65" t="s">
        <v>8166</v>
      </c>
      <c r="C44" s="27">
        <v>20032</v>
      </c>
      <c r="D44" s="64" t="s">
        <v>8167</v>
      </c>
      <c r="E44" s="59" t="s">
        <v>8178</v>
      </c>
      <c r="F44" s="66">
        <v>713189006</v>
      </c>
      <c r="G44" s="37" t="s">
        <v>89</v>
      </c>
      <c r="H44" s="29">
        <v>6911</v>
      </c>
      <c r="I44" s="28" t="s">
        <v>8169</v>
      </c>
      <c r="J44" s="29" t="s">
        <v>91</v>
      </c>
      <c r="K44" s="59">
        <v>50</v>
      </c>
      <c r="L44" s="61">
        <v>1081224</v>
      </c>
      <c r="M44" s="29">
        <v>36</v>
      </c>
      <c r="N44" s="74" t="s">
        <v>8223</v>
      </c>
      <c r="O44" s="34" t="s">
        <v>8176</v>
      </c>
      <c r="P44" s="139">
        <v>53900005594</v>
      </c>
      <c r="Q44" s="112">
        <v>15926803</v>
      </c>
      <c r="R44" s="35">
        <v>4403724</v>
      </c>
      <c r="S44" s="104">
        <v>1409192</v>
      </c>
      <c r="T44" s="72">
        <v>0</v>
      </c>
      <c r="U44" s="72">
        <v>0</v>
      </c>
      <c r="V44" s="72">
        <v>0</v>
      </c>
      <c r="W44" s="72">
        <v>0</v>
      </c>
      <c r="X44" s="36">
        <v>0</v>
      </c>
      <c r="Y44" s="36">
        <v>0</v>
      </c>
      <c r="Z44" s="72">
        <v>0</v>
      </c>
      <c r="AA44" s="72"/>
      <c r="AB44" s="36"/>
      <c r="AC44" s="270">
        <f>SUM(Tabla32[[#This Row],[ENERO]:[DICIEMBRE]])</f>
        <v>21739719</v>
      </c>
    </row>
    <row r="45" spans="1:29" ht="11.25" customHeight="1" x14ac:dyDescent="0.2">
      <c r="A45" s="111">
        <v>8</v>
      </c>
      <c r="B45" s="65" t="s">
        <v>8166</v>
      </c>
      <c r="C45" s="27">
        <v>20032</v>
      </c>
      <c r="D45" s="64" t="s">
        <v>8167</v>
      </c>
      <c r="E45" s="59" t="s">
        <v>8178</v>
      </c>
      <c r="F45" s="66">
        <v>713189006</v>
      </c>
      <c r="G45" s="37" t="s">
        <v>89</v>
      </c>
      <c r="H45" s="29">
        <v>6911</v>
      </c>
      <c r="I45" s="28" t="s">
        <v>8169</v>
      </c>
      <c r="J45" s="29" t="s">
        <v>85</v>
      </c>
      <c r="K45" s="59">
        <v>90</v>
      </c>
      <c r="L45" s="61">
        <v>1081230</v>
      </c>
      <c r="M45" s="29">
        <v>36</v>
      </c>
      <c r="N45" s="74" t="s">
        <v>8224</v>
      </c>
      <c r="O45" s="34" t="s">
        <v>8176</v>
      </c>
      <c r="P45" s="139">
        <v>53900098461</v>
      </c>
      <c r="Q45" s="112">
        <v>22980101</v>
      </c>
      <c r="R45" s="35">
        <v>7926704</v>
      </c>
      <c r="S45" s="104">
        <v>616521</v>
      </c>
      <c r="T45" s="72">
        <v>0</v>
      </c>
      <c r="U45" s="72">
        <v>0</v>
      </c>
      <c r="V45" s="72">
        <v>0</v>
      </c>
      <c r="W45" s="72">
        <v>0</v>
      </c>
      <c r="X45" s="36">
        <v>0</v>
      </c>
      <c r="Y45" s="36">
        <v>0</v>
      </c>
      <c r="Z45" s="72">
        <v>0</v>
      </c>
      <c r="AA45" s="72"/>
      <c r="AB45" s="36"/>
      <c r="AC45" s="270">
        <f>SUM(Tabla32[[#This Row],[ENERO]:[DICIEMBRE]])</f>
        <v>31523326</v>
      </c>
    </row>
    <row r="46" spans="1:29" ht="11.25" customHeight="1" x14ac:dyDescent="0.2">
      <c r="A46" s="96">
        <v>8</v>
      </c>
      <c r="B46" s="65" t="s">
        <v>8166</v>
      </c>
      <c r="C46" s="27">
        <v>20032</v>
      </c>
      <c r="D46" s="64" t="s">
        <v>8167</v>
      </c>
      <c r="E46" s="59" t="s">
        <v>8178</v>
      </c>
      <c r="F46" s="60">
        <v>713189006</v>
      </c>
      <c r="G46" s="70" t="s">
        <v>89</v>
      </c>
      <c r="H46" s="68">
        <v>6911</v>
      </c>
      <c r="I46" s="28" t="s">
        <v>8169</v>
      </c>
      <c r="J46" s="29" t="s">
        <v>90</v>
      </c>
      <c r="K46" s="59">
        <v>85</v>
      </c>
      <c r="L46" s="61">
        <v>1081236</v>
      </c>
      <c r="M46" s="29">
        <v>36</v>
      </c>
      <c r="N46" s="62" t="s">
        <v>8225</v>
      </c>
      <c r="O46" s="75" t="s">
        <v>8176</v>
      </c>
      <c r="P46" s="139">
        <v>53900005551</v>
      </c>
      <c r="Q46" s="103">
        <v>20022267</v>
      </c>
      <c r="R46" s="69">
        <v>6165214</v>
      </c>
      <c r="S46" s="104">
        <v>0</v>
      </c>
      <c r="T46" s="72">
        <v>0</v>
      </c>
      <c r="U46" s="72">
        <v>0</v>
      </c>
      <c r="V46" s="72">
        <v>0</v>
      </c>
      <c r="W46" s="72">
        <v>0</v>
      </c>
      <c r="X46" s="36">
        <v>0</v>
      </c>
      <c r="Y46" s="36">
        <v>0</v>
      </c>
      <c r="Z46" s="72">
        <v>0</v>
      </c>
      <c r="AA46" s="72"/>
      <c r="AB46" s="36"/>
      <c r="AC46" s="270">
        <f>SUM(Tabla32[[#This Row],[ENERO]:[DICIEMBRE]])</f>
        <v>26187481</v>
      </c>
    </row>
    <row r="47" spans="1:29" ht="11.25" customHeight="1" x14ac:dyDescent="0.2">
      <c r="A47" s="96">
        <v>8</v>
      </c>
      <c r="B47" s="65" t="s">
        <v>8166</v>
      </c>
      <c r="C47" s="27">
        <v>20032</v>
      </c>
      <c r="D47" s="64" t="s">
        <v>8167</v>
      </c>
      <c r="E47" s="59" t="s">
        <v>8178</v>
      </c>
      <c r="F47" s="60">
        <v>738689003</v>
      </c>
      <c r="G47" s="70" t="s">
        <v>82</v>
      </c>
      <c r="H47" s="68">
        <v>6979</v>
      </c>
      <c r="I47" s="28" t="s">
        <v>8169</v>
      </c>
      <c r="J47" s="29" t="s">
        <v>88</v>
      </c>
      <c r="K47" s="59">
        <v>125</v>
      </c>
      <c r="L47" s="61">
        <v>1081243</v>
      </c>
      <c r="M47" s="29">
        <v>36</v>
      </c>
      <c r="N47" s="62" t="s">
        <v>8226</v>
      </c>
      <c r="O47" s="75" t="s">
        <v>8182</v>
      </c>
      <c r="P47" s="139">
        <v>73546230</v>
      </c>
      <c r="Q47" s="103">
        <v>25255359</v>
      </c>
      <c r="R47" s="69">
        <v>6957885</v>
      </c>
      <c r="S47" s="104">
        <v>0</v>
      </c>
      <c r="T47" s="72">
        <v>0</v>
      </c>
      <c r="U47" s="72">
        <v>0</v>
      </c>
      <c r="V47" s="72">
        <v>0</v>
      </c>
      <c r="W47" s="72">
        <v>0</v>
      </c>
      <c r="X47" s="36">
        <v>0</v>
      </c>
      <c r="Y47" s="36">
        <v>0</v>
      </c>
      <c r="Z47" s="72">
        <v>0</v>
      </c>
      <c r="AA47" s="98"/>
      <c r="AB47" s="36"/>
      <c r="AC47" s="270">
        <f>SUM(Tabla32[[#This Row],[ENERO]:[DICIEMBRE]])</f>
        <v>32213244</v>
      </c>
    </row>
    <row r="48" spans="1:29" ht="11.25" customHeight="1" x14ac:dyDescent="0.2">
      <c r="A48" s="118">
        <v>9</v>
      </c>
      <c r="B48" s="76" t="s">
        <v>8166</v>
      </c>
      <c r="C48" s="47">
        <v>20032</v>
      </c>
      <c r="D48" s="77" t="s">
        <v>8167</v>
      </c>
      <c r="E48" s="54" t="s">
        <v>8172</v>
      </c>
      <c r="F48" s="50">
        <v>738689003</v>
      </c>
      <c r="G48" s="78" t="s">
        <v>82</v>
      </c>
      <c r="H48" s="52">
        <v>6979</v>
      </c>
      <c r="I48" s="28" t="s">
        <v>8169</v>
      </c>
      <c r="J48" s="53" t="s">
        <v>40</v>
      </c>
      <c r="K48" s="54">
        <v>35</v>
      </c>
      <c r="L48" s="55">
        <v>1090666</v>
      </c>
      <c r="M48" s="53">
        <v>13</v>
      </c>
      <c r="N48" s="56" t="s">
        <v>8227</v>
      </c>
      <c r="O48" s="34" t="s">
        <v>8182</v>
      </c>
      <c r="P48" s="79">
        <v>84881643</v>
      </c>
      <c r="Q48" s="105">
        <v>4576371</v>
      </c>
      <c r="R48" s="105">
        <v>1417198</v>
      </c>
      <c r="S48" s="106">
        <v>0</v>
      </c>
      <c r="T48" s="72">
        <v>0</v>
      </c>
      <c r="U48" s="72">
        <v>0</v>
      </c>
      <c r="V48" s="72">
        <v>0</v>
      </c>
      <c r="W48" s="72">
        <v>0</v>
      </c>
      <c r="X48" s="36">
        <v>0</v>
      </c>
      <c r="Y48" s="36">
        <v>0</v>
      </c>
      <c r="Z48" s="72">
        <v>0</v>
      </c>
      <c r="AA48" s="107"/>
      <c r="AB48" s="94"/>
      <c r="AC48" s="270">
        <f>SUM(Tabla32[[#This Row],[ENERO]:[DICIEMBRE]])</f>
        <v>5993569</v>
      </c>
    </row>
    <row r="49" spans="1:29" ht="11.25" customHeight="1" x14ac:dyDescent="0.2">
      <c r="A49" s="113">
        <v>9</v>
      </c>
      <c r="B49" s="28" t="s">
        <v>8166</v>
      </c>
      <c r="C49" s="27">
        <v>20032</v>
      </c>
      <c r="D49" s="30" t="s">
        <v>8167</v>
      </c>
      <c r="E49" s="29" t="s">
        <v>8168</v>
      </c>
      <c r="F49" s="39">
        <v>735534009</v>
      </c>
      <c r="G49" s="37" t="s">
        <v>38</v>
      </c>
      <c r="H49" s="29">
        <v>6971</v>
      </c>
      <c r="I49" s="28" t="s">
        <v>8169</v>
      </c>
      <c r="J49" s="29" t="s">
        <v>39</v>
      </c>
      <c r="K49" s="29">
        <v>10</v>
      </c>
      <c r="L49" s="31">
        <v>1090667</v>
      </c>
      <c r="M49" s="32">
        <v>12</v>
      </c>
      <c r="N49" s="33" t="s">
        <v>8228</v>
      </c>
      <c r="O49" s="34" t="s">
        <v>8171</v>
      </c>
      <c r="P49" s="135">
        <v>70043582</v>
      </c>
      <c r="Q49" s="35">
        <v>1351193</v>
      </c>
      <c r="R49" s="35">
        <v>174348</v>
      </c>
      <c r="S49" s="36">
        <v>0</v>
      </c>
      <c r="T49" s="72">
        <v>0</v>
      </c>
      <c r="U49" s="72">
        <v>0</v>
      </c>
      <c r="V49" s="72">
        <v>0</v>
      </c>
      <c r="W49" s="72">
        <v>0</v>
      </c>
      <c r="X49" s="36">
        <v>0</v>
      </c>
      <c r="Y49" s="36">
        <v>0</v>
      </c>
      <c r="Z49" s="72">
        <v>0</v>
      </c>
      <c r="AA49" s="36"/>
      <c r="AB49" s="36"/>
      <c r="AC49" s="270">
        <f>SUM(Tabla32[[#This Row],[ENERO]:[DICIEMBRE]])</f>
        <v>1525541</v>
      </c>
    </row>
    <row r="50" spans="1:29" ht="11.25" customHeight="1" x14ac:dyDescent="0.2">
      <c r="A50" s="113">
        <v>9</v>
      </c>
      <c r="B50" s="28" t="s">
        <v>8166</v>
      </c>
      <c r="C50" s="27">
        <v>20032</v>
      </c>
      <c r="D50" s="30" t="s">
        <v>8167</v>
      </c>
      <c r="E50" s="29" t="s">
        <v>8172</v>
      </c>
      <c r="F50" s="119">
        <v>735534009</v>
      </c>
      <c r="G50" s="37" t="s">
        <v>38</v>
      </c>
      <c r="H50" s="29">
        <v>6971</v>
      </c>
      <c r="I50" s="28" t="s">
        <v>8169</v>
      </c>
      <c r="J50" s="29" t="s">
        <v>39</v>
      </c>
      <c r="K50" s="29">
        <v>17</v>
      </c>
      <c r="L50" s="37">
        <v>1090668</v>
      </c>
      <c r="M50" s="32">
        <v>13</v>
      </c>
      <c r="N50" s="38" t="s">
        <v>8229</v>
      </c>
      <c r="O50" s="34" t="s">
        <v>8171</v>
      </c>
      <c r="P50" s="135">
        <v>70041903</v>
      </c>
      <c r="Q50" s="35">
        <v>2288186</v>
      </c>
      <c r="R50" s="35">
        <v>413350</v>
      </c>
      <c r="S50" s="36">
        <v>0</v>
      </c>
      <c r="T50" s="72">
        <v>0</v>
      </c>
      <c r="U50" s="72">
        <v>0</v>
      </c>
      <c r="V50" s="72">
        <v>0</v>
      </c>
      <c r="W50" s="72">
        <v>0</v>
      </c>
      <c r="X50" s="36">
        <v>0</v>
      </c>
      <c r="Y50" s="36">
        <v>0</v>
      </c>
      <c r="Z50" s="72">
        <v>0</v>
      </c>
      <c r="AA50" s="120"/>
      <c r="AB50" s="36"/>
      <c r="AC50" s="270">
        <f>SUM(Tabla32[[#This Row],[ENERO]:[DICIEMBRE]])</f>
        <v>2701536</v>
      </c>
    </row>
    <row r="51" spans="1:29" ht="11.25" customHeight="1" x14ac:dyDescent="0.2">
      <c r="A51" s="96">
        <v>9</v>
      </c>
      <c r="B51" s="63" t="s">
        <v>8166</v>
      </c>
      <c r="C51" s="27">
        <v>20032</v>
      </c>
      <c r="D51" s="64" t="s">
        <v>8167</v>
      </c>
      <c r="E51" s="65" t="s">
        <v>8178</v>
      </c>
      <c r="F51" s="100">
        <v>700376001</v>
      </c>
      <c r="G51" s="38" t="s">
        <v>71</v>
      </c>
      <c r="H51" s="68">
        <v>1800</v>
      </c>
      <c r="I51" s="28" t="s">
        <v>8169</v>
      </c>
      <c r="J51" s="29" t="s">
        <v>72</v>
      </c>
      <c r="K51" s="101">
        <v>60</v>
      </c>
      <c r="L51" s="101">
        <v>1090669</v>
      </c>
      <c r="M51" s="29">
        <v>36</v>
      </c>
      <c r="N51" s="101" t="s">
        <v>8230</v>
      </c>
      <c r="O51" s="58" t="s">
        <v>8171</v>
      </c>
      <c r="P51" s="139">
        <v>10549013</v>
      </c>
      <c r="Q51" s="69">
        <v>9783608</v>
      </c>
      <c r="R51" s="69">
        <v>3434905</v>
      </c>
      <c r="S51" s="36">
        <v>0</v>
      </c>
      <c r="T51" s="72">
        <v>0</v>
      </c>
      <c r="U51" s="72">
        <v>0</v>
      </c>
      <c r="V51" s="72">
        <v>0</v>
      </c>
      <c r="W51" s="72">
        <v>0</v>
      </c>
      <c r="X51" s="36">
        <v>0</v>
      </c>
      <c r="Y51" s="36">
        <v>0</v>
      </c>
      <c r="Z51" s="72">
        <v>0</v>
      </c>
      <c r="AA51" s="98"/>
      <c r="AB51" s="36"/>
      <c r="AC51" s="270">
        <f>SUM(Tabla32[[#This Row],[ENERO]:[DICIEMBRE]])</f>
        <v>13218513</v>
      </c>
    </row>
    <row r="52" spans="1:29" ht="11.25" customHeight="1" x14ac:dyDescent="0.2">
      <c r="A52" s="96">
        <v>9</v>
      </c>
      <c r="B52" s="63" t="s">
        <v>8166</v>
      </c>
      <c r="C52" s="27">
        <v>20032</v>
      </c>
      <c r="D52" s="64" t="s">
        <v>8167</v>
      </c>
      <c r="E52" s="65" t="s">
        <v>8180</v>
      </c>
      <c r="F52" s="39">
        <v>735534009</v>
      </c>
      <c r="G52" s="37" t="s">
        <v>38</v>
      </c>
      <c r="H52" s="29">
        <v>6971</v>
      </c>
      <c r="I52" s="28" t="s">
        <v>8169</v>
      </c>
      <c r="J52" s="29" t="s">
        <v>40</v>
      </c>
      <c r="K52" s="59">
        <v>20</v>
      </c>
      <c r="L52" s="61">
        <v>1090676</v>
      </c>
      <c r="M52" s="29">
        <v>11</v>
      </c>
      <c r="N52" s="62" t="s">
        <v>8231</v>
      </c>
      <c r="O52" s="58" t="s">
        <v>8171</v>
      </c>
      <c r="P52" s="139">
        <v>70028621</v>
      </c>
      <c r="Q52" s="69">
        <v>1013524</v>
      </c>
      <c r="R52" s="69">
        <v>0</v>
      </c>
      <c r="S52" s="69">
        <v>0</v>
      </c>
      <c r="T52" s="72">
        <v>0</v>
      </c>
      <c r="U52" s="72">
        <v>0</v>
      </c>
      <c r="V52" s="72">
        <v>0</v>
      </c>
      <c r="W52" s="72">
        <v>0</v>
      </c>
      <c r="X52" s="36">
        <v>0</v>
      </c>
      <c r="Y52" s="36">
        <v>0</v>
      </c>
      <c r="Z52" s="72">
        <v>0</v>
      </c>
      <c r="AA52" s="72"/>
      <c r="AB52" s="36"/>
      <c r="AC52" s="270">
        <f>SUM(Tabla32[[#This Row],[ENERO]:[DICIEMBRE]])</f>
        <v>1013524</v>
      </c>
    </row>
    <row r="53" spans="1:29" ht="11.25" customHeight="1" x14ac:dyDescent="0.2">
      <c r="A53" s="96">
        <v>9</v>
      </c>
      <c r="B53" s="63" t="s">
        <v>8166</v>
      </c>
      <c r="C53" s="27">
        <v>20032</v>
      </c>
      <c r="D53" s="64" t="s">
        <v>8167</v>
      </c>
      <c r="E53" s="65" t="s">
        <v>8183</v>
      </c>
      <c r="F53" s="39">
        <v>735534009</v>
      </c>
      <c r="G53" s="37" t="s">
        <v>38</v>
      </c>
      <c r="H53" s="29">
        <v>6971</v>
      </c>
      <c r="I53" s="28" t="s">
        <v>8169</v>
      </c>
      <c r="J53" s="29" t="s">
        <v>40</v>
      </c>
      <c r="K53" s="59">
        <v>20</v>
      </c>
      <c r="L53" s="61">
        <v>1090677</v>
      </c>
      <c r="M53" s="29">
        <v>11</v>
      </c>
      <c r="N53" s="62" t="s">
        <v>8232</v>
      </c>
      <c r="O53" s="58" t="s">
        <v>8171</v>
      </c>
      <c r="P53" s="139">
        <v>70028621</v>
      </c>
      <c r="Q53" s="69">
        <v>1286813</v>
      </c>
      <c r="R53" s="69">
        <v>0</v>
      </c>
      <c r="S53" s="69">
        <v>0</v>
      </c>
      <c r="T53" s="72">
        <v>0</v>
      </c>
      <c r="U53" s="72">
        <v>0</v>
      </c>
      <c r="V53" s="72">
        <v>0</v>
      </c>
      <c r="W53" s="72">
        <v>0</v>
      </c>
      <c r="X53" s="36">
        <v>0</v>
      </c>
      <c r="Y53" s="36">
        <v>0</v>
      </c>
      <c r="Z53" s="72">
        <v>0</v>
      </c>
      <c r="AA53" s="72"/>
      <c r="AB53" s="36"/>
      <c r="AC53" s="270">
        <f>SUM(Tabla32[[#This Row],[ENERO]:[DICIEMBRE]])</f>
        <v>1286813</v>
      </c>
    </row>
    <row r="54" spans="1:29" ht="11.25" customHeight="1" x14ac:dyDescent="0.2">
      <c r="A54" s="96">
        <v>9</v>
      </c>
      <c r="B54" s="65" t="s">
        <v>8166</v>
      </c>
      <c r="C54" s="27">
        <v>20032</v>
      </c>
      <c r="D54" s="64" t="s">
        <v>8167</v>
      </c>
      <c r="E54" s="59" t="s">
        <v>8178</v>
      </c>
      <c r="F54" s="60">
        <v>735534009</v>
      </c>
      <c r="G54" s="70" t="s">
        <v>38</v>
      </c>
      <c r="H54" s="68">
        <v>6971</v>
      </c>
      <c r="I54" s="28" t="s">
        <v>8169</v>
      </c>
      <c r="J54" s="29" t="s">
        <v>40</v>
      </c>
      <c r="K54" s="59">
        <v>125</v>
      </c>
      <c r="L54" s="61">
        <v>1090684</v>
      </c>
      <c r="M54" s="29">
        <v>36</v>
      </c>
      <c r="N54" s="62" t="s">
        <v>8233</v>
      </c>
      <c r="O54" s="75" t="s">
        <v>8171</v>
      </c>
      <c r="P54" s="139">
        <v>81765011</v>
      </c>
      <c r="Q54" s="69">
        <v>25710411</v>
      </c>
      <c r="R54" s="69">
        <v>0</v>
      </c>
      <c r="S54" s="104">
        <v>176149</v>
      </c>
      <c r="T54" s="72">
        <v>0</v>
      </c>
      <c r="U54" s="72">
        <v>0</v>
      </c>
      <c r="V54" s="72">
        <v>0</v>
      </c>
      <c r="W54" s="72">
        <v>0</v>
      </c>
      <c r="X54" s="36">
        <v>0</v>
      </c>
      <c r="Y54" s="36">
        <v>0</v>
      </c>
      <c r="Z54" s="72">
        <v>0</v>
      </c>
      <c r="AA54" s="98"/>
      <c r="AB54" s="36"/>
      <c r="AC54" s="270">
        <f>SUM(Tabla32[[#This Row],[ENERO]:[DICIEMBRE]])</f>
        <v>25886560</v>
      </c>
    </row>
    <row r="55" spans="1:29" ht="11.25" customHeight="1" x14ac:dyDescent="0.2">
      <c r="A55" s="96">
        <v>9</v>
      </c>
      <c r="B55" s="63" t="s">
        <v>8166</v>
      </c>
      <c r="C55" s="27">
        <v>20032</v>
      </c>
      <c r="D55" s="64" t="s">
        <v>8167</v>
      </c>
      <c r="E55" s="65" t="s">
        <v>8192</v>
      </c>
      <c r="F55" s="60">
        <v>735534009</v>
      </c>
      <c r="G55" s="70" t="s">
        <v>38</v>
      </c>
      <c r="H55" s="68">
        <v>6971</v>
      </c>
      <c r="I55" s="28" t="s">
        <v>8169</v>
      </c>
      <c r="J55" s="29" t="s">
        <v>39</v>
      </c>
      <c r="K55" s="59">
        <v>30</v>
      </c>
      <c r="L55" s="61">
        <v>1090686</v>
      </c>
      <c r="M55" s="29">
        <v>12</v>
      </c>
      <c r="N55" s="62" t="s">
        <v>8234</v>
      </c>
      <c r="O55" s="75" t="s">
        <v>8171</v>
      </c>
      <c r="P55" s="139">
        <v>70043051</v>
      </c>
      <c r="Q55" s="69">
        <v>8780426</v>
      </c>
      <c r="R55" s="69">
        <v>292681</v>
      </c>
      <c r="S55" s="104">
        <v>113296</v>
      </c>
      <c r="T55" s="72">
        <v>0</v>
      </c>
      <c r="U55" s="72">
        <v>0</v>
      </c>
      <c r="V55" s="72">
        <v>0</v>
      </c>
      <c r="W55" s="72">
        <v>0</v>
      </c>
      <c r="X55" s="36">
        <v>0</v>
      </c>
      <c r="Y55" s="36">
        <v>0</v>
      </c>
      <c r="Z55" s="72">
        <v>0</v>
      </c>
      <c r="AA55" s="98"/>
      <c r="AB55" s="36"/>
      <c r="AC55" s="270">
        <f>SUM(Tabla32[[#This Row],[ENERO]:[DICIEMBRE]])</f>
        <v>9186403</v>
      </c>
    </row>
    <row r="56" spans="1:29" ht="11.25" customHeight="1" x14ac:dyDescent="0.2">
      <c r="A56" s="96">
        <v>9</v>
      </c>
      <c r="B56" s="63" t="s">
        <v>8166</v>
      </c>
      <c r="C56" s="27">
        <v>20032</v>
      </c>
      <c r="D56" s="64" t="s">
        <v>8167</v>
      </c>
      <c r="E56" s="65" t="s">
        <v>8192</v>
      </c>
      <c r="F56" s="60">
        <v>738689003</v>
      </c>
      <c r="G56" s="70" t="s">
        <v>82</v>
      </c>
      <c r="H56" s="68">
        <v>6979</v>
      </c>
      <c r="I56" s="28" t="s">
        <v>8169</v>
      </c>
      <c r="J56" s="29" t="s">
        <v>40</v>
      </c>
      <c r="K56" s="59">
        <v>78</v>
      </c>
      <c r="L56" s="61">
        <v>1090688</v>
      </c>
      <c r="M56" s="29">
        <v>12</v>
      </c>
      <c r="N56" s="62" t="s">
        <v>8235</v>
      </c>
      <c r="O56" s="75" t="s">
        <v>8182</v>
      </c>
      <c r="P56" s="139">
        <v>73546001</v>
      </c>
      <c r="Q56" s="69">
        <v>19902298</v>
      </c>
      <c r="R56" s="69">
        <v>6571157</v>
      </c>
      <c r="S56" s="104">
        <v>0</v>
      </c>
      <c r="T56" s="72">
        <v>0</v>
      </c>
      <c r="U56" s="72">
        <v>0</v>
      </c>
      <c r="V56" s="72">
        <v>0</v>
      </c>
      <c r="W56" s="72">
        <v>0</v>
      </c>
      <c r="X56" s="36">
        <v>0</v>
      </c>
      <c r="Y56" s="36">
        <v>0</v>
      </c>
      <c r="Z56" s="72">
        <v>0</v>
      </c>
      <c r="AA56" s="98"/>
      <c r="AB56" s="36"/>
      <c r="AC56" s="270">
        <f>SUM(Tabla32[[#This Row],[ENERO]:[DICIEMBRE]])</f>
        <v>26473455</v>
      </c>
    </row>
    <row r="57" spans="1:29" ht="11.25" customHeight="1" x14ac:dyDescent="0.2">
      <c r="A57" s="96">
        <v>9</v>
      </c>
      <c r="B57" s="63" t="s">
        <v>8166</v>
      </c>
      <c r="C57" s="27">
        <v>20032</v>
      </c>
      <c r="D57" s="64" t="s">
        <v>8167</v>
      </c>
      <c r="E57" s="65" t="s">
        <v>8190</v>
      </c>
      <c r="F57" s="60">
        <v>738689003</v>
      </c>
      <c r="G57" s="70" t="s">
        <v>82</v>
      </c>
      <c r="H57" s="68">
        <v>6979</v>
      </c>
      <c r="I57" s="28" t="s">
        <v>8169</v>
      </c>
      <c r="J57" s="29" t="s">
        <v>40</v>
      </c>
      <c r="K57" s="59">
        <v>95</v>
      </c>
      <c r="L57" s="61">
        <v>1090694</v>
      </c>
      <c r="M57" s="29">
        <v>7</v>
      </c>
      <c r="N57" s="62" t="s">
        <v>8236</v>
      </c>
      <c r="O57" s="75" t="s">
        <v>8182</v>
      </c>
      <c r="P57" s="139">
        <v>73546451</v>
      </c>
      <c r="Q57" s="69">
        <v>10948902</v>
      </c>
      <c r="R57" s="69">
        <v>0</v>
      </c>
      <c r="S57" s="104">
        <v>0</v>
      </c>
      <c r="T57" s="72">
        <v>0</v>
      </c>
      <c r="U57" s="72">
        <v>0</v>
      </c>
      <c r="V57" s="72">
        <v>0</v>
      </c>
      <c r="W57" s="72">
        <v>0</v>
      </c>
      <c r="X57" s="36">
        <v>0</v>
      </c>
      <c r="Y57" s="36">
        <v>0</v>
      </c>
      <c r="Z57" s="72">
        <v>0</v>
      </c>
      <c r="AA57" s="98"/>
      <c r="AB57" s="36"/>
      <c r="AC57" s="270">
        <f>SUM(Tabla32[[#This Row],[ENERO]:[DICIEMBRE]])</f>
        <v>10948902</v>
      </c>
    </row>
    <row r="58" spans="1:29" ht="11.25" customHeight="1" x14ac:dyDescent="0.2">
      <c r="A58" s="122">
        <v>10</v>
      </c>
      <c r="B58" s="123" t="s">
        <v>8166</v>
      </c>
      <c r="C58" s="27">
        <v>20032</v>
      </c>
      <c r="D58" s="124" t="s">
        <v>8167</v>
      </c>
      <c r="E58" s="65" t="s">
        <v>8178</v>
      </c>
      <c r="F58" s="65">
        <v>700376001</v>
      </c>
      <c r="G58" s="121" t="s">
        <v>71</v>
      </c>
      <c r="H58" s="71">
        <v>1800</v>
      </c>
      <c r="I58" s="28" t="s">
        <v>8169</v>
      </c>
      <c r="J58" s="71" t="s">
        <v>73</v>
      </c>
      <c r="K58" s="65">
        <v>95</v>
      </c>
      <c r="L58" s="125">
        <v>1100767</v>
      </c>
      <c r="M58" s="127">
        <v>36</v>
      </c>
      <c r="N58" s="126" t="s">
        <v>8237</v>
      </c>
      <c r="O58" s="34" t="s">
        <v>8171</v>
      </c>
      <c r="P58" s="138">
        <v>35401222</v>
      </c>
      <c r="Q58" s="35">
        <v>12968968</v>
      </c>
      <c r="R58" s="35">
        <v>0</v>
      </c>
      <c r="S58" s="36">
        <v>0</v>
      </c>
      <c r="T58" s="36">
        <v>4579872</v>
      </c>
      <c r="U58" s="72">
        <v>0</v>
      </c>
      <c r="V58" s="72">
        <v>0</v>
      </c>
      <c r="W58" s="72">
        <v>0</v>
      </c>
      <c r="X58" s="36">
        <v>0</v>
      </c>
      <c r="Y58" s="36">
        <v>0</v>
      </c>
      <c r="Z58" s="72">
        <v>0</v>
      </c>
      <c r="AA58" s="97"/>
      <c r="AB58" s="36"/>
      <c r="AC58" s="270">
        <f>SUM(Tabla32[[#This Row],[ENERO]:[DICIEMBRE]])</f>
        <v>17548840</v>
      </c>
    </row>
    <row r="59" spans="1:29" ht="11.25" customHeight="1" x14ac:dyDescent="0.2">
      <c r="A59" s="122">
        <v>10</v>
      </c>
      <c r="B59" s="123" t="s">
        <v>8166</v>
      </c>
      <c r="C59" s="27">
        <v>20032</v>
      </c>
      <c r="D59" s="124" t="s">
        <v>8167</v>
      </c>
      <c r="E59" s="65" t="s">
        <v>8180</v>
      </c>
      <c r="F59" s="65">
        <v>700376001</v>
      </c>
      <c r="G59" s="121" t="s">
        <v>71</v>
      </c>
      <c r="H59" s="71">
        <v>1800</v>
      </c>
      <c r="I59" s="28" t="s">
        <v>8169</v>
      </c>
      <c r="J59" s="29" t="s">
        <v>74</v>
      </c>
      <c r="K59" s="65">
        <v>25</v>
      </c>
      <c r="L59" s="57">
        <v>1100773</v>
      </c>
      <c r="M59" s="32">
        <v>11</v>
      </c>
      <c r="N59" s="58" t="s">
        <v>8238</v>
      </c>
      <c r="O59" s="58" t="s">
        <v>8171</v>
      </c>
      <c r="P59" s="139">
        <v>61511846</v>
      </c>
      <c r="Q59" s="69">
        <v>1303102</v>
      </c>
      <c r="R59" s="69">
        <v>0</v>
      </c>
      <c r="S59" s="69">
        <v>0</v>
      </c>
      <c r="T59" s="72">
        <v>0</v>
      </c>
      <c r="U59" s="72">
        <v>0</v>
      </c>
      <c r="V59" s="72">
        <v>0</v>
      </c>
      <c r="W59" s="72">
        <v>0</v>
      </c>
      <c r="X59" s="36">
        <v>0</v>
      </c>
      <c r="Y59" s="36">
        <v>0</v>
      </c>
      <c r="Z59" s="72">
        <v>0</v>
      </c>
      <c r="AA59" s="72"/>
      <c r="AB59" s="36"/>
      <c r="AC59" s="270">
        <f>SUM(Tabla32[[#This Row],[ENERO]:[DICIEMBRE]])</f>
        <v>1303102</v>
      </c>
    </row>
    <row r="60" spans="1:29" ht="11.25" customHeight="1" x14ac:dyDescent="0.2">
      <c r="A60" s="122">
        <v>10</v>
      </c>
      <c r="B60" s="123" t="s">
        <v>8166</v>
      </c>
      <c r="C60" s="27">
        <v>20032</v>
      </c>
      <c r="D60" s="124" t="s">
        <v>8167</v>
      </c>
      <c r="E60" s="65" t="s">
        <v>8183</v>
      </c>
      <c r="F60" s="65">
        <v>700376001</v>
      </c>
      <c r="G60" s="121" t="s">
        <v>71</v>
      </c>
      <c r="H60" s="71">
        <v>1800</v>
      </c>
      <c r="I60" s="28" t="s">
        <v>8169</v>
      </c>
      <c r="J60" s="29" t="s">
        <v>74</v>
      </c>
      <c r="K60" s="65">
        <v>25</v>
      </c>
      <c r="L60" s="57">
        <v>1100774</v>
      </c>
      <c r="M60" s="32">
        <v>11</v>
      </c>
      <c r="N60" s="58" t="s">
        <v>8239</v>
      </c>
      <c r="O60" s="58" t="s">
        <v>8171</v>
      </c>
      <c r="P60" s="139">
        <v>61511846</v>
      </c>
      <c r="Q60" s="69">
        <v>1654470</v>
      </c>
      <c r="R60" s="69">
        <v>0</v>
      </c>
      <c r="S60" s="69">
        <v>0</v>
      </c>
      <c r="T60" s="72">
        <v>0</v>
      </c>
      <c r="U60" s="72">
        <v>0</v>
      </c>
      <c r="V60" s="72">
        <v>0</v>
      </c>
      <c r="W60" s="72">
        <v>0</v>
      </c>
      <c r="X60" s="36">
        <v>0</v>
      </c>
      <c r="Y60" s="36">
        <v>0</v>
      </c>
      <c r="Z60" s="72">
        <v>0</v>
      </c>
      <c r="AA60" s="72"/>
      <c r="AB60" s="36"/>
      <c r="AC60" s="270">
        <f>SUM(Tabla32[[#This Row],[ENERO]:[DICIEMBRE]])</f>
        <v>1654470</v>
      </c>
    </row>
    <row r="61" spans="1:29" ht="11.25" customHeight="1" x14ac:dyDescent="0.2">
      <c r="A61" s="96">
        <v>10</v>
      </c>
      <c r="B61" s="65" t="s">
        <v>8166</v>
      </c>
      <c r="C61" s="27">
        <v>20032</v>
      </c>
      <c r="D61" s="64" t="s">
        <v>8167</v>
      </c>
      <c r="E61" s="59" t="s">
        <v>8178</v>
      </c>
      <c r="F61" s="60">
        <v>700376001</v>
      </c>
      <c r="G61" s="70" t="s">
        <v>71</v>
      </c>
      <c r="H61" s="68">
        <v>1800</v>
      </c>
      <c r="I61" s="28" t="s">
        <v>8169</v>
      </c>
      <c r="J61" s="29" t="s">
        <v>74</v>
      </c>
      <c r="K61" s="59">
        <v>70</v>
      </c>
      <c r="L61" s="57">
        <v>1100787</v>
      </c>
      <c r="M61" s="29">
        <v>36</v>
      </c>
      <c r="N61" s="62" t="s">
        <v>8240</v>
      </c>
      <c r="O61" s="75" t="s">
        <v>8171</v>
      </c>
      <c r="P61" s="139">
        <v>10577173</v>
      </c>
      <c r="Q61" s="69">
        <v>17064432</v>
      </c>
      <c r="R61" s="69">
        <v>0</v>
      </c>
      <c r="S61" s="35">
        <v>0</v>
      </c>
      <c r="T61" s="69">
        <v>4139501</v>
      </c>
      <c r="U61" s="72">
        <v>0</v>
      </c>
      <c r="V61" s="72">
        <v>0</v>
      </c>
      <c r="W61" s="72">
        <v>0</v>
      </c>
      <c r="X61" s="36">
        <v>0</v>
      </c>
      <c r="Y61" s="36">
        <v>0</v>
      </c>
      <c r="Z61" s="72">
        <v>0</v>
      </c>
      <c r="AA61" s="72"/>
      <c r="AB61" s="36"/>
      <c r="AC61" s="270">
        <f>SUM(Tabla32[[#This Row],[ENERO]:[DICIEMBRE]])</f>
        <v>21203933</v>
      </c>
    </row>
    <row r="62" spans="1:29" ht="11.25" customHeight="1" x14ac:dyDescent="0.2">
      <c r="A62" s="96">
        <v>10</v>
      </c>
      <c r="B62" s="65" t="s">
        <v>8166</v>
      </c>
      <c r="C62" s="27">
        <v>20032</v>
      </c>
      <c r="D62" s="64" t="s">
        <v>8167</v>
      </c>
      <c r="E62" s="59" t="s">
        <v>8178</v>
      </c>
      <c r="F62" s="60">
        <v>741504006</v>
      </c>
      <c r="G62" s="70" t="s">
        <v>95</v>
      </c>
      <c r="H62" s="68">
        <v>6999</v>
      </c>
      <c r="I62" s="28" t="s">
        <v>8169</v>
      </c>
      <c r="J62" s="29" t="s">
        <v>96</v>
      </c>
      <c r="K62" s="59">
        <v>45</v>
      </c>
      <c r="L62" s="57">
        <v>1100780</v>
      </c>
      <c r="M62" s="29">
        <v>36</v>
      </c>
      <c r="N62" s="62" t="s">
        <v>8241</v>
      </c>
      <c r="O62" s="75" t="s">
        <v>8176</v>
      </c>
      <c r="P62" s="139">
        <v>61500003820</v>
      </c>
      <c r="Q62" s="69">
        <v>14561648</v>
      </c>
      <c r="R62" s="69">
        <v>4450079</v>
      </c>
      <c r="S62" s="35">
        <v>0</v>
      </c>
      <c r="T62" s="69">
        <v>692235</v>
      </c>
      <c r="U62" s="72">
        <v>0</v>
      </c>
      <c r="V62" s="72">
        <v>0</v>
      </c>
      <c r="W62" s="72">
        <v>0</v>
      </c>
      <c r="X62" s="36">
        <v>0</v>
      </c>
      <c r="Y62" s="36">
        <v>0</v>
      </c>
      <c r="Z62" s="72">
        <v>0</v>
      </c>
      <c r="AA62" s="98"/>
      <c r="AB62" s="36"/>
      <c r="AC62" s="270">
        <f>SUM(Tabla32[[#This Row],[ENERO]:[DICIEMBRE]])</f>
        <v>19703962</v>
      </c>
    </row>
    <row r="63" spans="1:29" ht="11.25" customHeight="1" x14ac:dyDescent="0.2">
      <c r="A63" s="96">
        <v>10</v>
      </c>
      <c r="B63" s="65" t="s">
        <v>8166</v>
      </c>
      <c r="C63" s="27">
        <v>20032</v>
      </c>
      <c r="D63" s="64" t="s">
        <v>8167</v>
      </c>
      <c r="E63" s="59" t="s">
        <v>8190</v>
      </c>
      <c r="F63" s="60">
        <v>738689003</v>
      </c>
      <c r="G63" s="121" t="s">
        <v>82</v>
      </c>
      <c r="H63" s="71">
        <v>6979</v>
      </c>
      <c r="I63" s="28" t="s">
        <v>8169</v>
      </c>
      <c r="J63" s="29" t="s">
        <v>74</v>
      </c>
      <c r="K63" s="59">
        <v>65</v>
      </c>
      <c r="L63" s="57">
        <v>1100793</v>
      </c>
      <c r="M63" s="29">
        <v>7</v>
      </c>
      <c r="N63" s="62" t="s">
        <v>8242</v>
      </c>
      <c r="O63" s="75" t="s">
        <v>8182</v>
      </c>
      <c r="P63" s="139">
        <v>73546427</v>
      </c>
      <c r="Q63" s="69">
        <v>8676488</v>
      </c>
      <c r="R63" s="69">
        <v>0</v>
      </c>
      <c r="S63" s="35">
        <v>0</v>
      </c>
      <c r="T63" s="72">
        <v>0</v>
      </c>
      <c r="U63" s="72">
        <v>0</v>
      </c>
      <c r="V63" s="72">
        <v>0</v>
      </c>
      <c r="W63" s="72">
        <v>0</v>
      </c>
      <c r="X63" s="36">
        <v>0</v>
      </c>
      <c r="Y63" s="36">
        <v>0</v>
      </c>
      <c r="Z63" s="72">
        <v>0</v>
      </c>
      <c r="AA63" s="98"/>
      <c r="AB63" s="36"/>
      <c r="AC63" s="270">
        <f>SUM(Tabla32[[#This Row],[ENERO]:[DICIEMBRE]])</f>
        <v>8676488</v>
      </c>
    </row>
    <row r="64" spans="1:29" ht="11.25" customHeight="1" x14ac:dyDescent="0.2">
      <c r="A64" s="118">
        <v>11</v>
      </c>
      <c r="B64" s="76" t="s">
        <v>8166</v>
      </c>
      <c r="C64" s="47">
        <v>20032</v>
      </c>
      <c r="D64" s="77" t="s">
        <v>8167</v>
      </c>
      <c r="E64" s="54" t="s">
        <v>8190</v>
      </c>
      <c r="F64" s="50">
        <v>721694003</v>
      </c>
      <c r="G64" s="78" t="s">
        <v>67</v>
      </c>
      <c r="H64" s="52">
        <v>6915</v>
      </c>
      <c r="I64" s="28" t="s">
        <v>8169</v>
      </c>
      <c r="J64" s="53" t="s">
        <v>58</v>
      </c>
      <c r="K64" s="54">
        <v>30</v>
      </c>
      <c r="L64" s="55">
        <v>1110190</v>
      </c>
      <c r="M64" s="53">
        <v>7</v>
      </c>
      <c r="N64" s="56" t="s">
        <v>8243</v>
      </c>
      <c r="O64" s="34" t="s">
        <v>8176</v>
      </c>
      <c r="P64" s="79">
        <v>91900169430</v>
      </c>
      <c r="Q64" s="105">
        <v>5334917</v>
      </c>
      <c r="R64" s="105">
        <v>0</v>
      </c>
      <c r="S64" s="106">
        <v>0</v>
      </c>
      <c r="T64" s="72">
        <v>0</v>
      </c>
      <c r="U64" s="72">
        <v>0</v>
      </c>
      <c r="V64" s="72">
        <v>0</v>
      </c>
      <c r="W64" s="72">
        <v>0</v>
      </c>
      <c r="X64" s="36">
        <v>0</v>
      </c>
      <c r="Y64" s="36">
        <v>0</v>
      </c>
      <c r="Z64" s="72">
        <v>0</v>
      </c>
      <c r="AA64" s="128"/>
      <c r="AB64" s="94"/>
      <c r="AC64" s="270">
        <f>SUM(Tabla32[[#This Row],[ENERO]:[DICIEMBRE]])</f>
        <v>5334917</v>
      </c>
    </row>
    <row r="65" spans="1:29" ht="11.25" customHeight="1" x14ac:dyDescent="0.2">
      <c r="A65" s="92">
        <v>11</v>
      </c>
      <c r="B65" s="46" t="s">
        <v>8166</v>
      </c>
      <c r="C65" s="47">
        <v>20032</v>
      </c>
      <c r="D65" s="48" t="s">
        <v>8167</v>
      </c>
      <c r="E65" s="49" t="s">
        <v>8178</v>
      </c>
      <c r="F65" s="50">
        <v>717150007</v>
      </c>
      <c r="G65" s="51" t="s">
        <v>55</v>
      </c>
      <c r="H65" s="52">
        <v>6570</v>
      </c>
      <c r="I65" s="28" t="s">
        <v>8169</v>
      </c>
      <c r="J65" s="53" t="s">
        <v>58</v>
      </c>
      <c r="K65" s="54">
        <v>50</v>
      </c>
      <c r="L65" s="55">
        <v>1110191</v>
      </c>
      <c r="M65" s="49">
        <v>36</v>
      </c>
      <c r="N65" s="56" t="s">
        <v>8244</v>
      </c>
      <c r="O65" s="34" t="s">
        <v>8171</v>
      </c>
      <c r="P65" s="137">
        <v>10705261</v>
      </c>
      <c r="Q65" s="93">
        <v>24237481</v>
      </c>
      <c r="R65" s="93">
        <v>6396989</v>
      </c>
      <c r="S65" s="94">
        <v>22768543</v>
      </c>
      <c r="T65" s="72">
        <v>0</v>
      </c>
      <c r="U65" s="72">
        <v>0</v>
      </c>
      <c r="V65" s="72">
        <v>0</v>
      </c>
      <c r="W65" s="72">
        <v>0</v>
      </c>
      <c r="X65" s="36">
        <v>0</v>
      </c>
      <c r="Y65" s="36">
        <v>0</v>
      </c>
      <c r="Z65" s="72">
        <v>0</v>
      </c>
      <c r="AA65" s="94"/>
      <c r="AB65" s="36"/>
      <c r="AC65" s="270">
        <f>SUM(Tabla32[[#This Row],[ENERO]:[DICIEMBRE]])</f>
        <v>53403013</v>
      </c>
    </row>
    <row r="66" spans="1:29" ht="11.25" customHeight="1" x14ac:dyDescent="0.2">
      <c r="A66" s="92">
        <v>11</v>
      </c>
      <c r="B66" s="46" t="s">
        <v>8166</v>
      </c>
      <c r="C66" s="47">
        <v>20032</v>
      </c>
      <c r="D66" s="48" t="s">
        <v>8167</v>
      </c>
      <c r="E66" s="65" t="s">
        <v>8180</v>
      </c>
      <c r="F66" s="50">
        <v>717150007</v>
      </c>
      <c r="G66" s="51" t="s">
        <v>55</v>
      </c>
      <c r="H66" s="52">
        <v>6570</v>
      </c>
      <c r="I66" s="28" t="s">
        <v>8169</v>
      </c>
      <c r="J66" s="29" t="s">
        <v>58</v>
      </c>
      <c r="K66" s="59">
        <v>20</v>
      </c>
      <c r="L66" s="61">
        <v>1110200</v>
      </c>
      <c r="M66" s="29">
        <v>11</v>
      </c>
      <c r="N66" s="62" t="s">
        <v>8245</v>
      </c>
      <c r="O66" s="58" t="s">
        <v>8171</v>
      </c>
      <c r="P66" s="139">
        <v>10713051</v>
      </c>
      <c r="Q66" s="69">
        <v>2336947</v>
      </c>
      <c r="R66" s="69">
        <v>0</v>
      </c>
      <c r="S66" s="69">
        <v>2103252</v>
      </c>
      <c r="T66" s="72">
        <v>0</v>
      </c>
      <c r="U66" s="72">
        <v>0</v>
      </c>
      <c r="V66" s="72">
        <v>0</v>
      </c>
      <c r="W66" s="72">
        <v>0</v>
      </c>
      <c r="X66" s="36">
        <v>0</v>
      </c>
      <c r="Y66" s="36">
        <v>0</v>
      </c>
      <c r="Z66" s="72">
        <v>0</v>
      </c>
      <c r="AA66" s="98"/>
      <c r="AB66" s="36"/>
      <c r="AC66" s="270">
        <f>SUM(Tabla32[[#This Row],[ENERO]:[DICIEMBRE]])</f>
        <v>4440199</v>
      </c>
    </row>
    <row r="67" spans="1:29" ht="11.25" customHeight="1" x14ac:dyDescent="0.2">
      <c r="A67" s="92">
        <v>11</v>
      </c>
      <c r="B67" s="46" t="s">
        <v>8166</v>
      </c>
      <c r="C67" s="47">
        <v>20032</v>
      </c>
      <c r="D67" s="48" t="s">
        <v>8167</v>
      </c>
      <c r="E67" s="65" t="s">
        <v>8183</v>
      </c>
      <c r="F67" s="50">
        <v>717150007</v>
      </c>
      <c r="G67" s="51" t="s">
        <v>55</v>
      </c>
      <c r="H67" s="52">
        <v>6570</v>
      </c>
      <c r="I67" s="28" t="s">
        <v>8169</v>
      </c>
      <c r="J67" s="29" t="s">
        <v>58</v>
      </c>
      <c r="K67" s="59">
        <v>20</v>
      </c>
      <c r="L67" s="61">
        <v>1110201</v>
      </c>
      <c r="M67" s="29">
        <v>11</v>
      </c>
      <c r="N67" s="62" t="s">
        <v>8246</v>
      </c>
      <c r="O67" s="58" t="s">
        <v>8171</v>
      </c>
      <c r="P67" s="139">
        <v>10713051</v>
      </c>
      <c r="Q67" s="69">
        <v>2967088</v>
      </c>
      <c r="R67" s="69">
        <v>0</v>
      </c>
      <c r="S67" s="69">
        <v>2373671</v>
      </c>
      <c r="T67" s="72">
        <v>0</v>
      </c>
      <c r="U67" s="72">
        <v>0</v>
      </c>
      <c r="V67" s="72">
        <v>0</v>
      </c>
      <c r="W67" s="72">
        <v>0</v>
      </c>
      <c r="X67" s="36">
        <v>0</v>
      </c>
      <c r="Y67" s="36">
        <v>0</v>
      </c>
      <c r="Z67" s="72">
        <v>0</v>
      </c>
      <c r="AA67" s="98"/>
      <c r="AB67" s="36"/>
      <c r="AC67" s="270">
        <f>SUM(Tabla32[[#This Row],[ENERO]:[DICIEMBRE]])</f>
        <v>5340759</v>
      </c>
    </row>
    <row r="68" spans="1:29" ht="11.25" customHeight="1" x14ac:dyDescent="0.2">
      <c r="A68" s="96">
        <v>12</v>
      </c>
      <c r="B68" s="63" t="s">
        <v>8166</v>
      </c>
      <c r="C68" s="27">
        <v>20032</v>
      </c>
      <c r="D68" s="64" t="s">
        <v>8167</v>
      </c>
      <c r="E68" s="65" t="s">
        <v>8178</v>
      </c>
      <c r="F68" s="60">
        <v>717150007</v>
      </c>
      <c r="G68" s="38" t="s">
        <v>55</v>
      </c>
      <c r="H68" s="68">
        <v>6570</v>
      </c>
      <c r="I68" s="28" t="s">
        <v>8169</v>
      </c>
      <c r="J68" s="29" t="s">
        <v>59</v>
      </c>
      <c r="K68" s="59">
        <v>40</v>
      </c>
      <c r="L68" s="61">
        <v>1120209</v>
      </c>
      <c r="M68" s="29">
        <v>36</v>
      </c>
      <c r="N68" s="62" t="s">
        <v>8247</v>
      </c>
      <c r="O68" s="73" t="s">
        <v>8171</v>
      </c>
      <c r="P68" s="139">
        <v>10705252</v>
      </c>
      <c r="Q68" s="69">
        <v>12960985</v>
      </c>
      <c r="R68" s="69">
        <v>0</v>
      </c>
      <c r="S68" s="36">
        <v>4869592</v>
      </c>
      <c r="T68" s="72">
        <v>0</v>
      </c>
      <c r="U68" s="72">
        <v>0</v>
      </c>
      <c r="V68" s="72">
        <v>0</v>
      </c>
      <c r="W68" s="72">
        <v>0</v>
      </c>
      <c r="X68" s="36">
        <v>0</v>
      </c>
      <c r="Y68" s="36">
        <v>0</v>
      </c>
      <c r="Z68" s="72">
        <v>0</v>
      </c>
      <c r="AA68" s="72"/>
      <c r="AB68" s="36"/>
      <c r="AC68" s="270">
        <f>SUM(Tabla32[[#This Row],[ENERO]:[DICIEMBRE]])</f>
        <v>17830577</v>
      </c>
    </row>
    <row r="69" spans="1:29" ht="11.25" customHeight="1" x14ac:dyDescent="0.2">
      <c r="A69" s="96">
        <v>12</v>
      </c>
      <c r="B69" s="63" t="s">
        <v>8166</v>
      </c>
      <c r="C69" s="27">
        <v>20032</v>
      </c>
      <c r="D69" s="64" t="s">
        <v>8167</v>
      </c>
      <c r="E69" s="65" t="s">
        <v>8180</v>
      </c>
      <c r="F69" s="60">
        <v>717150007</v>
      </c>
      <c r="G69" s="38" t="s">
        <v>55</v>
      </c>
      <c r="H69" s="68">
        <v>6570</v>
      </c>
      <c r="I69" s="28" t="s">
        <v>8169</v>
      </c>
      <c r="J69" s="29" t="s">
        <v>59</v>
      </c>
      <c r="K69" s="59">
        <v>12</v>
      </c>
      <c r="L69" s="61">
        <v>1120215</v>
      </c>
      <c r="M69" s="29">
        <v>11</v>
      </c>
      <c r="N69" s="62" t="s">
        <v>8248</v>
      </c>
      <c r="O69" s="58" t="s">
        <v>8171</v>
      </c>
      <c r="P69" s="139">
        <v>10713042</v>
      </c>
      <c r="Q69" s="69">
        <v>792530</v>
      </c>
      <c r="R69" s="69">
        <v>0</v>
      </c>
      <c r="S69" s="69">
        <v>0</v>
      </c>
      <c r="T69" s="72">
        <v>0</v>
      </c>
      <c r="U69" s="72">
        <v>0</v>
      </c>
      <c r="V69" s="72">
        <v>0</v>
      </c>
      <c r="W69" s="72">
        <v>0</v>
      </c>
      <c r="X69" s="36">
        <v>0</v>
      </c>
      <c r="Y69" s="36">
        <v>0</v>
      </c>
      <c r="Z69" s="72">
        <v>0</v>
      </c>
      <c r="AA69" s="72"/>
      <c r="AB69" s="36"/>
      <c r="AC69" s="270">
        <f>SUM(Tabla32[[#This Row],[ENERO]:[DICIEMBRE]])</f>
        <v>792530</v>
      </c>
    </row>
    <row r="70" spans="1:29" ht="11.25" customHeight="1" x14ac:dyDescent="0.2">
      <c r="A70" s="96">
        <v>12</v>
      </c>
      <c r="B70" s="63" t="s">
        <v>8166</v>
      </c>
      <c r="C70" s="27">
        <v>20032</v>
      </c>
      <c r="D70" s="64" t="s">
        <v>8167</v>
      </c>
      <c r="E70" s="65" t="s">
        <v>8183</v>
      </c>
      <c r="F70" s="60">
        <v>717150007</v>
      </c>
      <c r="G70" s="38" t="s">
        <v>55</v>
      </c>
      <c r="H70" s="68">
        <v>6570</v>
      </c>
      <c r="I70" s="28" t="s">
        <v>8169</v>
      </c>
      <c r="J70" s="29" t="s">
        <v>59</v>
      </c>
      <c r="K70" s="59">
        <v>12</v>
      </c>
      <c r="L70" s="61">
        <v>1120216</v>
      </c>
      <c r="M70" s="29">
        <v>11</v>
      </c>
      <c r="N70" s="62" t="s">
        <v>8249</v>
      </c>
      <c r="O70" s="58" t="s">
        <v>8171</v>
      </c>
      <c r="P70" s="139">
        <v>10713042</v>
      </c>
      <c r="Q70" s="69">
        <v>1006230</v>
      </c>
      <c r="R70" s="69">
        <v>0</v>
      </c>
      <c r="S70" s="69">
        <v>0</v>
      </c>
      <c r="T70" s="72">
        <v>0</v>
      </c>
      <c r="U70" s="72">
        <v>0</v>
      </c>
      <c r="V70" s="72">
        <v>0</v>
      </c>
      <c r="W70" s="72">
        <v>0</v>
      </c>
      <c r="X70" s="36">
        <v>0</v>
      </c>
      <c r="Y70" s="36">
        <v>0</v>
      </c>
      <c r="Z70" s="72">
        <v>0</v>
      </c>
      <c r="AA70" s="72"/>
      <c r="AB70" s="36"/>
      <c r="AC70" s="270">
        <f>SUM(Tabla32[[#This Row],[ENERO]:[DICIEMBRE]])</f>
        <v>1006230</v>
      </c>
    </row>
    <row r="71" spans="1:29" ht="11.25" customHeight="1" x14ac:dyDescent="0.2">
      <c r="A71" s="113">
        <v>13</v>
      </c>
      <c r="B71" s="28" t="s">
        <v>8166</v>
      </c>
      <c r="C71" s="27">
        <v>20032</v>
      </c>
      <c r="D71" s="30" t="s">
        <v>8167</v>
      </c>
      <c r="E71" s="29" t="s">
        <v>8190</v>
      </c>
      <c r="F71" s="39">
        <v>738689003</v>
      </c>
      <c r="G71" s="83" t="s">
        <v>82</v>
      </c>
      <c r="H71" s="29">
        <v>6979</v>
      </c>
      <c r="I71" s="28" t="s">
        <v>8169</v>
      </c>
      <c r="J71" s="29" t="s">
        <v>47</v>
      </c>
      <c r="K71" s="29">
        <v>100</v>
      </c>
      <c r="L71" s="99">
        <v>1132586</v>
      </c>
      <c r="M71" s="32">
        <v>7</v>
      </c>
      <c r="N71" s="34" t="s">
        <v>8250</v>
      </c>
      <c r="O71" s="34" t="s">
        <v>8182</v>
      </c>
      <c r="P71" s="147">
        <v>84881392</v>
      </c>
      <c r="Q71" s="35">
        <v>18121320</v>
      </c>
      <c r="R71" s="35">
        <v>14859482</v>
      </c>
      <c r="S71" s="36">
        <v>15040696</v>
      </c>
      <c r="T71" s="36">
        <v>18121320</v>
      </c>
      <c r="U71" s="72">
        <v>0</v>
      </c>
      <c r="V71" s="72">
        <v>34430508</v>
      </c>
      <c r="W71" s="36">
        <v>18121320</v>
      </c>
      <c r="X71" s="36">
        <v>18121320</v>
      </c>
      <c r="Y71" s="36">
        <v>18121320</v>
      </c>
      <c r="Z71" s="36">
        <v>18121320</v>
      </c>
      <c r="AA71" s="36"/>
      <c r="AB71" s="36"/>
      <c r="AC71" s="270">
        <f>SUM(Tabla32[[#This Row],[ENERO]:[DICIEMBRE]])</f>
        <v>173058606</v>
      </c>
    </row>
    <row r="72" spans="1:29" ht="11.25" customHeight="1" x14ac:dyDescent="0.2">
      <c r="A72" s="113">
        <v>13</v>
      </c>
      <c r="B72" s="28" t="s">
        <v>8166</v>
      </c>
      <c r="C72" s="27">
        <v>20032</v>
      </c>
      <c r="D72" s="30" t="s">
        <v>8167</v>
      </c>
      <c r="E72" s="29" t="s">
        <v>8190</v>
      </c>
      <c r="F72" s="39">
        <v>717150007</v>
      </c>
      <c r="G72" s="37" t="s">
        <v>52</v>
      </c>
      <c r="H72" s="29">
        <v>6570</v>
      </c>
      <c r="I72" s="28" t="s">
        <v>8169</v>
      </c>
      <c r="J72" s="29" t="s">
        <v>54</v>
      </c>
      <c r="K72" s="29">
        <v>50</v>
      </c>
      <c r="L72" s="99">
        <v>1132588</v>
      </c>
      <c r="M72" s="32">
        <v>7</v>
      </c>
      <c r="N72" s="34" t="s">
        <v>8251</v>
      </c>
      <c r="O72" s="34" t="s">
        <v>8171</v>
      </c>
      <c r="P72" s="147">
        <v>10705171</v>
      </c>
      <c r="Q72" s="35">
        <v>6342462</v>
      </c>
      <c r="R72" s="35">
        <v>5255183</v>
      </c>
      <c r="S72" s="36">
        <v>3986690</v>
      </c>
      <c r="T72" s="36">
        <v>5436396</v>
      </c>
      <c r="U72" s="36">
        <v>6704888</v>
      </c>
      <c r="V72" s="72">
        <v>7429741</v>
      </c>
      <c r="W72" s="36">
        <v>7067315</v>
      </c>
      <c r="X72" s="36">
        <v>7429741</v>
      </c>
      <c r="Y72" s="36">
        <v>7792168</v>
      </c>
      <c r="Z72" s="36">
        <v>7792168</v>
      </c>
      <c r="AA72" s="36"/>
      <c r="AB72" s="36"/>
      <c r="AC72" s="270">
        <f>SUM(Tabla32[[#This Row],[ENERO]:[DICIEMBRE]])</f>
        <v>65236752</v>
      </c>
    </row>
    <row r="73" spans="1:29" ht="11.25" customHeight="1" x14ac:dyDescent="0.2">
      <c r="A73" s="113">
        <v>13</v>
      </c>
      <c r="B73" s="28" t="s">
        <v>8166</v>
      </c>
      <c r="C73" s="27">
        <v>20032</v>
      </c>
      <c r="D73" s="30" t="s">
        <v>8167</v>
      </c>
      <c r="E73" s="29" t="s">
        <v>8190</v>
      </c>
      <c r="F73" s="43">
        <v>716316009</v>
      </c>
      <c r="G73" s="129" t="s">
        <v>76</v>
      </c>
      <c r="H73" s="130">
        <v>6470</v>
      </c>
      <c r="I73" s="28" t="s">
        <v>8169</v>
      </c>
      <c r="J73" s="29" t="s">
        <v>43</v>
      </c>
      <c r="K73" s="29">
        <v>80</v>
      </c>
      <c r="L73" s="44">
        <v>1132589</v>
      </c>
      <c r="M73" s="32">
        <v>7</v>
      </c>
      <c r="N73" s="45" t="s">
        <v>8252</v>
      </c>
      <c r="O73" s="34" t="s">
        <v>8171</v>
      </c>
      <c r="P73" s="135">
        <v>10706658</v>
      </c>
      <c r="Q73" s="35">
        <v>14134630</v>
      </c>
      <c r="R73" s="35">
        <v>13953416</v>
      </c>
      <c r="S73" s="36">
        <v>11235218</v>
      </c>
      <c r="T73" s="36">
        <v>13590990</v>
      </c>
      <c r="U73" s="36">
        <v>14497056</v>
      </c>
      <c r="V73" s="72">
        <v>14497056</v>
      </c>
      <c r="W73" s="36">
        <v>14315843</v>
      </c>
      <c r="X73" s="36">
        <v>14497056</v>
      </c>
      <c r="Y73" s="36">
        <v>14497056</v>
      </c>
      <c r="Z73" s="36">
        <v>14497056</v>
      </c>
      <c r="AA73" s="36"/>
      <c r="AB73" s="36"/>
      <c r="AC73" s="270">
        <f>SUM(Tabla32[[#This Row],[ENERO]:[DICIEMBRE]])</f>
        <v>139715377</v>
      </c>
    </row>
    <row r="74" spans="1:29" ht="11.25" customHeight="1" x14ac:dyDescent="0.2">
      <c r="A74" s="113">
        <v>13</v>
      </c>
      <c r="B74" s="28" t="s">
        <v>8166</v>
      </c>
      <c r="C74" s="27">
        <v>20032</v>
      </c>
      <c r="D74" s="30" t="s">
        <v>8167</v>
      </c>
      <c r="E74" s="29" t="s">
        <v>8190</v>
      </c>
      <c r="F74" s="43">
        <v>731013004</v>
      </c>
      <c r="G74" s="37" t="s">
        <v>48</v>
      </c>
      <c r="H74" s="29">
        <v>7003</v>
      </c>
      <c r="I74" s="28" t="s">
        <v>8169</v>
      </c>
      <c r="J74" s="29" t="s">
        <v>44</v>
      </c>
      <c r="K74" s="29">
        <v>75</v>
      </c>
      <c r="L74" s="44">
        <v>1132590</v>
      </c>
      <c r="M74" s="32">
        <v>7</v>
      </c>
      <c r="N74" s="45" t="s">
        <v>8253</v>
      </c>
      <c r="O74" s="34" t="s">
        <v>8171</v>
      </c>
      <c r="P74" s="136">
        <v>11282380</v>
      </c>
      <c r="Q74" s="35">
        <v>13590990</v>
      </c>
      <c r="R74" s="35">
        <v>13590990</v>
      </c>
      <c r="S74" s="36">
        <v>13590990</v>
      </c>
      <c r="T74" s="36">
        <v>13590990</v>
      </c>
      <c r="U74" s="72">
        <v>0</v>
      </c>
      <c r="V74" s="72">
        <v>27181980</v>
      </c>
      <c r="W74" s="36">
        <v>13590990</v>
      </c>
      <c r="X74" s="36">
        <v>13590990</v>
      </c>
      <c r="Y74" s="36">
        <v>13590990</v>
      </c>
      <c r="Z74" s="36">
        <v>13590990</v>
      </c>
      <c r="AA74" s="36"/>
      <c r="AB74" s="36"/>
      <c r="AC74" s="270">
        <f>SUM(Tabla32[[#This Row],[ENERO]:[DICIEMBRE]])</f>
        <v>135909900</v>
      </c>
    </row>
    <row r="75" spans="1:29" ht="11.25" customHeight="1" x14ac:dyDescent="0.2">
      <c r="A75" s="113">
        <v>13</v>
      </c>
      <c r="B75" s="28" t="s">
        <v>8166</v>
      </c>
      <c r="C75" s="27">
        <v>20032</v>
      </c>
      <c r="D75" s="30" t="s">
        <v>8167</v>
      </c>
      <c r="E75" s="29" t="s">
        <v>8190</v>
      </c>
      <c r="F75" s="43">
        <v>738689003</v>
      </c>
      <c r="G75" s="37" t="s">
        <v>82</v>
      </c>
      <c r="H75" s="29">
        <v>6979</v>
      </c>
      <c r="I75" s="28" t="s">
        <v>8169</v>
      </c>
      <c r="J75" s="29" t="s">
        <v>86</v>
      </c>
      <c r="K75" s="29">
        <v>140</v>
      </c>
      <c r="L75" s="44">
        <v>1132591</v>
      </c>
      <c r="M75" s="32">
        <v>7</v>
      </c>
      <c r="N75" s="45" t="s">
        <v>8254</v>
      </c>
      <c r="O75" s="34" t="s">
        <v>8182</v>
      </c>
      <c r="P75" s="136">
        <v>84881376</v>
      </c>
      <c r="Q75" s="35">
        <v>20114665</v>
      </c>
      <c r="R75" s="35">
        <v>17758894</v>
      </c>
      <c r="S75" s="36">
        <v>17396467</v>
      </c>
      <c r="T75" s="36">
        <v>17396467</v>
      </c>
      <c r="U75" s="72">
        <v>0</v>
      </c>
      <c r="V75" s="72">
        <v>34792934</v>
      </c>
      <c r="W75" s="36">
        <v>17940107</v>
      </c>
      <c r="X75" s="36">
        <v>17940107</v>
      </c>
      <c r="Y75" s="36">
        <v>16852828</v>
      </c>
      <c r="Z75" s="36">
        <v>14678269</v>
      </c>
      <c r="AA75" s="36"/>
      <c r="AB75" s="36"/>
      <c r="AC75" s="270">
        <f>SUM(Tabla32[[#This Row],[ENERO]:[DICIEMBRE]])</f>
        <v>174870738</v>
      </c>
    </row>
    <row r="76" spans="1:29" ht="11.25" customHeight="1" x14ac:dyDescent="0.2">
      <c r="A76" s="113">
        <v>13</v>
      </c>
      <c r="B76" s="28" t="s">
        <v>8166</v>
      </c>
      <c r="C76" s="27">
        <v>20032</v>
      </c>
      <c r="D76" s="30" t="s">
        <v>8167</v>
      </c>
      <c r="E76" s="29" t="s">
        <v>8190</v>
      </c>
      <c r="F76" s="43">
        <v>717150007</v>
      </c>
      <c r="G76" s="37" t="s">
        <v>55</v>
      </c>
      <c r="H76" s="29">
        <v>6570</v>
      </c>
      <c r="I76" s="28" t="s">
        <v>8169</v>
      </c>
      <c r="J76" s="29" t="s">
        <v>60</v>
      </c>
      <c r="K76" s="29">
        <v>75</v>
      </c>
      <c r="L76" s="44">
        <v>1132593</v>
      </c>
      <c r="M76" s="32">
        <v>7</v>
      </c>
      <c r="N76" s="247" t="s">
        <v>8255</v>
      </c>
      <c r="O76" s="34" t="s">
        <v>8171</v>
      </c>
      <c r="P76" s="136">
        <v>10705198</v>
      </c>
      <c r="Q76" s="35">
        <v>12141284</v>
      </c>
      <c r="R76" s="35">
        <v>10691579</v>
      </c>
      <c r="S76" s="36">
        <v>10872792</v>
      </c>
      <c r="T76" s="36">
        <v>11054005</v>
      </c>
      <c r="U76" s="36">
        <v>11235218</v>
      </c>
      <c r="V76" s="72">
        <v>9785513</v>
      </c>
      <c r="W76" s="36">
        <v>10872792</v>
      </c>
      <c r="X76" s="36">
        <v>11960071</v>
      </c>
      <c r="Y76" s="36">
        <v>12141284</v>
      </c>
      <c r="Z76" s="36">
        <v>12322498</v>
      </c>
      <c r="AA76" s="120"/>
      <c r="AB76" s="36"/>
      <c r="AC76" s="270">
        <f>SUM(Tabla32[[#This Row],[ENERO]:[DICIEMBRE]])</f>
        <v>113077036</v>
      </c>
    </row>
    <row r="77" spans="1:29" ht="11.25" customHeight="1" x14ac:dyDescent="0.2">
      <c r="A77" s="113">
        <v>13</v>
      </c>
      <c r="B77" s="28" t="s">
        <v>8166</v>
      </c>
      <c r="C77" s="27">
        <v>20032</v>
      </c>
      <c r="D77" s="30" t="s">
        <v>8167</v>
      </c>
      <c r="E77" s="65" t="s">
        <v>8180</v>
      </c>
      <c r="F77" s="245">
        <v>650450957</v>
      </c>
      <c r="G77" s="38" t="s">
        <v>77</v>
      </c>
      <c r="H77" s="29">
        <v>7478</v>
      </c>
      <c r="I77" s="28" t="s">
        <v>8169</v>
      </c>
      <c r="J77" s="29" t="s">
        <v>78</v>
      </c>
      <c r="K77" s="65">
        <v>30</v>
      </c>
      <c r="L77" s="148">
        <v>1132598</v>
      </c>
      <c r="M77" s="32">
        <v>11</v>
      </c>
      <c r="N77" s="246" t="s">
        <v>8256</v>
      </c>
      <c r="O77" s="73" t="s">
        <v>8257</v>
      </c>
      <c r="P77" s="139">
        <v>140652333</v>
      </c>
      <c r="Q77" s="69">
        <v>3175200</v>
      </c>
      <c r="R77" s="69">
        <v>3302208</v>
      </c>
      <c r="S77" s="69">
        <v>3556224</v>
      </c>
      <c r="T77" s="69">
        <v>3429216</v>
      </c>
      <c r="U77" s="69">
        <v>3302208</v>
      </c>
      <c r="V77" s="72">
        <v>3302208</v>
      </c>
      <c r="W77" s="69">
        <v>3556224</v>
      </c>
      <c r="X77" s="36">
        <v>3429216</v>
      </c>
      <c r="Y77" s="36">
        <v>3810240</v>
      </c>
      <c r="Z77" s="97">
        <v>3810240</v>
      </c>
      <c r="AA77" s="98"/>
      <c r="AB77" s="36"/>
      <c r="AC77" s="270">
        <f>SUM(Tabla32[[#This Row],[ENERO]:[DICIEMBRE]])</f>
        <v>34673184</v>
      </c>
    </row>
    <row r="78" spans="1:29" ht="11.25" customHeight="1" x14ac:dyDescent="0.2">
      <c r="A78" s="113">
        <v>13</v>
      </c>
      <c r="B78" s="28" t="s">
        <v>8166</v>
      </c>
      <c r="C78" s="27">
        <v>20032</v>
      </c>
      <c r="D78" s="30" t="s">
        <v>8167</v>
      </c>
      <c r="E78" s="65" t="s">
        <v>8183</v>
      </c>
      <c r="F78" s="245">
        <v>650450957</v>
      </c>
      <c r="G78" s="38" t="s">
        <v>77</v>
      </c>
      <c r="H78" s="29">
        <v>7478</v>
      </c>
      <c r="I78" s="28" t="s">
        <v>8169</v>
      </c>
      <c r="J78" s="29" t="s">
        <v>78</v>
      </c>
      <c r="K78" s="65">
        <v>30</v>
      </c>
      <c r="L78" s="148">
        <v>1132599</v>
      </c>
      <c r="M78" s="32">
        <v>11</v>
      </c>
      <c r="N78" s="246" t="s">
        <v>8258</v>
      </c>
      <c r="O78" s="73" t="s">
        <v>8257</v>
      </c>
      <c r="P78" s="139">
        <v>140652333</v>
      </c>
      <c r="Q78" s="69">
        <v>3708860</v>
      </c>
      <c r="R78" s="69">
        <v>3547606</v>
      </c>
      <c r="S78" s="69">
        <v>3708860</v>
      </c>
      <c r="T78" s="69">
        <v>3708860</v>
      </c>
      <c r="U78" s="69">
        <v>3708860</v>
      </c>
      <c r="V78" s="72">
        <v>3225096</v>
      </c>
      <c r="W78" s="69">
        <v>3386351</v>
      </c>
      <c r="X78" s="36">
        <v>4031370</v>
      </c>
      <c r="Y78" s="36">
        <v>4837644</v>
      </c>
      <c r="Z78" s="97">
        <v>4676389</v>
      </c>
      <c r="AA78" s="72"/>
      <c r="AB78" s="36"/>
      <c r="AC78" s="270">
        <f>SUM(Tabla32[[#This Row],[ENERO]:[DICIEMBRE]])</f>
        <v>38539896</v>
      </c>
    </row>
    <row r="79" spans="1:29" ht="11.25" customHeight="1" x14ac:dyDescent="0.2">
      <c r="A79" s="113">
        <v>13</v>
      </c>
      <c r="B79" s="28" t="s">
        <v>8166</v>
      </c>
      <c r="C79" s="27">
        <v>20032</v>
      </c>
      <c r="D79" s="30" t="s">
        <v>8167</v>
      </c>
      <c r="E79" s="65" t="s">
        <v>8180</v>
      </c>
      <c r="F79" s="245" t="s">
        <v>80</v>
      </c>
      <c r="G79" s="38" t="s">
        <v>79</v>
      </c>
      <c r="H79" s="29">
        <v>7497</v>
      </c>
      <c r="I79" s="28" t="s">
        <v>8169</v>
      </c>
      <c r="J79" s="29" t="s">
        <v>81</v>
      </c>
      <c r="K79" s="65">
        <v>25</v>
      </c>
      <c r="L79" s="148">
        <v>1132600</v>
      </c>
      <c r="M79" s="32">
        <v>11</v>
      </c>
      <c r="N79" s="246" t="s">
        <v>8256</v>
      </c>
      <c r="O79" s="73" t="s">
        <v>8259</v>
      </c>
      <c r="P79" s="139">
        <v>4720170309</v>
      </c>
      <c r="Q79" s="69">
        <v>2794176</v>
      </c>
      <c r="R79" s="69">
        <v>2794176</v>
      </c>
      <c r="S79" s="69">
        <v>3175200</v>
      </c>
      <c r="T79" s="69">
        <v>3048192</v>
      </c>
      <c r="U79" s="69">
        <v>3175200</v>
      </c>
      <c r="V79" s="72">
        <v>3048192</v>
      </c>
      <c r="W79" s="69">
        <v>3048192</v>
      </c>
      <c r="X79" s="36">
        <v>3175200</v>
      </c>
      <c r="Y79" s="36">
        <v>2794176</v>
      </c>
      <c r="Z79" s="97">
        <v>2540160</v>
      </c>
      <c r="AA79" s="72"/>
      <c r="AB79" s="36"/>
      <c r="AC79" s="270">
        <f>SUM(Tabla32[[#This Row],[ENERO]:[DICIEMBRE]])</f>
        <v>29592864</v>
      </c>
    </row>
    <row r="80" spans="1:29" ht="11.25" customHeight="1" x14ac:dyDescent="0.2">
      <c r="A80" s="113">
        <v>13</v>
      </c>
      <c r="B80" s="28" t="s">
        <v>8166</v>
      </c>
      <c r="C80" s="27">
        <v>20032</v>
      </c>
      <c r="D80" s="30" t="s">
        <v>8167</v>
      </c>
      <c r="E80" s="65" t="s">
        <v>8183</v>
      </c>
      <c r="F80" s="245" t="s">
        <v>80</v>
      </c>
      <c r="G80" s="38" t="s">
        <v>79</v>
      </c>
      <c r="H80" s="29">
        <v>7497</v>
      </c>
      <c r="I80" s="28" t="s">
        <v>8169</v>
      </c>
      <c r="J80" s="29" t="s">
        <v>81</v>
      </c>
      <c r="K80" s="65">
        <v>25</v>
      </c>
      <c r="L80" s="148">
        <v>1132601</v>
      </c>
      <c r="M80" s="32">
        <v>11</v>
      </c>
      <c r="N80" s="246" t="s">
        <v>8258</v>
      </c>
      <c r="O80" s="73" t="s">
        <v>8259</v>
      </c>
      <c r="P80" s="139">
        <v>4720170309</v>
      </c>
      <c r="Q80" s="69">
        <v>3547606</v>
      </c>
      <c r="R80" s="69">
        <v>3386351</v>
      </c>
      <c r="S80" s="69">
        <v>4031370</v>
      </c>
      <c r="T80" s="69">
        <v>3708860</v>
      </c>
      <c r="U80" s="69">
        <v>4031370</v>
      </c>
      <c r="V80" s="72">
        <v>3870115</v>
      </c>
      <c r="W80" s="69">
        <v>3708860</v>
      </c>
      <c r="X80" s="36">
        <v>3870115</v>
      </c>
      <c r="Y80" s="36">
        <v>3547606</v>
      </c>
      <c r="Z80" s="97">
        <v>3063841</v>
      </c>
      <c r="AA80" s="72"/>
      <c r="AB80" s="36"/>
      <c r="AC80" s="270">
        <f>SUM(Tabla32[[#This Row],[ENERO]:[DICIEMBRE]])</f>
        <v>36766094</v>
      </c>
    </row>
    <row r="81" spans="1:29" ht="11.25" customHeight="1" x14ac:dyDescent="0.2">
      <c r="A81" s="113">
        <v>13</v>
      </c>
      <c r="B81" s="28" t="s">
        <v>8166</v>
      </c>
      <c r="C81" s="27">
        <v>20032</v>
      </c>
      <c r="D81" s="30" t="s">
        <v>8167</v>
      </c>
      <c r="E81" s="65" t="s">
        <v>8192</v>
      </c>
      <c r="F81" s="60">
        <v>738689003</v>
      </c>
      <c r="G81" s="70" t="s">
        <v>82</v>
      </c>
      <c r="H81" s="68">
        <v>6979</v>
      </c>
      <c r="I81" s="28" t="s">
        <v>8169</v>
      </c>
      <c r="J81" s="29" t="s">
        <v>78</v>
      </c>
      <c r="K81" s="59">
        <v>115</v>
      </c>
      <c r="L81" s="61">
        <v>1132697</v>
      </c>
      <c r="M81" s="29">
        <v>12</v>
      </c>
      <c r="N81" s="62" t="s">
        <v>8260</v>
      </c>
      <c r="O81" s="75" t="s">
        <v>8182</v>
      </c>
      <c r="P81" s="139">
        <v>75030606</v>
      </c>
      <c r="Q81" s="69">
        <v>30551774</v>
      </c>
      <c r="R81" s="69">
        <v>28497874</v>
      </c>
      <c r="S81" s="104">
        <v>27470923</v>
      </c>
      <c r="T81" s="72">
        <v>27470923</v>
      </c>
      <c r="U81" s="72">
        <v>0</v>
      </c>
      <c r="V81" s="72">
        <v>54941846</v>
      </c>
      <c r="W81" s="72">
        <v>26443973</v>
      </c>
      <c r="X81" s="97">
        <v>27470923</v>
      </c>
      <c r="Y81" s="97">
        <v>27214186</v>
      </c>
      <c r="Z81" s="72">
        <v>26700710</v>
      </c>
      <c r="AA81" s="98"/>
      <c r="AB81" s="36"/>
      <c r="AC81" s="270">
        <f>SUM(Tabla32[[#This Row],[ENERO]:[DICIEMBRE]])</f>
        <v>276763132</v>
      </c>
    </row>
    <row r="82" spans="1:29" ht="11.25" customHeight="1" x14ac:dyDescent="0.2">
      <c r="A82" s="113">
        <v>13</v>
      </c>
      <c r="B82" s="28" t="s">
        <v>8166</v>
      </c>
      <c r="C82" s="27">
        <v>20032</v>
      </c>
      <c r="D82" s="30" t="s">
        <v>8167</v>
      </c>
      <c r="E82" s="65" t="s">
        <v>8178</v>
      </c>
      <c r="F82" s="60">
        <v>700376001</v>
      </c>
      <c r="G82" s="51" t="s">
        <v>69</v>
      </c>
      <c r="H82" s="68">
        <v>0</v>
      </c>
      <c r="I82" s="28" t="s">
        <v>8169</v>
      </c>
      <c r="J82" s="29" t="s">
        <v>70</v>
      </c>
      <c r="K82" s="59">
        <v>45</v>
      </c>
      <c r="L82" s="61">
        <v>1132602</v>
      </c>
      <c r="M82" s="29">
        <v>36</v>
      </c>
      <c r="N82" s="62" t="s">
        <v>8261</v>
      </c>
      <c r="O82" s="75" t="s">
        <v>8171</v>
      </c>
      <c r="P82" s="139">
        <v>21942251</v>
      </c>
      <c r="Q82" s="35">
        <v>11775456</v>
      </c>
      <c r="R82" s="69">
        <v>12374208</v>
      </c>
      <c r="S82" s="104">
        <v>8981280</v>
      </c>
      <c r="T82" s="72">
        <v>11775456</v>
      </c>
      <c r="U82" s="72">
        <v>12972960</v>
      </c>
      <c r="V82" s="72">
        <v>12773376</v>
      </c>
      <c r="W82" s="72">
        <v>12573792</v>
      </c>
      <c r="X82" s="97">
        <v>12972960</v>
      </c>
      <c r="Y82" s="97">
        <v>12773376</v>
      </c>
      <c r="Z82" s="72">
        <v>20756736</v>
      </c>
      <c r="AA82" s="98"/>
      <c r="AB82" s="36"/>
      <c r="AC82" s="270">
        <f>SUM(Tabla32[[#This Row],[ENERO]:[DICIEMBRE]])</f>
        <v>129729600</v>
      </c>
    </row>
    <row r="83" spans="1:29" ht="11.25" customHeight="1" x14ac:dyDescent="0.2">
      <c r="A83" s="113">
        <v>13</v>
      </c>
      <c r="B83" s="28" t="s">
        <v>8166</v>
      </c>
      <c r="C83" s="27">
        <v>20032</v>
      </c>
      <c r="D83" s="30" t="s">
        <v>8167</v>
      </c>
      <c r="E83" s="65" t="s">
        <v>8178</v>
      </c>
      <c r="F83" s="60">
        <v>716316009</v>
      </c>
      <c r="G83" s="70" t="s">
        <v>94</v>
      </c>
      <c r="H83" s="68">
        <v>6470</v>
      </c>
      <c r="I83" s="28" t="s">
        <v>8169</v>
      </c>
      <c r="J83" s="29" t="s">
        <v>81</v>
      </c>
      <c r="K83" s="59">
        <v>95</v>
      </c>
      <c r="L83" s="61">
        <v>1132608</v>
      </c>
      <c r="M83" s="29">
        <v>36</v>
      </c>
      <c r="N83" s="62" t="s">
        <v>8262</v>
      </c>
      <c r="O83" s="75" t="s">
        <v>8171</v>
      </c>
      <c r="P83" s="139">
        <v>10693165</v>
      </c>
      <c r="Q83" s="35">
        <v>20357568</v>
      </c>
      <c r="R83" s="69">
        <v>19359648</v>
      </c>
      <c r="S83" s="104">
        <v>18960480</v>
      </c>
      <c r="T83" s="72">
        <v>18960480</v>
      </c>
      <c r="U83" s="72">
        <v>18162144</v>
      </c>
      <c r="V83" s="72">
        <v>17563392</v>
      </c>
      <c r="W83" s="72">
        <v>18561312</v>
      </c>
      <c r="X83" s="97">
        <v>17762976</v>
      </c>
      <c r="Y83" s="97">
        <v>17962560</v>
      </c>
      <c r="Z83" s="72">
        <v>17164224</v>
      </c>
      <c r="AA83" s="98"/>
      <c r="AB83" s="36"/>
      <c r="AC83" s="270">
        <f>SUM(Tabla32[[#This Row],[ENERO]:[DICIEMBRE]])</f>
        <v>184814784</v>
      </c>
    </row>
    <row r="84" spans="1:29" ht="11.25" customHeight="1" x14ac:dyDescent="0.2">
      <c r="A84" s="113">
        <v>13</v>
      </c>
      <c r="B84" s="28" t="s">
        <v>8166</v>
      </c>
      <c r="C84" s="27">
        <v>20032</v>
      </c>
      <c r="D84" s="30" t="s">
        <v>8167</v>
      </c>
      <c r="E84" s="65" t="s">
        <v>8178</v>
      </c>
      <c r="F84" s="60">
        <v>717150007</v>
      </c>
      <c r="G84" s="37" t="s">
        <v>55</v>
      </c>
      <c r="H84" s="68">
        <v>6570</v>
      </c>
      <c r="I84" s="28" t="s">
        <v>8169</v>
      </c>
      <c r="J84" s="29" t="s">
        <v>61</v>
      </c>
      <c r="K84" s="59">
        <v>110</v>
      </c>
      <c r="L84" s="61">
        <v>1132658</v>
      </c>
      <c r="M84" s="29">
        <v>36</v>
      </c>
      <c r="N84" s="62" t="s">
        <v>8263</v>
      </c>
      <c r="O84" s="75" t="s">
        <v>8171</v>
      </c>
      <c r="P84" s="139">
        <v>10724150</v>
      </c>
      <c r="Q84" s="35">
        <v>14769216</v>
      </c>
      <c r="R84" s="69">
        <v>16565472</v>
      </c>
      <c r="S84" s="104">
        <v>14569632</v>
      </c>
      <c r="T84" s="72">
        <v>13970880</v>
      </c>
      <c r="U84" s="72">
        <v>14569632</v>
      </c>
      <c r="V84" s="72">
        <v>14370048</v>
      </c>
      <c r="W84" s="72">
        <v>15168384</v>
      </c>
      <c r="X84" s="97">
        <v>15567552</v>
      </c>
      <c r="Y84" s="97">
        <v>15367968</v>
      </c>
      <c r="Z84" s="72">
        <v>14170464</v>
      </c>
      <c r="AA84" s="98"/>
      <c r="AB84" s="36"/>
      <c r="AC84" s="270">
        <f>SUM(Tabla32[[#This Row],[ENERO]:[DICIEMBRE]])</f>
        <v>149089248</v>
      </c>
    </row>
    <row r="85" spans="1:29" ht="11.25" customHeight="1" x14ac:dyDescent="0.2">
      <c r="A85" s="96">
        <v>13</v>
      </c>
      <c r="B85" s="65" t="s">
        <v>8166</v>
      </c>
      <c r="C85" s="27">
        <v>20032</v>
      </c>
      <c r="D85" s="64" t="s">
        <v>8167</v>
      </c>
      <c r="E85" s="65" t="s">
        <v>8178</v>
      </c>
      <c r="F85" s="60">
        <v>717150007</v>
      </c>
      <c r="G85" s="37" t="s">
        <v>55</v>
      </c>
      <c r="H85" s="68">
        <v>6570</v>
      </c>
      <c r="I85" s="28" t="s">
        <v>8169</v>
      </c>
      <c r="J85" s="29" t="s">
        <v>45</v>
      </c>
      <c r="K85" s="59">
        <v>65</v>
      </c>
      <c r="L85" s="61">
        <v>1132664</v>
      </c>
      <c r="M85" s="29">
        <v>36</v>
      </c>
      <c r="N85" s="62" t="s">
        <v>8264</v>
      </c>
      <c r="O85" s="75" t="s">
        <v>8171</v>
      </c>
      <c r="P85" s="139">
        <v>10724168</v>
      </c>
      <c r="Q85" s="35">
        <v>11975040</v>
      </c>
      <c r="R85" s="69">
        <v>10777536</v>
      </c>
      <c r="S85" s="104">
        <v>10777536</v>
      </c>
      <c r="T85" s="72">
        <v>11176704</v>
      </c>
      <c r="U85" s="72">
        <v>10378368</v>
      </c>
      <c r="V85" s="72">
        <v>9979200</v>
      </c>
      <c r="W85" s="72">
        <v>9380448</v>
      </c>
      <c r="X85" s="97">
        <v>9380448</v>
      </c>
      <c r="Y85" s="97">
        <v>9580032</v>
      </c>
      <c r="Z85" s="72">
        <v>8781696</v>
      </c>
      <c r="AA85" s="98"/>
      <c r="AB85" s="36"/>
      <c r="AC85" s="270">
        <f>SUM(Tabla32[[#This Row],[ENERO]:[DICIEMBRE]])</f>
        <v>102187008</v>
      </c>
    </row>
    <row r="86" spans="1:29" ht="11.25" customHeight="1" x14ac:dyDescent="0.2">
      <c r="A86" s="113">
        <v>13</v>
      </c>
      <c r="B86" s="28" t="s">
        <v>8166</v>
      </c>
      <c r="C86" s="27">
        <v>20032</v>
      </c>
      <c r="D86" s="30" t="s">
        <v>8167</v>
      </c>
      <c r="E86" s="65" t="s">
        <v>8178</v>
      </c>
      <c r="F86" s="60">
        <v>717150007</v>
      </c>
      <c r="G86" s="37" t="s">
        <v>55</v>
      </c>
      <c r="H86" s="68">
        <v>6570</v>
      </c>
      <c r="I86" s="28" t="s">
        <v>8169</v>
      </c>
      <c r="J86" s="29" t="s">
        <v>62</v>
      </c>
      <c r="K86" s="59">
        <v>45</v>
      </c>
      <c r="L86" s="61">
        <v>1132670</v>
      </c>
      <c r="M86" s="29">
        <v>36</v>
      </c>
      <c r="N86" s="62" t="s">
        <v>8265</v>
      </c>
      <c r="O86" s="75" t="s">
        <v>8171</v>
      </c>
      <c r="P86" s="139">
        <v>10724176</v>
      </c>
      <c r="Q86" s="69">
        <v>12374208</v>
      </c>
      <c r="R86" s="69">
        <v>8981280</v>
      </c>
      <c r="S86" s="104">
        <v>8981280</v>
      </c>
      <c r="T86" s="72">
        <v>15966720</v>
      </c>
      <c r="U86" s="72">
        <v>12374208</v>
      </c>
      <c r="V86" s="72">
        <v>12374208</v>
      </c>
      <c r="W86" s="72">
        <v>11975040</v>
      </c>
      <c r="X86" s="97">
        <v>12374208</v>
      </c>
      <c r="Y86" s="97">
        <v>12174624</v>
      </c>
      <c r="Z86" s="72">
        <v>14370048</v>
      </c>
      <c r="AA86" s="98"/>
      <c r="AB86" s="36"/>
      <c r="AC86" s="270">
        <f>SUM(Tabla32[[#This Row],[ENERO]:[DICIEMBRE]])</f>
        <v>121945824</v>
      </c>
    </row>
    <row r="87" spans="1:29" ht="11.25" customHeight="1" x14ac:dyDescent="0.2">
      <c r="A87" s="113">
        <v>13</v>
      </c>
      <c r="B87" s="28" t="s">
        <v>8166</v>
      </c>
      <c r="C87" s="27">
        <v>20032</v>
      </c>
      <c r="D87" s="30" t="s">
        <v>8167</v>
      </c>
      <c r="E87" s="65" t="s">
        <v>8178</v>
      </c>
      <c r="F87" s="60">
        <v>717150007</v>
      </c>
      <c r="G87" s="37" t="s">
        <v>55</v>
      </c>
      <c r="H87" s="68">
        <v>6570</v>
      </c>
      <c r="I87" s="28" t="s">
        <v>8169</v>
      </c>
      <c r="J87" s="29" t="s">
        <v>63</v>
      </c>
      <c r="K87" s="59">
        <v>50</v>
      </c>
      <c r="L87" s="61">
        <v>1132678</v>
      </c>
      <c r="M87" s="29">
        <v>36</v>
      </c>
      <c r="N87" s="62" t="s">
        <v>8266</v>
      </c>
      <c r="O87" s="75" t="s">
        <v>8171</v>
      </c>
      <c r="P87" s="139">
        <v>10724192</v>
      </c>
      <c r="Q87" s="35">
        <v>15168384</v>
      </c>
      <c r="R87" s="69">
        <v>9979200</v>
      </c>
      <c r="S87" s="104">
        <v>9979200</v>
      </c>
      <c r="T87" s="72">
        <v>21355488</v>
      </c>
      <c r="U87" s="72">
        <v>14170464</v>
      </c>
      <c r="V87" s="72">
        <v>16964640</v>
      </c>
      <c r="W87" s="72">
        <v>16365888</v>
      </c>
      <c r="X87" s="97">
        <v>16565472</v>
      </c>
      <c r="Y87" s="97">
        <v>17962560</v>
      </c>
      <c r="Z87" s="72">
        <v>24948000</v>
      </c>
      <c r="AA87" s="98"/>
      <c r="AB87" s="36"/>
      <c r="AC87" s="270">
        <f>SUM(Tabla32[[#This Row],[ENERO]:[DICIEMBRE]])</f>
        <v>163459296</v>
      </c>
    </row>
    <row r="88" spans="1:29" ht="11.25" customHeight="1" x14ac:dyDescent="0.2">
      <c r="A88" s="113">
        <v>13</v>
      </c>
      <c r="B88" s="28" t="s">
        <v>8166</v>
      </c>
      <c r="C88" s="27">
        <v>20032</v>
      </c>
      <c r="D88" s="30" t="s">
        <v>8167</v>
      </c>
      <c r="E88" s="65" t="s">
        <v>8178</v>
      </c>
      <c r="F88" s="60">
        <v>717150007</v>
      </c>
      <c r="G88" s="37" t="s">
        <v>55</v>
      </c>
      <c r="H88" s="68">
        <v>6570</v>
      </c>
      <c r="I88" s="28" t="s">
        <v>8169</v>
      </c>
      <c r="J88" s="29" t="s">
        <v>64</v>
      </c>
      <c r="K88" s="59">
        <v>45</v>
      </c>
      <c r="L88" s="61">
        <v>1132704</v>
      </c>
      <c r="M88" s="29">
        <v>36</v>
      </c>
      <c r="N88" s="62" t="s">
        <v>8267</v>
      </c>
      <c r="O88" s="75" t="s">
        <v>8171</v>
      </c>
      <c r="P88" s="139">
        <v>10724184</v>
      </c>
      <c r="Q88" s="35">
        <v>17563392</v>
      </c>
      <c r="R88" s="69">
        <v>17563392</v>
      </c>
      <c r="S88" s="104">
        <v>8981280</v>
      </c>
      <c r="T88" s="72">
        <v>14569632</v>
      </c>
      <c r="U88" s="72">
        <v>16565472</v>
      </c>
      <c r="V88" s="72">
        <v>16166304</v>
      </c>
      <c r="W88" s="72">
        <v>15367968</v>
      </c>
      <c r="X88" s="97">
        <v>15168384</v>
      </c>
      <c r="Y88" s="97">
        <v>17363808</v>
      </c>
      <c r="Z88" s="72">
        <v>28141344</v>
      </c>
      <c r="AA88" s="98"/>
      <c r="AB88" s="36"/>
      <c r="AC88" s="270">
        <f>SUM(Tabla32[[#This Row],[ENERO]:[DICIEMBRE]])</f>
        <v>167450976</v>
      </c>
    </row>
    <row r="89" spans="1:29" ht="11.25" customHeight="1" x14ac:dyDescent="0.2">
      <c r="A89" s="113">
        <v>13</v>
      </c>
      <c r="B89" s="28" t="s">
        <v>8166</v>
      </c>
      <c r="C89" s="27">
        <v>20032</v>
      </c>
      <c r="D89" s="30" t="s">
        <v>8167</v>
      </c>
      <c r="E89" s="65" t="s">
        <v>8178</v>
      </c>
      <c r="F89" s="60">
        <v>719400000</v>
      </c>
      <c r="G89" s="70" t="s">
        <v>41</v>
      </c>
      <c r="H89" s="68">
        <v>3842</v>
      </c>
      <c r="I89" s="28" t="s">
        <v>8169</v>
      </c>
      <c r="J89" s="29" t="s">
        <v>43</v>
      </c>
      <c r="K89" s="59">
        <v>120</v>
      </c>
      <c r="L89" s="61">
        <v>1132626</v>
      </c>
      <c r="M89" s="29">
        <v>36</v>
      </c>
      <c r="N89" s="62" t="s">
        <v>8268</v>
      </c>
      <c r="O89" s="75" t="s">
        <v>8201</v>
      </c>
      <c r="P89" s="139">
        <v>970721177</v>
      </c>
      <c r="Q89" s="35">
        <v>18162144</v>
      </c>
      <c r="R89" s="69">
        <v>16765056</v>
      </c>
      <c r="S89" s="104">
        <v>16166304</v>
      </c>
      <c r="T89" s="72">
        <v>17164224</v>
      </c>
      <c r="U89" s="72">
        <v>18561312</v>
      </c>
      <c r="V89" s="72">
        <v>17363808</v>
      </c>
      <c r="W89" s="72">
        <v>17363808</v>
      </c>
      <c r="X89" s="97">
        <v>19359648</v>
      </c>
      <c r="Y89" s="97">
        <v>20357568</v>
      </c>
      <c r="Z89" s="72">
        <v>18361728</v>
      </c>
      <c r="AA89" s="98"/>
      <c r="AB89" s="36"/>
      <c r="AC89" s="270">
        <f>SUM(Tabla32[[#This Row],[ENERO]:[DICIEMBRE]])</f>
        <v>179625600</v>
      </c>
    </row>
    <row r="90" spans="1:29" ht="11.25" customHeight="1" x14ac:dyDescent="0.2">
      <c r="A90" s="96">
        <v>13</v>
      </c>
      <c r="B90" s="65" t="s">
        <v>8166</v>
      </c>
      <c r="C90" s="27">
        <v>20032</v>
      </c>
      <c r="D90" s="64" t="s">
        <v>8167</v>
      </c>
      <c r="E90" s="65" t="s">
        <v>8178</v>
      </c>
      <c r="F90" s="60">
        <v>719400000</v>
      </c>
      <c r="G90" s="70" t="s">
        <v>41</v>
      </c>
      <c r="H90" s="68">
        <v>3842</v>
      </c>
      <c r="I90" s="28" t="s">
        <v>8169</v>
      </c>
      <c r="J90" s="29" t="s">
        <v>44</v>
      </c>
      <c r="K90" s="59">
        <v>125</v>
      </c>
      <c r="L90" s="61">
        <v>1132634</v>
      </c>
      <c r="M90" s="29">
        <v>36</v>
      </c>
      <c r="N90" s="62" t="s">
        <v>8269</v>
      </c>
      <c r="O90" s="75" t="s">
        <v>8201</v>
      </c>
      <c r="P90" s="139">
        <v>970721142</v>
      </c>
      <c r="Q90" s="35">
        <v>26345088</v>
      </c>
      <c r="R90" s="69">
        <v>26744256</v>
      </c>
      <c r="S90" s="104">
        <v>24948000</v>
      </c>
      <c r="T90" s="72">
        <v>25746336</v>
      </c>
      <c r="U90" s="72">
        <v>24748416</v>
      </c>
      <c r="V90" s="72">
        <v>24948000</v>
      </c>
      <c r="W90" s="72">
        <v>25347168</v>
      </c>
      <c r="X90" s="97">
        <v>28141344</v>
      </c>
      <c r="Y90" s="97">
        <v>29937600</v>
      </c>
      <c r="Z90" s="72">
        <v>35126784</v>
      </c>
      <c r="AA90" s="98"/>
      <c r="AB90" s="36"/>
      <c r="AC90" s="270">
        <f>SUM(Tabla32[[#This Row],[ENERO]:[DICIEMBRE]])</f>
        <v>272032992</v>
      </c>
    </row>
    <row r="91" spans="1:29" ht="11.25" customHeight="1" x14ac:dyDescent="0.2">
      <c r="A91" s="113">
        <v>13</v>
      </c>
      <c r="B91" s="28" t="s">
        <v>8166</v>
      </c>
      <c r="C91" s="27">
        <v>20032</v>
      </c>
      <c r="D91" s="30" t="s">
        <v>8167</v>
      </c>
      <c r="E91" s="65" t="s">
        <v>8178</v>
      </c>
      <c r="F91" s="60">
        <v>719400000</v>
      </c>
      <c r="G91" s="70" t="s">
        <v>41</v>
      </c>
      <c r="H91" s="68">
        <v>3842</v>
      </c>
      <c r="I91" s="28" t="s">
        <v>8169</v>
      </c>
      <c r="J91" s="29" t="s">
        <v>45</v>
      </c>
      <c r="K91" s="59">
        <v>75</v>
      </c>
      <c r="L91" s="61">
        <v>1132646</v>
      </c>
      <c r="M91" s="29">
        <v>36</v>
      </c>
      <c r="N91" s="62" t="s">
        <v>8270</v>
      </c>
      <c r="O91" s="75" t="s">
        <v>8201</v>
      </c>
      <c r="P91" s="139">
        <v>970826750</v>
      </c>
      <c r="Q91" s="35">
        <v>10378368</v>
      </c>
      <c r="R91" s="69">
        <v>10777536</v>
      </c>
      <c r="S91" s="104">
        <v>11176704</v>
      </c>
      <c r="T91" s="72">
        <v>10577952</v>
      </c>
      <c r="U91" s="72">
        <v>11376288</v>
      </c>
      <c r="V91" s="72">
        <v>12573792</v>
      </c>
      <c r="W91" s="72">
        <v>13571712</v>
      </c>
      <c r="X91" s="97">
        <v>13970880</v>
      </c>
      <c r="Y91" s="97">
        <v>14170464</v>
      </c>
      <c r="Z91" s="72">
        <v>13970880</v>
      </c>
      <c r="AA91" s="98"/>
      <c r="AB91" s="36"/>
      <c r="AC91" s="270">
        <f>SUM(Tabla32[[#This Row],[ENERO]:[DICIEMBRE]])</f>
        <v>122544576</v>
      </c>
    </row>
    <row r="92" spans="1:29" ht="11.25" customHeight="1" x14ac:dyDescent="0.2">
      <c r="A92" s="113">
        <v>13</v>
      </c>
      <c r="B92" s="28" t="s">
        <v>8166</v>
      </c>
      <c r="C92" s="27">
        <v>20032</v>
      </c>
      <c r="D92" s="30" t="s">
        <v>8167</v>
      </c>
      <c r="E92" s="65" t="s">
        <v>8178</v>
      </c>
      <c r="F92" s="60">
        <v>719400000</v>
      </c>
      <c r="G92" s="70" t="s">
        <v>41</v>
      </c>
      <c r="H92" s="68">
        <v>3842</v>
      </c>
      <c r="I92" s="28" t="s">
        <v>8169</v>
      </c>
      <c r="J92" s="29" t="s">
        <v>46</v>
      </c>
      <c r="K92" s="59">
        <v>85</v>
      </c>
      <c r="L92" s="61">
        <v>1132684</v>
      </c>
      <c r="M92" s="29">
        <v>36</v>
      </c>
      <c r="N92" s="62" t="s">
        <v>8271</v>
      </c>
      <c r="O92" s="75" t="s">
        <v>8201</v>
      </c>
      <c r="P92" s="139">
        <v>971135026</v>
      </c>
      <c r="Q92" s="35">
        <v>18561312</v>
      </c>
      <c r="R92" s="69">
        <v>18162144</v>
      </c>
      <c r="S92" s="104">
        <v>16964640</v>
      </c>
      <c r="T92" s="72">
        <v>17962560</v>
      </c>
      <c r="U92" s="72">
        <v>17164224</v>
      </c>
      <c r="V92" s="72">
        <v>17164224</v>
      </c>
      <c r="W92" s="72">
        <v>17363808</v>
      </c>
      <c r="X92" s="97">
        <v>17563392</v>
      </c>
      <c r="Y92" s="97">
        <v>16964640</v>
      </c>
      <c r="Z92" s="72">
        <v>15168384</v>
      </c>
      <c r="AA92" s="98"/>
      <c r="AB92" s="36"/>
      <c r="AC92" s="270">
        <f>SUM(Tabla32[[#This Row],[ENERO]:[DICIEMBRE]])</f>
        <v>173039328</v>
      </c>
    </row>
    <row r="93" spans="1:29" ht="11.25" customHeight="1" x14ac:dyDescent="0.2">
      <c r="A93" s="113">
        <v>13</v>
      </c>
      <c r="B93" s="28" t="s">
        <v>8166</v>
      </c>
      <c r="C93" s="27">
        <v>20032</v>
      </c>
      <c r="D93" s="30" t="s">
        <v>8167</v>
      </c>
      <c r="E93" s="65" t="s">
        <v>8178</v>
      </c>
      <c r="F93" s="60">
        <v>738689003</v>
      </c>
      <c r="G93" s="70" t="s">
        <v>82</v>
      </c>
      <c r="H93" s="68">
        <v>6979</v>
      </c>
      <c r="I93" s="28" t="s">
        <v>8169</v>
      </c>
      <c r="J93" s="29" t="s">
        <v>87</v>
      </c>
      <c r="K93" s="59">
        <v>85</v>
      </c>
      <c r="L93" s="61">
        <v>1132652</v>
      </c>
      <c r="M93" s="29">
        <v>36</v>
      </c>
      <c r="N93" s="62" t="s">
        <v>8272</v>
      </c>
      <c r="O93" s="75" t="s">
        <v>8182</v>
      </c>
      <c r="P93" s="139">
        <v>75030622</v>
      </c>
      <c r="Q93" s="35">
        <v>13771296</v>
      </c>
      <c r="R93" s="69">
        <v>13571712</v>
      </c>
      <c r="S93" s="104">
        <v>12773376</v>
      </c>
      <c r="T93" s="72">
        <v>13571712</v>
      </c>
      <c r="U93" s="72">
        <v>0</v>
      </c>
      <c r="V93" s="72">
        <v>28340928</v>
      </c>
      <c r="W93" s="72">
        <v>14170464</v>
      </c>
      <c r="X93" s="97">
        <v>13372128</v>
      </c>
      <c r="Y93" s="97">
        <v>14769216</v>
      </c>
      <c r="Z93" s="72">
        <v>15567552</v>
      </c>
      <c r="AA93" s="98"/>
      <c r="AB93" s="36"/>
      <c r="AC93" s="270">
        <f>SUM(Tabla32[[#This Row],[ENERO]:[DICIEMBRE]])</f>
        <v>139908384</v>
      </c>
    </row>
    <row r="94" spans="1:29" ht="11.25" customHeight="1" x14ac:dyDescent="0.2">
      <c r="A94" s="113">
        <v>13</v>
      </c>
      <c r="B94" s="65" t="s">
        <v>8166</v>
      </c>
      <c r="C94" s="27">
        <v>20032</v>
      </c>
      <c r="D94" s="64" t="s">
        <v>8167</v>
      </c>
      <c r="E94" s="59" t="s">
        <v>8192</v>
      </c>
      <c r="F94" s="60">
        <v>716316009</v>
      </c>
      <c r="G94" s="70" t="s">
        <v>94</v>
      </c>
      <c r="H94" s="68">
        <v>6470</v>
      </c>
      <c r="I94" s="28" t="s">
        <v>8169</v>
      </c>
      <c r="J94" s="29" t="s">
        <v>81</v>
      </c>
      <c r="K94" s="59">
        <v>68</v>
      </c>
      <c r="L94" s="61">
        <v>1132692</v>
      </c>
      <c r="M94" s="29">
        <v>12</v>
      </c>
      <c r="N94" s="62" t="s">
        <v>8273</v>
      </c>
      <c r="O94" s="75" t="s">
        <v>8171</v>
      </c>
      <c r="P94" s="139">
        <v>10693122</v>
      </c>
      <c r="Q94" s="69">
        <v>20539008</v>
      </c>
      <c r="R94" s="69">
        <v>20795746</v>
      </c>
      <c r="S94" s="104">
        <v>17458157</v>
      </c>
      <c r="T94" s="72">
        <v>20539008</v>
      </c>
      <c r="U94" s="72">
        <v>21309221</v>
      </c>
      <c r="V94" s="72">
        <v>20539008</v>
      </c>
      <c r="W94" s="72">
        <v>21052483</v>
      </c>
      <c r="X94" s="97">
        <v>20282271</v>
      </c>
      <c r="Y94" s="97">
        <v>20539008</v>
      </c>
      <c r="Z94" s="72">
        <v>19255320</v>
      </c>
      <c r="AA94" s="98"/>
      <c r="AB94" s="36"/>
      <c r="AC94" s="270">
        <f>SUM(Tabla32[[#This Row],[ENERO]:[DICIEMBRE]])</f>
        <v>202309230</v>
      </c>
    </row>
    <row r="95" spans="1:29" ht="11.25" customHeight="1" x14ac:dyDescent="0.2">
      <c r="A95" s="113">
        <v>13</v>
      </c>
      <c r="B95" s="65" t="s">
        <v>8166</v>
      </c>
      <c r="C95" s="27">
        <v>20032</v>
      </c>
      <c r="D95" s="64" t="s">
        <v>8167</v>
      </c>
      <c r="E95" s="59" t="s">
        <v>8192</v>
      </c>
      <c r="F95" s="60">
        <v>716316009</v>
      </c>
      <c r="G95" s="70" t="s">
        <v>94</v>
      </c>
      <c r="H95" s="68">
        <v>6470</v>
      </c>
      <c r="I95" s="28" t="s">
        <v>8169</v>
      </c>
      <c r="J95" s="29" t="s">
        <v>43</v>
      </c>
      <c r="K95" s="59">
        <v>85</v>
      </c>
      <c r="L95" s="61">
        <v>1132695</v>
      </c>
      <c r="M95" s="29">
        <v>12</v>
      </c>
      <c r="N95" s="62" t="s">
        <v>8274</v>
      </c>
      <c r="O95" s="75" t="s">
        <v>8171</v>
      </c>
      <c r="P95" s="139">
        <v>10693131</v>
      </c>
      <c r="Q95" s="69">
        <v>24646810</v>
      </c>
      <c r="R95" s="69">
        <v>23876597</v>
      </c>
      <c r="S95" s="104">
        <v>21822696</v>
      </c>
      <c r="T95" s="72">
        <v>21822696</v>
      </c>
      <c r="U95" s="72">
        <v>23106384</v>
      </c>
      <c r="V95" s="72">
        <v>22592908</v>
      </c>
      <c r="W95" s="72">
        <v>22079434</v>
      </c>
      <c r="X95" s="97">
        <v>23363122</v>
      </c>
      <c r="Y95" s="97">
        <v>23619859</v>
      </c>
      <c r="Z95" s="72">
        <v>26443973</v>
      </c>
      <c r="AA95" s="98"/>
      <c r="AB95" s="36"/>
      <c r="AC95" s="270">
        <f>SUM(Tabla32[[#This Row],[ENERO]:[DICIEMBRE]])</f>
        <v>233374479</v>
      </c>
    </row>
    <row r="96" spans="1:29" ht="11.25" customHeight="1" x14ac:dyDescent="0.2">
      <c r="A96" s="113">
        <v>13</v>
      </c>
      <c r="B96" s="65" t="s">
        <v>8166</v>
      </c>
      <c r="C96" s="27">
        <v>20032</v>
      </c>
      <c r="D96" s="64" t="s">
        <v>8167</v>
      </c>
      <c r="E96" s="59" t="s">
        <v>8192</v>
      </c>
      <c r="F96" s="60">
        <v>717150007</v>
      </c>
      <c r="G96" s="70" t="s">
        <v>55</v>
      </c>
      <c r="H96" s="68">
        <v>6570</v>
      </c>
      <c r="I96" s="28" t="s">
        <v>8169</v>
      </c>
      <c r="J96" s="29" t="s">
        <v>60</v>
      </c>
      <c r="K96" s="59">
        <v>105</v>
      </c>
      <c r="L96" s="61">
        <v>1132696</v>
      </c>
      <c r="M96" s="29">
        <v>12</v>
      </c>
      <c r="N96" s="62" t="s">
        <v>8275</v>
      </c>
      <c r="O96" s="75" t="s">
        <v>8171</v>
      </c>
      <c r="P96" s="139">
        <v>10713158</v>
      </c>
      <c r="Q96" s="69">
        <v>23619859</v>
      </c>
      <c r="R96" s="69">
        <v>24390072</v>
      </c>
      <c r="S96" s="104">
        <v>24903547</v>
      </c>
      <c r="T96" s="72">
        <v>23363122</v>
      </c>
      <c r="U96" s="72">
        <v>24390072</v>
      </c>
      <c r="V96" s="72">
        <v>23876597</v>
      </c>
      <c r="W96" s="72">
        <v>23106384</v>
      </c>
      <c r="X96" s="97">
        <v>24646810</v>
      </c>
      <c r="Y96" s="97">
        <v>23363122</v>
      </c>
      <c r="Z96" s="72">
        <v>22336171</v>
      </c>
      <c r="AA96" s="98"/>
      <c r="AB96" s="36"/>
      <c r="AC96" s="270">
        <f>SUM(Tabla32[[#This Row],[ENERO]:[DICIEMBRE]])</f>
        <v>237995756</v>
      </c>
    </row>
    <row r="97" spans="1:29" ht="11.25" customHeight="1" x14ac:dyDescent="0.2">
      <c r="A97" s="113">
        <v>13</v>
      </c>
      <c r="B97" s="65" t="s">
        <v>8166</v>
      </c>
      <c r="C97" s="27">
        <v>20032</v>
      </c>
      <c r="D97" s="64" t="s">
        <v>8167</v>
      </c>
      <c r="E97" s="59" t="s">
        <v>8192</v>
      </c>
      <c r="F97" s="60">
        <v>717150007</v>
      </c>
      <c r="G97" s="70" t="s">
        <v>55</v>
      </c>
      <c r="H97" s="68">
        <v>6570</v>
      </c>
      <c r="I97" s="28" t="s">
        <v>8169</v>
      </c>
      <c r="J97" s="29" t="s">
        <v>54</v>
      </c>
      <c r="K97" s="59">
        <v>93</v>
      </c>
      <c r="L97" s="61">
        <v>1132700</v>
      </c>
      <c r="M97" s="29">
        <v>12</v>
      </c>
      <c r="N97" s="62" t="s">
        <v>8276</v>
      </c>
      <c r="O97" s="75" t="s">
        <v>8171</v>
      </c>
      <c r="P97" s="139">
        <v>10713174</v>
      </c>
      <c r="Q97" s="69">
        <v>33119151</v>
      </c>
      <c r="R97" s="69">
        <v>32862413</v>
      </c>
      <c r="S97" s="104">
        <v>23876597</v>
      </c>
      <c r="T97" s="72">
        <v>23876597</v>
      </c>
      <c r="U97" s="72">
        <v>32348938</v>
      </c>
      <c r="V97" s="72">
        <v>31578725</v>
      </c>
      <c r="W97" s="72">
        <v>42104967</v>
      </c>
      <c r="X97" s="97">
        <v>32092200</v>
      </c>
      <c r="Y97" s="97">
        <v>34402839</v>
      </c>
      <c r="Z97" s="72">
        <v>41078017</v>
      </c>
      <c r="AA97" s="98"/>
      <c r="AB97" s="36"/>
      <c r="AC97" s="270">
        <f>SUM(Tabla32[[#This Row],[ENERO]:[DICIEMBRE]])</f>
        <v>327340444</v>
      </c>
    </row>
    <row r="98" spans="1:29" ht="11.25" customHeight="1" x14ac:dyDescent="0.2">
      <c r="A98" s="113">
        <v>13</v>
      </c>
      <c r="B98" s="65" t="s">
        <v>8166</v>
      </c>
      <c r="C98" s="27">
        <v>20032</v>
      </c>
      <c r="D98" s="64" t="s">
        <v>8167</v>
      </c>
      <c r="E98" s="59" t="s">
        <v>8192</v>
      </c>
      <c r="F98" s="60">
        <v>717150007</v>
      </c>
      <c r="G98" s="70" t="s">
        <v>55</v>
      </c>
      <c r="H98" s="68">
        <v>6570</v>
      </c>
      <c r="I98" s="28" t="s">
        <v>8169</v>
      </c>
      <c r="J98" s="29" t="s">
        <v>65</v>
      </c>
      <c r="K98" s="59">
        <v>98</v>
      </c>
      <c r="L98" s="61">
        <v>1132701</v>
      </c>
      <c r="M98" s="29">
        <v>12</v>
      </c>
      <c r="N98" s="62" t="s">
        <v>8277</v>
      </c>
      <c r="O98" s="75" t="s">
        <v>8171</v>
      </c>
      <c r="P98" s="139">
        <v>10724133</v>
      </c>
      <c r="Q98" s="69">
        <v>31321988</v>
      </c>
      <c r="R98" s="69">
        <v>29268087</v>
      </c>
      <c r="S98" s="104">
        <v>25160285</v>
      </c>
      <c r="T98" s="72">
        <v>25160285</v>
      </c>
      <c r="U98" s="72">
        <v>33375888</v>
      </c>
      <c r="V98" s="72">
        <v>31321988</v>
      </c>
      <c r="W98" s="72">
        <v>33119151</v>
      </c>
      <c r="X98" s="97">
        <v>31835463</v>
      </c>
      <c r="Y98" s="97">
        <v>32605676</v>
      </c>
      <c r="Z98" s="72">
        <v>33632626</v>
      </c>
      <c r="AA98" s="98"/>
      <c r="AB98" s="36"/>
      <c r="AC98" s="270">
        <f>SUM(Tabla32[[#This Row],[ENERO]:[DICIEMBRE]])</f>
        <v>306801437</v>
      </c>
    </row>
    <row r="99" spans="1:29" ht="11.25" customHeight="1" x14ac:dyDescent="0.2">
      <c r="A99" s="113">
        <v>13</v>
      </c>
      <c r="B99" s="65" t="s">
        <v>8166</v>
      </c>
      <c r="C99" s="27">
        <v>20032</v>
      </c>
      <c r="D99" s="64" t="s">
        <v>8167</v>
      </c>
      <c r="E99" s="59" t="s">
        <v>8192</v>
      </c>
      <c r="F99" s="60">
        <v>717150007</v>
      </c>
      <c r="G99" s="70" t="s">
        <v>55</v>
      </c>
      <c r="H99" s="68">
        <v>6570</v>
      </c>
      <c r="I99" s="28" t="s">
        <v>8169</v>
      </c>
      <c r="J99" s="29" t="s">
        <v>61</v>
      </c>
      <c r="K99" s="59">
        <v>104</v>
      </c>
      <c r="L99" s="61">
        <v>1132702</v>
      </c>
      <c r="M99" s="29">
        <v>12</v>
      </c>
      <c r="N99" s="62" t="s">
        <v>8278</v>
      </c>
      <c r="O99" s="75" t="s">
        <v>8171</v>
      </c>
      <c r="P99" s="139">
        <v>10713166</v>
      </c>
      <c r="Q99" s="69">
        <v>24903547</v>
      </c>
      <c r="R99" s="69">
        <v>24646810</v>
      </c>
      <c r="S99" s="104">
        <v>24646809</v>
      </c>
      <c r="T99" s="72">
        <v>24646809</v>
      </c>
      <c r="U99" s="72">
        <v>25930497</v>
      </c>
      <c r="V99" s="72">
        <v>26187235</v>
      </c>
      <c r="W99" s="72">
        <v>26187235</v>
      </c>
      <c r="X99" s="97">
        <v>26443972</v>
      </c>
      <c r="Y99" s="97">
        <v>25930497</v>
      </c>
      <c r="Z99" s="72">
        <v>25673760</v>
      </c>
      <c r="AA99" s="98"/>
      <c r="AB99" s="36"/>
      <c r="AC99" s="270">
        <f>SUM(Tabla32[[#This Row],[ENERO]:[DICIEMBRE]])</f>
        <v>255197171</v>
      </c>
    </row>
    <row r="100" spans="1:29" ht="11.25" customHeight="1" x14ac:dyDescent="0.2">
      <c r="A100" s="113">
        <v>13</v>
      </c>
      <c r="B100" s="65" t="s">
        <v>8166</v>
      </c>
      <c r="C100" s="27">
        <v>20032</v>
      </c>
      <c r="D100" s="64" t="s">
        <v>8167</v>
      </c>
      <c r="E100" s="59" t="s">
        <v>8192</v>
      </c>
      <c r="F100" s="60">
        <v>719400000</v>
      </c>
      <c r="G100" s="70" t="s">
        <v>41</v>
      </c>
      <c r="H100" s="68">
        <v>3842</v>
      </c>
      <c r="I100" s="28" t="s">
        <v>8169</v>
      </c>
      <c r="J100" s="29" t="s">
        <v>44</v>
      </c>
      <c r="K100" s="59">
        <v>95</v>
      </c>
      <c r="L100" s="61">
        <v>1132691</v>
      </c>
      <c r="M100" s="29">
        <v>12</v>
      </c>
      <c r="N100" s="62" t="s">
        <v>8279</v>
      </c>
      <c r="O100" s="75" t="s">
        <v>8201</v>
      </c>
      <c r="P100" s="139">
        <v>970826726</v>
      </c>
      <c r="Q100" s="69">
        <v>22592909</v>
      </c>
      <c r="R100" s="69">
        <v>23106384</v>
      </c>
      <c r="S100" s="104">
        <v>21565958</v>
      </c>
      <c r="T100" s="72">
        <v>20795746</v>
      </c>
      <c r="U100" s="72">
        <v>22592909</v>
      </c>
      <c r="V100" s="72">
        <v>23106384</v>
      </c>
      <c r="W100" s="72">
        <v>22336171</v>
      </c>
      <c r="X100" s="97">
        <v>24390072</v>
      </c>
      <c r="Y100" s="97">
        <v>25673760</v>
      </c>
      <c r="Z100" s="72">
        <v>26957448</v>
      </c>
      <c r="AA100" s="98"/>
      <c r="AB100" s="36"/>
      <c r="AC100" s="270">
        <f>SUM(Tabla32[[#This Row],[ENERO]:[DICIEMBRE]])</f>
        <v>233117741</v>
      </c>
    </row>
    <row r="101" spans="1:29" ht="11.25" customHeight="1" x14ac:dyDescent="0.2">
      <c r="A101" s="113">
        <v>13</v>
      </c>
      <c r="B101" s="65" t="s">
        <v>8166</v>
      </c>
      <c r="C101" s="27">
        <v>20032</v>
      </c>
      <c r="D101" s="64" t="s">
        <v>8167</v>
      </c>
      <c r="E101" s="59" t="s">
        <v>8192</v>
      </c>
      <c r="F101" s="60">
        <v>719400000</v>
      </c>
      <c r="G101" s="70" t="s">
        <v>41</v>
      </c>
      <c r="H101" s="68">
        <v>3842</v>
      </c>
      <c r="I101" s="28" t="s">
        <v>8169</v>
      </c>
      <c r="J101" s="29" t="s">
        <v>47</v>
      </c>
      <c r="K101" s="59">
        <v>131</v>
      </c>
      <c r="L101" s="61">
        <v>1132699</v>
      </c>
      <c r="M101" s="29">
        <v>12</v>
      </c>
      <c r="N101" s="62" t="s">
        <v>8280</v>
      </c>
      <c r="O101" s="75" t="s">
        <v>8201</v>
      </c>
      <c r="P101" s="139">
        <v>971135002</v>
      </c>
      <c r="Q101" s="69">
        <v>35686527</v>
      </c>
      <c r="R101" s="69">
        <v>36456740</v>
      </c>
      <c r="S101" s="104">
        <v>33632626</v>
      </c>
      <c r="T101" s="72">
        <v>33632626</v>
      </c>
      <c r="U101" s="72">
        <v>37226952</v>
      </c>
      <c r="V101" s="72">
        <v>34146101</v>
      </c>
      <c r="W101" s="72">
        <v>33889364</v>
      </c>
      <c r="X101" s="97">
        <v>33119151</v>
      </c>
      <c r="Y101" s="97">
        <v>32862413</v>
      </c>
      <c r="Z101" s="72">
        <v>34916314</v>
      </c>
      <c r="AA101" s="98"/>
      <c r="AB101" s="36"/>
      <c r="AC101" s="270">
        <f>SUM(Tabla32[[#This Row],[ENERO]:[DICIEMBRE]])</f>
        <v>345568814</v>
      </c>
    </row>
    <row r="102" spans="1:29" ht="11.25" customHeight="1" x14ac:dyDescent="0.2">
      <c r="A102" s="113">
        <v>13</v>
      </c>
      <c r="B102" s="65" t="s">
        <v>8166</v>
      </c>
      <c r="C102" s="27">
        <v>20032</v>
      </c>
      <c r="D102" s="64" t="s">
        <v>8167</v>
      </c>
      <c r="E102" s="59" t="s">
        <v>8178</v>
      </c>
      <c r="F102" s="60">
        <v>700376001</v>
      </c>
      <c r="G102" s="70" t="s">
        <v>71</v>
      </c>
      <c r="H102" s="68">
        <v>1800</v>
      </c>
      <c r="I102" s="28" t="s">
        <v>8169</v>
      </c>
      <c r="J102" s="29" t="s">
        <v>54</v>
      </c>
      <c r="K102" s="59">
        <v>70</v>
      </c>
      <c r="L102" s="61">
        <v>1132710</v>
      </c>
      <c r="M102" s="29">
        <v>36</v>
      </c>
      <c r="N102" s="62" t="s">
        <v>8281</v>
      </c>
      <c r="O102" s="75" t="s">
        <v>8171</v>
      </c>
      <c r="P102" s="139">
        <v>35401150</v>
      </c>
      <c r="Q102" s="69">
        <v>20956320</v>
      </c>
      <c r="R102" s="69">
        <v>20956320</v>
      </c>
      <c r="S102" s="104">
        <v>13970880</v>
      </c>
      <c r="T102" s="72">
        <v>19160064</v>
      </c>
      <c r="U102" s="72">
        <v>19758816</v>
      </c>
      <c r="V102" s="72">
        <v>18561312</v>
      </c>
      <c r="W102" s="72">
        <v>17762976</v>
      </c>
      <c r="X102" s="97">
        <v>16765056</v>
      </c>
      <c r="Y102" s="97">
        <v>18760896</v>
      </c>
      <c r="Z102" s="72">
        <v>21754656</v>
      </c>
      <c r="AA102" s="98"/>
      <c r="AB102" s="36"/>
      <c r="AC102" s="270">
        <f>SUM(Tabla32[[#This Row],[ENERO]:[DICIEMBRE]])</f>
        <v>188407296</v>
      </c>
    </row>
    <row r="103" spans="1:29" ht="11.25" customHeight="1" x14ac:dyDescent="0.2">
      <c r="A103" s="113">
        <v>13</v>
      </c>
      <c r="B103" s="65" t="s">
        <v>8166</v>
      </c>
      <c r="C103" s="27">
        <v>20032</v>
      </c>
      <c r="D103" s="64" t="s">
        <v>8167</v>
      </c>
      <c r="E103" s="59" t="s">
        <v>8178</v>
      </c>
      <c r="F103" s="60">
        <v>717150007</v>
      </c>
      <c r="G103" s="37" t="s">
        <v>55</v>
      </c>
      <c r="H103" s="68">
        <v>6570</v>
      </c>
      <c r="I103" s="28" t="s">
        <v>8169</v>
      </c>
      <c r="J103" s="29" t="s">
        <v>60</v>
      </c>
      <c r="K103" s="59">
        <v>110</v>
      </c>
      <c r="L103" s="61">
        <v>1132640</v>
      </c>
      <c r="M103" s="29">
        <v>36</v>
      </c>
      <c r="N103" s="62" t="s">
        <v>8282</v>
      </c>
      <c r="O103" s="75" t="s">
        <v>8171</v>
      </c>
      <c r="P103" s="139">
        <v>10724141</v>
      </c>
      <c r="Q103" s="69">
        <v>17563392</v>
      </c>
      <c r="R103" s="69">
        <v>17563392</v>
      </c>
      <c r="S103" s="104">
        <v>15966720</v>
      </c>
      <c r="T103" s="72">
        <v>18960480</v>
      </c>
      <c r="U103" s="72">
        <v>20357568</v>
      </c>
      <c r="V103" s="72">
        <v>18561312</v>
      </c>
      <c r="W103" s="72">
        <v>18361728</v>
      </c>
      <c r="X103" s="97">
        <v>20756736</v>
      </c>
      <c r="Y103" s="97">
        <v>19559232</v>
      </c>
      <c r="Z103" s="72">
        <v>20357568</v>
      </c>
      <c r="AA103" s="98"/>
      <c r="AB103" s="36"/>
      <c r="AC103" s="270">
        <f>SUM(Tabla32[[#This Row],[ENERO]:[DICIEMBRE]])</f>
        <v>188008128</v>
      </c>
    </row>
    <row r="104" spans="1:29" ht="11.25" customHeight="1" x14ac:dyDescent="0.2">
      <c r="A104" s="96">
        <v>14</v>
      </c>
      <c r="B104" s="28" t="s">
        <v>8166</v>
      </c>
      <c r="C104" s="27">
        <v>20032</v>
      </c>
      <c r="D104" s="30" t="s">
        <v>8167</v>
      </c>
      <c r="E104" s="71" t="s">
        <v>8190</v>
      </c>
      <c r="F104" s="29">
        <v>738689003</v>
      </c>
      <c r="G104" s="37" t="s">
        <v>82</v>
      </c>
      <c r="H104" s="29">
        <v>6979</v>
      </c>
      <c r="I104" s="28" t="s">
        <v>8169</v>
      </c>
      <c r="J104" s="71" t="s">
        <v>75</v>
      </c>
      <c r="K104" s="71">
        <v>50</v>
      </c>
      <c r="L104" s="37">
        <v>1140221</v>
      </c>
      <c r="M104" s="71">
        <v>7</v>
      </c>
      <c r="N104" s="38" t="s">
        <v>8283</v>
      </c>
      <c r="O104" s="102" t="s">
        <v>8182</v>
      </c>
      <c r="P104" s="140">
        <v>84881198</v>
      </c>
      <c r="Q104" s="35">
        <v>9502820</v>
      </c>
      <c r="R104" s="35">
        <v>0</v>
      </c>
      <c r="S104" s="36">
        <v>0</v>
      </c>
      <c r="T104" s="72">
        <v>0</v>
      </c>
      <c r="U104" s="72">
        <v>0</v>
      </c>
      <c r="V104" s="72">
        <v>0</v>
      </c>
      <c r="W104" s="72">
        <v>0</v>
      </c>
      <c r="X104" s="36">
        <v>0</v>
      </c>
      <c r="Y104" s="36">
        <v>0</v>
      </c>
      <c r="Z104" s="72">
        <v>0</v>
      </c>
      <c r="AA104" s="120"/>
      <c r="AB104" s="36"/>
      <c r="AC104" s="270">
        <f>SUM(Tabla32[[#This Row],[ENERO]:[DICIEMBRE]])</f>
        <v>9502820</v>
      </c>
    </row>
    <row r="105" spans="1:29" ht="11.25" customHeight="1" x14ac:dyDescent="0.2">
      <c r="A105" s="96">
        <v>14</v>
      </c>
      <c r="B105" s="28" t="s">
        <v>8166</v>
      </c>
      <c r="C105" s="27">
        <v>20032</v>
      </c>
      <c r="D105" s="30" t="s">
        <v>8167</v>
      </c>
      <c r="E105" s="71" t="s">
        <v>8178</v>
      </c>
      <c r="F105" s="29">
        <v>700376001</v>
      </c>
      <c r="G105" s="37" t="s">
        <v>71</v>
      </c>
      <c r="H105" s="29">
        <v>1800</v>
      </c>
      <c r="I105" s="28" t="s">
        <v>8169</v>
      </c>
      <c r="J105" s="29" t="s">
        <v>75</v>
      </c>
      <c r="K105" s="71">
        <v>100</v>
      </c>
      <c r="L105" s="37">
        <v>1140222</v>
      </c>
      <c r="M105" s="71">
        <v>36</v>
      </c>
      <c r="N105" s="38" t="s">
        <v>8284</v>
      </c>
      <c r="O105" s="102" t="s">
        <v>8171</v>
      </c>
      <c r="P105" s="140">
        <v>35401176</v>
      </c>
      <c r="Q105" s="35">
        <v>22752576</v>
      </c>
      <c r="R105" s="35">
        <v>0</v>
      </c>
      <c r="S105" s="36">
        <v>9556082</v>
      </c>
      <c r="T105" s="72">
        <v>0</v>
      </c>
      <c r="U105" s="72">
        <v>0</v>
      </c>
      <c r="V105" s="72">
        <v>0</v>
      </c>
      <c r="W105" s="72">
        <v>0</v>
      </c>
      <c r="X105" s="36">
        <v>0</v>
      </c>
      <c r="Y105" s="36">
        <v>0</v>
      </c>
      <c r="Z105" s="72">
        <v>0</v>
      </c>
      <c r="AA105" s="36"/>
      <c r="AB105" s="36"/>
      <c r="AC105" s="270">
        <f>SUM(Tabla32[[#This Row],[ENERO]:[DICIEMBRE]])</f>
        <v>32308658</v>
      </c>
    </row>
    <row r="106" spans="1:29" ht="11.25" customHeight="1" x14ac:dyDescent="0.2">
      <c r="A106" s="96">
        <v>14</v>
      </c>
      <c r="B106" s="28" t="s">
        <v>8166</v>
      </c>
      <c r="C106" s="27">
        <v>20032</v>
      </c>
      <c r="D106" s="30" t="s">
        <v>8167</v>
      </c>
      <c r="E106" s="65" t="s">
        <v>8183</v>
      </c>
      <c r="F106" s="29">
        <v>700376001</v>
      </c>
      <c r="G106" s="37" t="s">
        <v>71</v>
      </c>
      <c r="H106" s="29">
        <v>1800</v>
      </c>
      <c r="I106" s="28" t="s">
        <v>8169</v>
      </c>
      <c r="J106" s="29" t="s">
        <v>75</v>
      </c>
      <c r="K106" s="65">
        <v>15</v>
      </c>
      <c r="L106" s="57">
        <v>1140228</v>
      </c>
      <c r="M106" s="29">
        <v>11</v>
      </c>
      <c r="N106" s="58" t="s">
        <v>8285</v>
      </c>
      <c r="O106" s="58" t="s">
        <v>8171</v>
      </c>
      <c r="P106" s="139">
        <v>10577165</v>
      </c>
      <c r="Q106" s="69">
        <v>1102983</v>
      </c>
      <c r="R106" s="69">
        <v>0</v>
      </c>
      <c r="S106" s="69">
        <v>0</v>
      </c>
      <c r="T106" s="72">
        <v>0</v>
      </c>
      <c r="U106" s="72">
        <v>0</v>
      </c>
      <c r="V106" s="72">
        <v>0</v>
      </c>
      <c r="W106" s="72">
        <v>0</v>
      </c>
      <c r="X106" s="36">
        <v>0</v>
      </c>
      <c r="Y106" s="36">
        <v>0</v>
      </c>
      <c r="Z106" s="72">
        <v>0</v>
      </c>
      <c r="AA106" s="72"/>
      <c r="AB106" s="36"/>
      <c r="AC106" s="270">
        <f>SUM(Tabla32[[#This Row],[ENERO]:[DICIEMBRE]])</f>
        <v>1102983</v>
      </c>
    </row>
    <row r="107" spans="1:29" ht="11.25" customHeight="1" x14ac:dyDescent="0.2">
      <c r="A107" s="96">
        <v>14</v>
      </c>
      <c r="B107" s="28" t="s">
        <v>8166</v>
      </c>
      <c r="C107" s="27">
        <v>20032</v>
      </c>
      <c r="D107" s="30" t="s">
        <v>8167</v>
      </c>
      <c r="E107" s="65" t="s">
        <v>8180</v>
      </c>
      <c r="F107" s="29">
        <v>700376001</v>
      </c>
      <c r="G107" s="37" t="s">
        <v>71</v>
      </c>
      <c r="H107" s="29">
        <v>1800</v>
      </c>
      <c r="I107" s="28" t="s">
        <v>8169</v>
      </c>
      <c r="J107" s="29" t="s">
        <v>75</v>
      </c>
      <c r="K107" s="65">
        <v>15</v>
      </c>
      <c r="L107" s="57">
        <v>1140231</v>
      </c>
      <c r="M107" s="29">
        <v>11</v>
      </c>
      <c r="N107" s="58" t="s">
        <v>8286</v>
      </c>
      <c r="O107" s="58" t="s">
        <v>8171</v>
      </c>
      <c r="P107" s="139">
        <v>10577165</v>
      </c>
      <c r="Q107" s="69">
        <v>868735</v>
      </c>
      <c r="R107" s="69">
        <v>0</v>
      </c>
      <c r="S107" s="69">
        <v>0</v>
      </c>
      <c r="T107" s="72">
        <v>0</v>
      </c>
      <c r="U107" s="72">
        <v>0</v>
      </c>
      <c r="V107" s="72">
        <v>0</v>
      </c>
      <c r="W107" s="72">
        <v>0</v>
      </c>
      <c r="X107" s="36">
        <v>0</v>
      </c>
      <c r="Y107" s="36">
        <v>0</v>
      </c>
      <c r="Z107" s="72">
        <v>0</v>
      </c>
      <c r="AA107" s="72"/>
      <c r="AB107" s="36"/>
      <c r="AC107" s="270">
        <f>SUM(Tabla32[[#This Row],[ENERO]:[DICIEMBRE]])</f>
        <v>868735</v>
      </c>
    </row>
    <row r="108" spans="1:29" ht="11.25" customHeight="1" x14ac:dyDescent="0.2">
      <c r="A108" s="96">
        <v>16</v>
      </c>
      <c r="B108" s="65" t="s">
        <v>8166</v>
      </c>
      <c r="C108" s="27">
        <v>20032</v>
      </c>
      <c r="D108" s="64" t="s">
        <v>8167</v>
      </c>
      <c r="E108" s="59" t="s">
        <v>8180</v>
      </c>
      <c r="F108" s="60">
        <v>719926002</v>
      </c>
      <c r="G108" s="70" t="s">
        <v>49</v>
      </c>
      <c r="H108" s="68">
        <v>6866</v>
      </c>
      <c r="I108" s="28" t="s">
        <v>8169</v>
      </c>
      <c r="J108" s="29" t="s">
        <v>51</v>
      </c>
      <c r="K108" s="59">
        <v>15</v>
      </c>
      <c r="L108" s="61">
        <v>1160042</v>
      </c>
      <c r="M108" s="29">
        <v>11</v>
      </c>
      <c r="N108" s="62" t="s">
        <v>8287</v>
      </c>
      <c r="O108" s="75" t="s">
        <v>8171</v>
      </c>
      <c r="P108" s="139">
        <v>67087809</v>
      </c>
      <c r="Q108" s="69">
        <v>1447891</v>
      </c>
      <c r="R108" s="69">
        <v>0</v>
      </c>
      <c r="S108" s="104">
        <v>0</v>
      </c>
      <c r="T108" s="72">
        <v>0</v>
      </c>
      <c r="U108" s="72">
        <v>0</v>
      </c>
      <c r="V108" s="72">
        <v>0</v>
      </c>
      <c r="W108" s="72">
        <v>0</v>
      </c>
      <c r="X108" s="36">
        <v>0</v>
      </c>
      <c r="Y108" s="36">
        <v>0</v>
      </c>
      <c r="Z108" s="72">
        <v>0</v>
      </c>
      <c r="AA108" s="72"/>
      <c r="AB108" s="36"/>
      <c r="AC108" s="270">
        <f>SUM(Tabla32[[#This Row],[ENERO]:[DICIEMBRE]])</f>
        <v>1447891</v>
      </c>
    </row>
    <row r="109" spans="1:29" ht="11.25" customHeight="1" x14ac:dyDescent="0.2">
      <c r="A109" s="96">
        <v>16</v>
      </c>
      <c r="B109" s="65" t="s">
        <v>8166</v>
      </c>
      <c r="C109" s="27">
        <v>20032</v>
      </c>
      <c r="D109" s="64" t="s">
        <v>8167</v>
      </c>
      <c r="E109" s="59" t="s">
        <v>8183</v>
      </c>
      <c r="F109" s="60">
        <v>719926002</v>
      </c>
      <c r="G109" s="70" t="s">
        <v>49</v>
      </c>
      <c r="H109" s="68">
        <v>6866</v>
      </c>
      <c r="I109" s="28" t="s">
        <v>8169</v>
      </c>
      <c r="J109" s="29" t="s">
        <v>51</v>
      </c>
      <c r="K109" s="59">
        <v>15</v>
      </c>
      <c r="L109" s="61">
        <v>1160043</v>
      </c>
      <c r="M109" s="29">
        <v>11</v>
      </c>
      <c r="N109" s="62" t="s">
        <v>8288</v>
      </c>
      <c r="O109" s="75" t="s">
        <v>8171</v>
      </c>
      <c r="P109" s="139">
        <v>67087809</v>
      </c>
      <c r="Q109" s="69">
        <v>1654474</v>
      </c>
      <c r="R109" s="69">
        <v>0</v>
      </c>
      <c r="S109" s="104">
        <v>0</v>
      </c>
      <c r="T109" s="72">
        <v>0</v>
      </c>
      <c r="U109" s="72">
        <v>0</v>
      </c>
      <c r="V109" s="72">
        <v>0</v>
      </c>
      <c r="W109" s="72">
        <v>0</v>
      </c>
      <c r="X109" s="36">
        <v>0</v>
      </c>
      <c r="Y109" s="36">
        <v>0</v>
      </c>
      <c r="Z109" s="72">
        <v>0</v>
      </c>
      <c r="AA109" s="72"/>
      <c r="AB109" s="36"/>
      <c r="AC109" s="270">
        <f>SUM(Tabla32[[#This Row],[ENERO]:[DICIEMBRE]])</f>
        <v>1654474</v>
      </c>
    </row>
    <row r="110" spans="1:29" ht="11.25" customHeight="1" x14ac:dyDescent="0.2">
      <c r="A110" s="96">
        <v>16</v>
      </c>
      <c r="B110" s="28" t="s">
        <v>8166</v>
      </c>
      <c r="C110" s="27">
        <v>20032</v>
      </c>
      <c r="D110" s="30" t="s">
        <v>8167</v>
      </c>
      <c r="E110" s="29" t="s">
        <v>8190</v>
      </c>
      <c r="F110" s="43">
        <v>719926002</v>
      </c>
      <c r="G110" s="83" t="s">
        <v>49</v>
      </c>
      <c r="H110" s="68">
        <v>6866</v>
      </c>
      <c r="I110" s="28" t="s">
        <v>8169</v>
      </c>
      <c r="J110" s="84" t="s">
        <v>51</v>
      </c>
      <c r="K110" s="29">
        <v>35</v>
      </c>
      <c r="L110" s="44">
        <v>1160075</v>
      </c>
      <c r="M110" s="32">
        <v>7</v>
      </c>
      <c r="N110" s="45" t="s">
        <v>8289</v>
      </c>
      <c r="O110" s="34" t="s">
        <v>8171</v>
      </c>
      <c r="P110" s="146">
        <v>67088481</v>
      </c>
      <c r="Q110" s="35">
        <v>7230407</v>
      </c>
      <c r="R110" s="35">
        <v>0</v>
      </c>
      <c r="S110" s="36">
        <v>0</v>
      </c>
      <c r="T110" s="72">
        <v>0</v>
      </c>
      <c r="U110" s="72">
        <v>0</v>
      </c>
      <c r="V110" s="72">
        <v>0</v>
      </c>
      <c r="W110" s="72">
        <v>0</v>
      </c>
      <c r="X110" s="36">
        <v>0</v>
      </c>
      <c r="Y110" s="36">
        <v>0</v>
      </c>
      <c r="Z110" s="72">
        <v>0</v>
      </c>
      <c r="AA110" s="36"/>
      <c r="AB110" s="36"/>
      <c r="AC110" s="270">
        <f>SUM(Tabla32[[#This Row],[ENERO]:[DICIEMBRE]])</f>
        <v>7230407</v>
      </c>
    </row>
    <row r="111" spans="1:29" ht="11.25" customHeight="1" x14ac:dyDescent="0.2">
      <c r="A111" s="96">
        <v>16</v>
      </c>
      <c r="B111" s="28" t="s">
        <v>8166</v>
      </c>
      <c r="C111" s="27">
        <v>20032</v>
      </c>
      <c r="D111" s="30" t="s">
        <v>8167</v>
      </c>
      <c r="E111" s="29" t="s">
        <v>8178</v>
      </c>
      <c r="F111" s="43">
        <v>719926002</v>
      </c>
      <c r="G111" s="83" t="s">
        <v>49</v>
      </c>
      <c r="H111" s="68">
        <v>6866</v>
      </c>
      <c r="I111" s="28" t="s">
        <v>8169</v>
      </c>
      <c r="J111" s="84" t="s">
        <v>51</v>
      </c>
      <c r="K111" s="29">
        <v>130</v>
      </c>
      <c r="L111" s="44">
        <v>1160076</v>
      </c>
      <c r="M111" s="32">
        <v>36</v>
      </c>
      <c r="N111" s="45" t="s">
        <v>8290</v>
      </c>
      <c r="O111" s="34" t="s">
        <v>8171</v>
      </c>
      <c r="P111" s="146">
        <v>67088481</v>
      </c>
      <c r="Q111" s="35">
        <v>29578349</v>
      </c>
      <c r="R111" s="35">
        <v>9952417</v>
      </c>
      <c r="S111" s="36">
        <v>4778041</v>
      </c>
      <c r="T111" s="72">
        <v>0</v>
      </c>
      <c r="U111" s="72">
        <v>0</v>
      </c>
      <c r="V111" s="72">
        <v>0</v>
      </c>
      <c r="W111" s="72">
        <v>0</v>
      </c>
      <c r="X111" s="36">
        <v>0</v>
      </c>
      <c r="Y111" s="36">
        <v>0</v>
      </c>
      <c r="Z111" s="72">
        <v>0</v>
      </c>
      <c r="AA111" s="36"/>
      <c r="AB111" s="36"/>
      <c r="AC111" s="270">
        <f>SUM(Tabla32[[#This Row],[ENERO]:[DICIEMBRE]])</f>
        <v>44308807</v>
      </c>
    </row>
    <row r="112" spans="1:29" ht="11.25" customHeight="1" x14ac:dyDescent="0.2">
      <c r="A112" s="86"/>
      <c r="Q112" s="132">
        <f>SUBTOTAL(109,[2]!Tabla3[ENERO])</f>
        <v>1222466997</v>
      </c>
      <c r="R112" s="132">
        <f>SUBTOTAL(109,[2]!Tabla3[FEBRERO])</f>
        <v>780603509</v>
      </c>
      <c r="S112" s="132">
        <f>SUBTOTAL(109,[2]!Tabla3[MARZO])</f>
        <v>795814485</v>
      </c>
      <c r="T112" s="132">
        <f>SUBTOTAL(109,[2]!Tabla3[ABRIL])</f>
        <v>743040208</v>
      </c>
      <c r="U112" s="132">
        <f>SUBTOTAL(109,[2]!Tabla3[MAYO])</f>
        <v>645480057</v>
      </c>
      <c r="V112" s="132">
        <f>SUBTOTAL(109,[2]!Tabla3[JUNIO])</f>
        <v>864436634</v>
      </c>
      <c r="W112" s="132">
        <f>SUBTOTAL(109,[2]!Tabla3[JULIO])</f>
        <v>768504317</v>
      </c>
      <c r="X112" s="132">
        <f>SUBTOTAL(109,[2]!Tabla3[AGOSTO])</f>
        <v>764064253</v>
      </c>
      <c r="Y112" s="132">
        <f>SUBTOTAL(109,Y2:Y111)</f>
        <v>777099681</v>
      </c>
      <c r="Z112" s="132">
        <f>SUBTOTAL(109,Z2:Z111)</f>
        <v>816068038</v>
      </c>
      <c r="AA112" s="132">
        <f>SUBTOTAL(109,[2]!Tabla3[NOVIEMBRE])</f>
        <v>0</v>
      </c>
      <c r="AB112" s="132">
        <f>SUBTOTAL(109,[2]!Tabla3[DICIEMBRE])</f>
        <v>0</v>
      </c>
      <c r="AC112" s="270">
        <f>SUM(Tabla32[[#This Row],[ENERO]:[DICIEMBRE]])</f>
        <v>8177578179</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8E1544E654B84B90C333DB53488CCA" ma:contentTypeVersion="8" ma:contentTypeDescription="Crear nuevo documento." ma:contentTypeScope="" ma:versionID="d84fbafe07ca5c8cca3532375d3bdca4">
  <xsd:schema xmlns:xsd="http://www.w3.org/2001/XMLSchema" xmlns:xs="http://www.w3.org/2001/XMLSchema" xmlns:p="http://schemas.microsoft.com/office/2006/metadata/properties" xmlns:ns2="66e8cf4e-608a-4db2-8a74-a59a3063b3c3" targetNamespace="http://schemas.microsoft.com/office/2006/metadata/properties" ma:root="true" ma:fieldsID="84cdfa48426c68609825db6d06007e7d" ns2:_="">
    <xsd:import namespace="66e8cf4e-608a-4db2-8a74-a59a3063b3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8cf4e-608a-4db2-8a74-a59a3063b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2BCC1-6738-4D18-929E-A91DD2AF6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8cf4e-608a-4db2-8a74-a59a3063b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526FE-94B2-4DE9-8842-D4D2A24A4CA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e8cf4e-608a-4db2-8a74-a59a3063b3c3"/>
    <ds:schemaRef ds:uri="http://schemas.microsoft.com/office/2006/metadata/properties"/>
    <ds:schemaRef ds:uri="http://purl.org/dc/elements/1.1/"/>
    <ds:schemaRef ds:uri="http://www.w3.org/XML/1998/namespace"/>
  </ds:schemaRefs>
</ds:datastoreItem>
</file>

<file path=customXml/itemProps3.xml><?xml version="1.0" encoding="utf-8"?>
<ds:datastoreItem xmlns:ds="http://schemas.openxmlformats.org/officeDocument/2006/customXml" ds:itemID="{F9043265-7B33-48FA-93CA-AD46E62730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OCT 2025</vt:lpstr>
      <vt:lpstr>AUD OCT</vt:lpstr>
      <vt:lpstr>Hoja3</vt:lpstr>
      <vt:lpstr>CUADRATURA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Caniulao Muñoz Daniel (Jefe Unidad de Procesos y Pagos)</dc:creator>
  <cp:keywords/>
  <dc:description/>
  <cp:lastModifiedBy>Hofflinger Concha, Patricia</cp:lastModifiedBy>
  <cp:revision/>
  <dcterms:created xsi:type="dcterms:W3CDTF">2006-10-16T21:23:02Z</dcterms:created>
  <dcterms:modified xsi:type="dcterms:W3CDTF">2025-11-14T13:55:51Z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0x010100128E1544E654B84B90C333DB53488CCA</vt:lpwstr>
  </property>
  <property fmtid="{D5CDD505-2E9C-101B-9397-08002B2CF9AE}" pid="3" name="Order">
    <vt:r8>8200</vt:r8>
  </property>
</Properties>
</file>