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AGO 2023" sheetId="31" r:id="rId1"/>
    <sheet name="AUD AGOSTO" sheetId="18" state="hidden" r:id="rId2"/>
    <sheet name="Hoja2" sheetId="41" state="hidden" r:id="rId3"/>
    <sheet name="CUADRATURA" sheetId="38" state="hidden" r:id="rId4"/>
  </sheets>
  <externalReferences>
    <externalReference r:id="rId5"/>
    <externalReference r:id="rId6"/>
  </externalReferences>
  <definedNames>
    <definedName name="_xlnm._FilterDatabase" localSheetId="0" hidden="1">'AGO 2023'!$A$7:$AC$194</definedName>
    <definedName name="_xlnm._FilterDatabase" localSheetId="1" hidden="1">'AUD AGOSTO'!$A$2:$AI$893</definedName>
    <definedName name="Listado_web">#REF!</definedName>
  </definedNames>
  <calcPr calcId="162913"/>
  <pivotCaches>
    <pivotCache cacheId="173" r:id="rId7"/>
  </pivotCaches>
</workbook>
</file>

<file path=xl/calcChain.xml><?xml version="1.0" encoding="utf-8"?>
<calcChain xmlns="http://schemas.openxmlformats.org/spreadsheetml/2006/main">
  <c r="F175" i="31" l="1"/>
  <c r="G175" i="31"/>
  <c r="H175" i="31"/>
  <c r="I175" i="31"/>
  <c r="J175" i="31"/>
  <c r="K175" i="31"/>
  <c r="L175" i="31"/>
  <c r="M175" i="31"/>
  <c r="N175" i="31"/>
  <c r="O175" i="31"/>
  <c r="P175" i="31"/>
  <c r="Q175" i="31"/>
  <c r="R175" i="31"/>
  <c r="S175" i="31"/>
  <c r="T175" i="31"/>
  <c r="U175" i="31"/>
  <c r="V175" i="31"/>
  <c r="W175" i="31"/>
  <c r="F176" i="31"/>
  <c r="G176" i="31"/>
  <c r="H176" i="31"/>
  <c r="I176" i="31"/>
  <c r="J176" i="31"/>
  <c r="K176" i="31"/>
  <c r="L176" i="31"/>
  <c r="M176" i="31"/>
  <c r="N176" i="31"/>
  <c r="O176" i="31"/>
  <c r="P176" i="31"/>
  <c r="Q176" i="31"/>
  <c r="R176" i="31"/>
  <c r="S176" i="31"/>
  <c r="T176" i="31"/>
  <c r="U176" i="31"/>
  <c r="V176" i="31"/>
  <c r="W176" i="31"/>
  <c r="F177" i="31"/>
  <c r="G177" i="31"/>
  <c r="H177" i="31"/>
  <c r="I177" i="31"/>
  <c r="J177" i="31"/>
  <c r="K177" i="31"/>
  <c r="L177" i="31"/>
  <c r="M177" i="31"/>
  <c r="N177" i="31"/>
  <c r="O177" i="31"/>
  <c r="P177" i="31"/>
  <c r="Q177" i="31"/>
  <c r="R177" i="31"/>
  <c r="S177" i="31"/>
  <c r="T177" i="31"/>
  <c r="U177" i="31"/>
  <c r="V177" i="31"/>
  <c r="W177" i="31"/>
  <c r="F178" i="31"/>
  <c r="G178" i="31"/>
  <c r="H178" i="31"/>
  <c r="I178" i="31"/>
  <c r="J178" i="31"/>
  <c r="K178" i="31"/>
  <c r="L178" i="31"/>
  <c r="M178" i="31"/>
  <c r="N178" i="31"/>
  <c r="O178" i="31"/>
  <c r="P178" i="31"/>
  <c r="Q178" i="31"/>
  <c r="R178" i="31"/>
  <c r="S178" i="31"/>
  <c r="T178" i="31"/>
  <c r="U178" i="31"/>
  <c r="V178" i="31"/>
  <c r="W178" i="31"/>
  <c r="F179" i="31"/>
  <c r="G179" i="31"/>
  <c r="H179" i="31"/>
  <c r="I179" i="31"/>
  <c r="J179" i="31"/>
  <c r="K179" i="31"/>
  <c r="L179" i="31"/>
  <c r="M179" i="31"/>
  <c r="N179" i="31"/>
  <c r="O179" i="31"/>
  <c r="P179" i="31"/>
  <c r="Q179" i="31"/>
  <c r="R179" i="31"/>
  <c r="S179" i="31"/>
  <c r="T179" i="31"/>
  <c r="U179" i="31"/>
  <c r="V179" i="31"/>
  <c r="W179" i="31"/>
  <c r="F180" i="31"/>
  <c r="G180" i="31"/>
  <c r="H180" i="31"/>
  <c r="I180" i="31"/>
  <c r="J180" i="31"/>
  <c r="K180" i="31"/>
  <c r="L180" i="31"/>
  <c r="M180" i="31"/>
  <c r="N180" i="31"/>
  <c r="O180" i="31"/>
  <c r="P180" i="31"/>
  <c r="Q180" i="31"/>
  <c r="R180" i="31"/>
  <c r="S180" i="31"/>
  <c r="T180" i="31"/>
  <c r="U180" i="31"/>
  <c r="V180" i="31"/>
  <c r="W180" i="31"/>
  <c r="F181" i="31"/>
  <c r="G181" i="31"/>
  <c r="H181" i="31"/>
  <c r="I181" i="31"/>
  <c r="J181" i="31"/>
  <c r="K181" i="31"/>
  <c r="L181" i="31"/>
  <c r="M181" i="31"/>
  <c r="N181" i="31"/>
  <c r="O181" i="31"/>
  <c r="P181" i="31"/>
  <c r="Q181" i="31"/>
  <c r="R181" i="31"/>
  <c r="S181" i="31"/>
  <c r="T181" i="31"/>
  <c r="U181" i="31"/>
  <c r="V181" i="31"/>
  <c r="W181" i="31"/>
  <c r="F182" i="31"/>
  <c r="G182" i="31"/>
  <c r="H182" i="31"/>
  <c r="I182" i="31"/>
  <c r="J182" i="31"/>
  <c r="K182" i="31"/>
  <c r="L182" i="31"/>
  <c r="M182" i="31"/>
  <c r="N182" i="31"/>
  <c r="O182" i="31"/>
  <c r="P182" i="31"/>
  <c r="Q182" i="31"/>
  <c r="R182" i="31"/>
  <c r="S182" i="31"/>
  <c r="T182" i="31"/>
  <c r="U182" i="31"/>
  <c r="V182" i="31"/>
  <c r="W182" i="31"/>
  <c r="F183" i="31"/>
  <c r="G183" i="31"/>
  <c r="H183" i="31"/>
  <c r="I183" i="31"/>
  <c r="J183" i="31"/>
  <c r="K183" i="31"/>
  <c r="L183" i="31"/>
  <c r="M183" i="31"/>
  <c r="N183" i="31"/>
  <c r="O183" i="31"/>
  <c r="P183" i="31"/>
  <c r="Q183" i="31"/>
  <c r="R183" i="31"/>
  <c r="S183" i="31"/>
  <c r="T183" i="31"/>
  <c r="U183" i="31"/>
  <c r="V183" i="31"/>
  <c r="W183" i="31"/>
  <c r="F184" i="31"/>
  <c r="G184" i="31"/>
  <c r="H184" i="31"/>
  <c r="I184" i="31"/>
  <c r="J184" i="31"/>
  <c r="K184" i="31"/>
  <c r="L184" i="31"/>
  <c r="M184" i="31"/>
  <c r="N184" i="31"/>
  <c r="O184" i="31"/>
  <c r="P184" i="31"/>
  <c r="Q184" i="31"/>
  <c r="R184" i="31"/>
  <c r="S184" i="31"/>
  <c r="T184" i="31"/>
  <c r="U184" i="31"/>
  <c r="V184" i="31"/>
  <c r="W184" i="31"/>
  <c r="F185" i="31"/>
  <c r="G185" i="31"/>
  <c r="H185" i="31"/>
  <c r="I185" i="31"/>
  <c r="J185" i="31"/>
  <c r="K185" i="31"/>
  <c r="L185" i="31"/>
  <c r="M185" i="31"/>
  <c r="N185" i="31"/>
  <c r="O185" i="31"/>
  <c r="P185" i="31"/>
  <c r="Q185" i="31"/>
  <c r="R185" i="31"/>
  <c r="S185" i="31"/>
  <c r="T185" i="31"/>
  <c r="U185" i="31"/>
  <c r="V185" i="31"/>
  <c r="W185" i="31"/>
  <c r="F186" i="31"/>
  <c r="G186" i="31"/>
  <c r="H186" i="31"/>
  <c r="I186" i="31"/>
  <c r="J186" i="31"/>
  <c r="K186" i="31"/>
  <c r="L186" i="31"/>
  <c r="M186" i="31"/>
  <c r="N186" i="31"/>
  <c r="O186" i="31"/>
  <c r="P186" i="31"/>
  <c r="Q186" i="31"/>
  <c r="R186" i="31"/>
  <c r="S186" i="31"/>
  <c r="T186" i="31"/>
  <c r="U186" i="31"/>
  <c r="V186" i="31"/>
  <c r="W186" i="31"/>
  <c r="F187" i="31"/>
  <c r="G187" i="31"/>
  <c r="H187" i="31"/>
  <c r="I187" i="31"/>
  <c r="J187" i="31"/>
  <c r="K187" i="31"/>
  <c r="L187" i="31"/>
  <c r="M187" i="31"/>
  <c r="N187" i="31"/>
  <c r="O187" i="31"/>
  <c r="P187" i="31"/>
  <c r="Q187" i="31"/>
  <c r="R187" i="31"/>
  <c r="S187" i="31"/>
  <c r="T187" i="31"/>
  <c r="U187" i="31"/>
  <c r="V187" i="31"/>
  <c r="W187" i="31"/>
  <c r="F188" i="31"/>
  <c r="G188" i="31"/>
  <c r="H188" i="31"/>
  <c r="I188" i="31"/>
  <c r="J188" i="31"/>
  <c r="K188" i="31"/>
  <c r="L188" i="31"/>
  <c r="M188" i="31"/>
  <c r="N188" i="31"/>
  <c r="O188" i="31"/>
  <c r="P188" i="31"/>
  <c r="Q188" i="31"/>
  <c r="R188" i="31"/>
  <c r="S188" i="31"/>
  <c r="T188" i="31"/>
  <c r="U188" i="31"/>
  <c r="V188" i="31"/>
  <c r="W188" i="31"/>
  <c r="F189" i="31"/>
  <c r="G189" i="31"/>
  <c r="H189" i="31"/>
  <c r="I189" i="31"/>
  <c r="J189" i="31"/>
  <c r="K189" i="31"/>
  <c r="L189" i="31"/>
  <c r="M189" i="31"/>
  <c r="N189" i="31"/>
  <c r="O189" i="31"/>
  <c r="P189" i="31"/>
  <c r="Q189" i="31"/>
  <c r="R189" i="31"/>
  <c r="S189" i="31"/>
  <c r="T189" i="31"/>
  <c r="U189" i="31"/>
  <c r="V189" i="31"/>
  <c r="W189" i="31"/>
  <c r="F190" i="31"/>
  <c r="G190" i="31"/>
  <c r="H190" i="31"/>
  <c r="I190" i="31"/>
  <c r="J190" i="31"/>
  <c r="K190" i="31"/>
  <c r="L190" i="31"/>
  <c r="M190" i="31"/>
  <c r="N190" i="31"/>
  <c r="O190" i="31"/>
  <c r="P190" i="31"/>
  <c r="Q190" i="31"/>
  <c r="R190" i="31"/>
  <c r="S190" i="31"/>
  <c r="T190" i="31"/>
  <c r="U190" i="31"/>
  <c r="V190" i="31"/>
  <c r="W190" i="31"/>
  <c r="F191" i="31"/>
  <c r="G191" i="31"/>
  <c r="H191" i="31"/>
  <c r="I191" i="31"/>
  <c r="J191" i="31"/>
  <c r="K191" i="31"/>
  <c r="L191" i="31"/>
  <c r="M191" i="31"/>
  <c r="N191" i="31"/>
  <c r="O191" i="31"/>
  <c r="P191" i="31"/>
  <c r="Q191" i="31"/>
  <c r="R191" i="31"/>
  <c r="S191" i="31"/>
  <c r="T191" i="31"/>
  <c r="U191" i="31"/>
  <c r="V191" i="31"/>
  <c r="W191" i="31"/>
  <c r="F192" i="31"/>
  <c r="G192" i="31"/>
  <c r="H192" i="31"/>
  <c r="I192" i="31"/>
  <c r="J192" i="31"/>
  <c r="K192" i="31"/>
  <c r="L192" i="31"/>
  <c r="M192" i="31"/>
  <c r="N192" i="31"/>
  <c r="O192" i="31"/>
  <c r="P192" i="31"/>
  <c r="Q192" i="31"/>
  <c r="R192" i="31"/>
  <c r="S192" i="31"/>
  <c r="T192" i="31"/>
  <c r="U192" i="31"/>
  <c r="V192" i="31"/>
  <c r="W192" i="31"/>
  <c r="F193" i="31"/>
  <c r="G193" i="31"/>
  <c r="H193" i="31"/>
  <c r="I193" i="31"/>
  <c r="J193" i="31"/>
  <c r="K193" i="31"/>
  <c r="L193" i="31"/>
  <c r="M193" i="31"/>
  <c r="N193" i="31"/>
  <c r="O193" i="31"/>
  <c r="P193" i="31"/>
  <c r="Q193" i="31"/>
  <c r="R193" i="31"/>
  <c r="S193" i="31"/>
  <c r="T193" i="31"/>
  <c r="U193" i="31"/>
  <c r="V193" i="31"/>
  <c r="W193" i="31"/>
  <c r="F194" i="31"/>
  <c r="G194" i="31"/>
  <c r="H194" i="31"/>
  <c r="I194" i="31"/>
  <c r="J194" i="31"/>
  <c r="K194" i="31"/>
  <c r="L194" i="31"/>
  <c r="M194" i="31"/>
  <c r="N194" i="31"/>
  <c r="O194" i="31"/>
  <c r="P194" i="31"/>
  <c r="Q194" i="31"/>
  <c r="R194" i="31"/>
  <c r="S194" i="31"/>
  <c r="T194" i="31"/>
  <c r="U194" i="31"/>
  <c r="V194" i="31"/>
  <c r="W194" i="31"/>
  <c r="AB189" i="38" l="1"/>
  <c r="AA189" i="38"/>
  <c r="Z189" i="38"/>
  <c r="Y189" i="38"/>
  <c r="X189" i="38"/>
  <c r="W189" i="38"/>
  <c r="V189" i="38"/>
  <c r="U189" i="38"/>
  <c r="T189" i="38"/>
  <c r="S189" i="38"/>
  <c r="R189" i="38"/>
  <c r="Q189" i="38"/>
  <c r="AC188" i="38"/>
  <c r="AC187" i="38"/>
  <c r="AC186" i="38"/>
  <c r="AC185" i="38"/>
  <c r="AC184" i="38"/>
  <c r="AC183" i="38"/>
  <c r="AC182" i="38"/>
  <c r="AC181" i="38"/>
  <c r="AC180" i="38"/>
  <c r="AC179" i="38"/>
  <c r="AC178" i="38"/>
  <c r="AC177" i="38"/>
  <c r="AC176" i="38"/>
  <c r="AC175" i="38"/>
  <c r="AC174" i="38"/>
  <c r="AC173" i="38"/>
  <c r="AC172" i="38"/>
  <c r="AC171" i="38"/>
  <c r="AC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AC189" i="38" l="1"/>
  <c r="P819" i="18" l="1"/>
  <c r="P726" i="18"/>
  <c r="W195" i="31" l="1"/>
  <c r="V195" i="31"/>
  <c r="U195" i="31"/>
  <c r="T195" i="31"/>
  <c r="S195" i="31"/>
  <c r="R195" i="31"/>
  <c r="Q195" i="31"/>
  <c r="P195" i="31"/>
  <c r="O195" i="31"/>
  <c r="N195" i="31"/>
  <c r="M195" i="31"/>
  <c r="L195" i="31"/>
  <c r="K195" i="31"/>
  <c r="J195" i="31"/>
  <c r="I195" i="31"/>
  <c r="H195" i="31"/>
  <c r="G195" i="31"/>
  <c r="F195" i="31"/>
  <c r="F174" i="31" l="1"/>
  <c r="G174" i="31"/>
  <c r="H174" i="31"/>
  <c r="I174" i="31"/>
  <c r="J174" i="31"/>
  <c r="K174" i="31"/>
  <c r="L174" i="31"/>
  <c r="M174" i="31"/>
  <c r="N174" i="31"/>
  <c r="O174" i="31"/>
  <c r="P174" i="31"/>
  <c r="Q174" i="31"/>
  <c r="R174" i="31"/>
  <c r="S174" i="31"/>
  <c r="T174" i="31"/>
  <c r="U174" i="31"/>
  <c r="V174" i="31"/>
  <c r="W174" i="31"/>
  <c r="F166" i="31" l="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8" i="31" l="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J9" i="31" l="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<sst xmlns="http://schemas.openxmlformats.org/spreadsheetml/2006/main" count="16456" uniqueCount="8399">
  <si>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</si>
  <si>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</si>
  <si>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</si>
  <si>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</si>
  <si>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</si>
  <si>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</si>
  <si>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</si>
  <si>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</si>
  <si>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</si>
  <si>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</si>
  <si>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</si>
  <si>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</si>
  <si>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</si>
  <si>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</si>
  <si>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</si>
  <si>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</si>
  <si>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</si>
  <si>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</si>
  <si>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</si>
  <si>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</si>
  <si>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</si>
  <si>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</si>
  <si>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</si>
  <si>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</si>
  <si>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</si>
  <si>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</si>
  <si>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</si>
  <si>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</si>
  <si>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</si>
  <si>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</si>
  <si>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</si>
  <si>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</si>
  <si>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</si>
  <si>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</si>
  <si>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</si>
  <si>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</si>
  <si>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</si>
  <si>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</si>
  <si>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</si>
  <si>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</si>
  <si>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</si>
  <si>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</si>
  <si>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</si>
  <si>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</si>
  <si>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</si>
  <si>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</si>
  <si>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</si>
  <si>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</si>
  <si>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</si>
  <si>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</si>
  <si>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</si>
  <si>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</si>
  <si>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</si>
  <si>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</si>
  <si>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</si>
  <si>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</si>
  <si>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</si>
  <si>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</si>
  <si>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</si>
  <si>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</si>
  <si>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</si>
  <si>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</si>
  <si>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</si>
  <si>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</si>
  <si>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</si>
  <si>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</si>
  <si>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</si>
  <si>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</si>
  <si>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</si>
  <si>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</si>
  <si>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</si>
  <si>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</si>
  <si>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</si>
  <si>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</si>
  <si>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</si>
  <si>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</si>
  <si>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</si>
  <si>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</si>
  <si>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</si>
  <si>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</si>
  <si>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</si>
  <si>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</si>
  <si>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</si>
  <si>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</si>
  <si>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</si>
  <si>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</si>
  <si>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</si>
  <si>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</si>
  <si>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</si>
  <si>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</si>
  <si>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</si>
  <si>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</si>
  <si>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</si>
  <si>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</si>
  <si>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</si>
  <si>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</si>
  <si>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</si>
  <si>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</si>
  <si>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</si>
  <si>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</si>
  <si>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</si>
  <si>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</si>
  <si>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</si>
  <si>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</si>
  <si>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</si>
  <si>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</si>
  <si>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</si>
  <si>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</si>
  <si>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</si>
  <si>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</si>
  <si>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</si>
  <si>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</si>
  <si>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</si>
  <si>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</si>
  <si>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</si>
  <si>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</si>
  <si>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</si>
  <si>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</si>
  <si>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</si>
  <si>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</si>
  <si>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</si>
  <si>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</si>
  <si>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</si>
  <si>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</si>
  <si>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</si>
  <si>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</si>
  <si>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</si>
  <si>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</si>
  <si>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</si>
  <si>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</si>
  <si>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</si>
  <si>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</si>
  <si>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</si>
  <si>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</si>
  <si>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</si>
  <si>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</si>
  <si>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</si>
  <si>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</si>
  <si>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</si>
  <si>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</si>
  <si>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</si>
  <si>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</si>
  <si>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</si>
  <si>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</si>
  <si>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</si>
  <si>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</si>
  <si>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</si>
  <si>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</si>
  <si>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</si>
  <si>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</si>
  <si>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</si>
  <si>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</si>
  <si>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</si>
  <si>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</si>
  <si>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</si>
  <si>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</si>
  <si>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</si>
  <si>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</si>
  <si>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</si>
  <si>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</si>
  <si>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</si>
  <si>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</si>
  <si>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</si>
  <si>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</si>
  <si>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</si>
  <si>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</si>
  <si>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</si>
  <si>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</si>
  <si>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</si>
  <si>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</si>
  <si>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</si>
  <si>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</si>
  <si>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</si>
  <si>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</si>
  <si>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</si>
  <si>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</si>
  <si>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</si>
  <si>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</si>
  <si>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</si>
  <si>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</si>
  <si>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</si>
  <si>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</si>
  <si>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</si>
  <si>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</si>
  <si>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</si>
  <si>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</si>
  <si>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</si>
  <si>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</si>
  <si>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</si>
  <si>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</si>
  <si>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</si>
  <si>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</si>
  <si>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</si>
  <si>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</si>
  <si>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</si>
  <si>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</si>
  <si>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</si>
  <si>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</si>
  <si>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</si>
  <si>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</si>
  <si>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</si>
  <si>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</si>
  <si>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</si>
  <si>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</si>
  <si>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</si>
  <si>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</si>
  <si>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</si>
  <si>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</si>
  <si>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</si>
  <si>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</si>
  <si>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</si>
  <si>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</si>
  <si>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</si>
  <si>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</si>
  <si>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</si>
  <si>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</si>
  <si>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</si>
  <si>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</si>
  <si>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</si>
  <si>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</si>
  <si>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</si>
  <si>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</si>
  <si>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</si>
  <si>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</si>
  <si>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</si>
  <si>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</si>
  <si>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</si>
  <si>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</si>
  <si>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</si>
  <si>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</si>
  <si>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</si>
  <si>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</si>
  <si>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</si>
  <si>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</si>
  <si>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</si>
  <si>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</si>
  <si>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</si>
  <si>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</si>
  <si>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</si>
  <si>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</si>
  <si>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</si>
  <si>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</si>
  <si>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</si>
  <si>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</si>
  <si>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</si>
  <si>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</si>
  <si>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</si>
  <si>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</si>
  <si>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</si>
  <si>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</si>
  <si>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</si>
  <si>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</si>
  <si>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</si>
  <si>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</si>
  <si>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</si>
  <si>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</si>
  <si>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</si>
  <si>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</si>
  <si>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</si>
  <si>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</si>
  <si>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</si>
  <si>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</si>
  <si>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</si>
  <si>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</si>
  <si>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</si>
  <si>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</si>
  <si>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</si>
  <si>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</si>
  <si>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</si>
  <si>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</si>
  <si>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</si>
  <si>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</si>
  <si>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</si>
  <si>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</si>
  <si>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</si>
  <si>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</si>
  <si>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</si>
  <si>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</si>
  <si>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</si>
  <si>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</si>
  <si>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</si>
  <si>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</si>
  <si>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</si>
  <si>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</si>
  <si>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</si>
  <si>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</si>
  <si>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</si>
  <si>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</si>
  <si>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</si>
  <si>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</si>
  <si>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</si>
  <si>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</si>
  <si>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</si>
  <si>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</si>
  <si>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</si>
  <si>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</si>
  <si>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</si>
  <si>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</si>
  <si>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</si>
  <si>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</si>
  <si>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</si>
  <si>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</si>
  <si>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</si>
  <si>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</si>
  <si>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</si>
  <si>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</si>
  <si>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</si>
  <si>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</si>
  <si>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</si>
  <si>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</si>
  <si>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</si>
  <si>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</si>
  <si>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</si>
  <si>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</si>
  <si>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</si>
  <si>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</si>
  <si>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</si>
  <si>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</si>
  <si>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</si>
  <si>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</si>
  <si>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</si>
  <si>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</si>
  <si>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</si>
  <si>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</si>
  <si>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</si>
  <si>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</si>
  <si>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</si>
  <si>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</si>
  <si>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</si>
  <si>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</si>
  <si>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</si>
  <si>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</si>
  <si>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</si>
  <si>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</si>
  <si>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</si>
  <si>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</si>
  <si>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</si>
  <si>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</si>
  <si>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</si>
  <si>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</si>
  <si>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</si>
  <si>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</si>
  <si>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</si>
  <si>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</si>
  <si>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</si>
  <si>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</si>
  <si>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</si>
  <si>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</si>
  <si>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</si>
  <si>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</si>
  <si>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</si>
  <si>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</si>
  <si>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</si>
  <si>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</si>
  <si>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</si>
  <si>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</si>
  <si>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</si>
  <si>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</si>
  <si>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</si>
  <si>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</si>
  <si>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</si>
  <si>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</si>
  <si>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</si>
  <si>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</si>
  <si>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</si>
  <si>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</si>
  <si>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</si>
  <si>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</si>
  <si>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</si>
  <si>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</si>
  <si>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</si>
  <si>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</si>
  <si>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</si>
  <si>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</si>
  <si>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</si>
  <si>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</si>
  <si>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</si>
  <si>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</si>
  <si>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</si>
  <si>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</si>
  <si>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</si>
  <si>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</si>
  <si>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</si>
  <si>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</si>
  <si>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</si>
  <si>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</si>
  <si>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</si>
  <si>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</si>
  <si>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</si>
  <si>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</si>
  <si>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</si>
  <si>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</si>
  <si>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</si>
  <si>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</si>
  <si>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</si>
  <si>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</si>
  <si>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</si>
  <si>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</si>
  <si>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</si>
  <si>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</si>
  <si>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</si>
  <si>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</si>
  <si>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</si>
  <si>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</si>
  <si>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</si>
  <si>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</si>
  <si>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</si>
  <si>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</si>
  <si>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</si>
  <si>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</si>
  <si>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</si>
  <si>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</si>
  <si>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</si>
  <si>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</si>
  <si>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</si>
  <si>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</si>
  <si>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</si>
  <si>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</si>
  <si>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</si>
  <si>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</si>
  <si>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</si>
  <si>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</si>
  <si>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</si>
  <si>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</si>
  <si>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</si>
  <si>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</si>
  <si>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</si>
  <si>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</si>
  <si>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</si>
  <si>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</si>
  <si>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</si>
  <si>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</si>
  <si>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</si>
  <si>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</si>
  <si>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</si>
  <si>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</si>
  <si>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</si>
  <si>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</si>
  <si>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</si>
  <si>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</si>
  <si>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</si>
  <si>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</si>
  <si>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</si>
  <si>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</si>
  <si>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</si>
  <si>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</si>
  <si>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</si>
  <si>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</si>
  <si>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</si>
  <si>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</si>
  <si>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</si>
  <si>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</si>
  <si>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</si>
  <si>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</si>
  <si>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</si>
  <si>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</si>
  <si>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</si>
  <si>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</si>
  <si>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</si>
  <si>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</si>
  <si>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</si>
  <si>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</si>
  <si>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</si>
  <si>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</si>
  <si>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</si>
  <si>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</si>
  <si>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</si>
  <si>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</si>
  <si>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</si>
  <si>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</si>
  <si>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</si>
  <si>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</si>
  <si>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</si>
  <si>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</si>
  <si>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</si>
  <si>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</si>
  <si>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</si>
  <si>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</si>
  <si>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</si>
  <si>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</si>
  <si>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</si>
  <si>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</si>
  <si>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</si>
  <si>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</si>
  <si>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</si>
  <si>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</si>
  <si>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</si>
  <si>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</si>
  <si>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</si>
  <si>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</si>
  <si>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</si>
  <si>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</si>
  <si>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</si>
  <si>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</si>
  <si>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</si>
  <si>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</si>
  <si>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</si>
  <si>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</si>
  <si>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</si>
  <si>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</si>
  <si>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</si>
  <si>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</si>
  <si>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</si>
  <si>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</si>
  <si>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</si>
  <si>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</si>
  <si>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</si>
  <si>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</si>
  <si>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</si>
  <si>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</si>
  <si>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</si>
  <si>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</si>
  <si>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</si>
  <si>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</si>
  <si>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</si>
  <si>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</si>
  <si>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</si>
  <si>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</si>
  <si>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</si>
  <si>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</si>
  <si>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</si>
  <si>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</si>
  <si>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</si>
  <si>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</si>
  <si>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</si>
  <si>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</si>
  <si>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</si>
  <si>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</si>
  <si>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</si>
  <si>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</si>
  <si>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</si>
  <si>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</si>
  <si>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</si>
  <si>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</si>
  <si>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</si>
  <si>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</si>
  <si>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</si>
  <si>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</si>
  <si>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</si>
  <si>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</si>
  <si>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</si>
  <si>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</si>
  <si>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</si>
  <si>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</si>
  <si>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</si>
  <si>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</si>
  <si>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</si>
  <si>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</si>
  <si>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</si>
  <si>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</si>
  <si>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</si>
  <si>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</si>
  <si>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</si>
  <si>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</si>
  <si>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</si>
  <si>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</si>
  <si>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</si>
  <si>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</si>
  <si>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</si>
  <si>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</si>
  <si>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</si>
  <si>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</si>
  <si>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</si>
  <si>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</si>
  <si>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</si>
  <si>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</si>
  <si>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</si>
  <si>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</si>
  <si>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</si>
  <si>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</si>
  <si>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</si>
  <si>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</si>
  <si>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</si>
  <si>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</si>
  <si>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</si>
  <si>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</si>
  <si>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</si>
  <si>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</si>
  <si>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</si>
  <si>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</si>
  <si>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</si>
  <si>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</si>
  <si>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</si>
  <si>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</si>
  <si>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</si>
  <si>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</si>
  <si>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</si>
  <si>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</si>
  <si>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</si>
  <si>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</si>
  <si>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</si>
  <si>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</si>
  <si>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</si>
  <si>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</si>
  <si>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</si>
  <si>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</si>
  <si>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</si>
  <si>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</si>
  <si>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</si>
  <si>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</si>
  <si>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</si>
  <si>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</si>
  <si>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</si>
  <si>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</si>
  <si>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</si>
  <si>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</si>
  <si>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</si>
  <si>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</si>
  <si>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</si>
  <si>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</si>
  <si>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</si>
  <si>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</si>
  <si>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</si>
  <si>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</si>
  <si>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</si>
  <si>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</si>
  <si>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</si>
  <si>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</si>
  <si>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</si>
  <si>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</si>
  <si>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</si>
  <si>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</si>
  <si>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</si>
  <si>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</si>
  <si>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</si>
  <si>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</si>
  <si>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</si>
  <si>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</si>
  <si>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</si>
  <si>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</si>
  <si>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</si>
  <si>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</si>
  <si>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</si>
  <si>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</si>
  <si>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</si>
  <si>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</si>
  <si>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</si>
  <si>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</si>
  <si>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</si>
  <si>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</si>
  <si>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</si>
  <si>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</si>
  <si>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</si>
  <si>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</si>
  <si>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</si>
  <si>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</si>
  <si>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</si>
  <si>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</si>
  <si>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</si>
  <si>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</si>
  <si>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</si>
  <si>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</si>
  <si>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</si>
  <si>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</si>
  <si>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</si>
  <si>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</si>
  <si>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</si>
  <si>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</si>
  <si>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</si>
  <si>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</si>
  <si>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</si>
  <si>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</si>
  <si>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</si>
  <si>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</si>
  <si>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</si>
  <si>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</si>
  <si>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</si>
  <si>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</si>
  <si>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</si>
  <si>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</si>
  <si>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</si>
  <si>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</si>
  <si>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</si>
  <si>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</si>
  <si>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</si>
  <si>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</si>
  <si>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</si>
  <si>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</si>
  <si>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</si>
  <si>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</si>
  <si>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</si>
  <si>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</si>
  <si>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</si>
  <si>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</si>
  <si>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</si>
  <si>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</si>
  <si>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</si>
  <si>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</si>
  <si>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</si>
  <si>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</si>
  <si>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</si>
  <si>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</si>
  <si>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</si>
  <si>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</si>
  <si>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</si>
  <si>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</si>
  <si>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</si>
  <si>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</si>
  <si>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</si>
  <si>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</si>
  <si>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</si>
  <si>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</si>
  <si>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</si>
  <si>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</si>
  <si>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</si>
  <si>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</si>
  <si>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</si>
  <si>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</si>
  <si>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</si>
  <si>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</si>
  <si>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</si>
  <si>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</si>
  <si>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</si>
  <si>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</si>
  <si>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</si>
  <si>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</si>
  <si>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</si>
  <si>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</si>
  <si>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</si>
  <si>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</si>
  <si>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</si>
  <si>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</si>
  <si>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</si>
  <si>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</si>
  <si>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</si>
  <si>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</si>
  <si>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</si>
  <si>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</si>
  <si>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</si>
  <si>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</si>
  <si>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</si>
  <si>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</si>
  <si>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</si>
  <si>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</si>
  <si>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</si>
  <si>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</si>
  <si>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</si>
  <si>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</si>
  <si>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</si>
  <si>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</si>
  <si>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</si>
  <si>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</si>
  <si>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</si>
  <si>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</si>
  <si>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</si>
  <si>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</si>
  <si>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</si>
  <si>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</si>
  <si>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</si>
  <si>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</si>
  <si>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</si>
  <si>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</si>
  <si>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</si>
  <si>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</si>
  <si>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</si>
  <si>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</si>
  <si>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</si>
  <si>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</si>
  <si>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</si>
  <si>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</si>
  <si>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</si>
  <si>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</si>
  <si>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</si>
  <si>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</si>
  <si>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</si>
  <si>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</si>
  <si>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</si>
  <si>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</si>
  <si>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</si>
  <si>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</si>
  <si>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</si>
  <si>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</si>
  <si>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</si>
  <si>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</si>
  <si>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</si>
  <si>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</si>
  <si>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</si>
  <si>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</si>
  <si>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</si>
  <si>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</si>
  <si>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</si>
  <si>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</si>
  <si>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</si>
  <si>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</si>
  <si>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</si>
  <si>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</si>
  <si>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</si>
  <si>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</si>
  <si>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</si>
  <si>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</si>
  <si>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</si>
  <si>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</si>
  <si>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</si>
  <si>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</si>
  <si>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</si>
  <si>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</si>
  <si>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</si>
  <si>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</si>
  <si>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</si>
  <si>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</si>
  <si>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</si>
  <si>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</si>
  <si>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</si>
  <si>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</si>
  <si>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</si>
  <si>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</si>
  <si>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</si>
  <si>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</si>
  <si>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</si>
  <si>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</si>
  <si>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</si>
  <si>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</si>
  <si>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</si>
  <si>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</si>
  <si>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</si>
  <si>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</si>
  <si>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</si>
  <si>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</si>
  <si>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</si>
  <si>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</si>
  <si>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</si>
  <si>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</si>
  <si>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</si>
  <si>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</si>
  <si>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</si>
  <si>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</si>
  <si>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</si>
  <si>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</si>
  <si>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</si>
  <si>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</si>
  <si>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</si>
  <si>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</si>
  <si>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</si>
  <si>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</si>
  <si>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</si>
  <si>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</si>
  <si>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</si>
  <si>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</si>
  <si>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</si>
  <si>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</si>
  <si>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</si>
  <si>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</si>
  <si>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</si>
  <si>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</si>
  <si>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</si>
  <si>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</si>
  <si>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</si>
  <si>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</si>
  <si>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</si>
  <si>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</si>
  <si>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</si>
  <si>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</si>
  <si>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</si>
  <si>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</si>
  <si>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</si>
  <si>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</si>
  <si>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</si>
  <si>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</si>
  <si>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</si>
  <si>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</si>
  <si>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</si>
  <si>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</si>
  <si>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</si>
  <si>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</si>
  <si>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</si>
  <si>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</si>
  <si>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</si>
  <si>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</si>
  <si>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</si>
  <si>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</si>
  <si>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</si>
  <si>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</si>
  <si>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</si>
  <si>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</si>
  <si>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</si>
  <si>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</si>
  <si>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</si>
  <si>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</si>
  <si>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</si>
  <si>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</si>
  <si>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</si>
  <si>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</si>
  <si>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</si>
  <si>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</si>
  <si>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</si>
  <si>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</si>
  <si>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</si>
  <si>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</si>
  <si>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</si>
  <si>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</si>
  <si>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</si>
  <si>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</si>
  <si>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</si>
  <si>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</si>
  <si>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</si>
  <si>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</si>
  <si>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</si>
  <si>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</si>
  <si>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</si>
  <si>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</si>
  <si>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</si>
  <si>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</si>
  <si>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</si>
  <si>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</si>
  <si>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</si>
  <si>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</si>
  <si>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</si>
  <si>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</si>
  <si>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</si>
  <si>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</si>
  <si>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</si>
  <si>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</si>
  <si>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</si>
  <si>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</si>
  <si>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</si>
  <si>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</si>
  <si>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</si>
  <si>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</si>
  <si>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</si>
  <si>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</si>
  <si>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</si>
  <si>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</si>
  <si>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</si>
  <si>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</si>
  <si>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</si>
  <si>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</si>
  <si>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</si>
  <si>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</si>
  <si>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</si>
  <si>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</si>
  <si>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</si>
  <si>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</si>
  <si>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</si>
  <si>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</si>
  <si>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</si>
  <si>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</si>
  <si>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</si>
  <si>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</si>
  <si>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</si>
  <si>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</si>
  <si>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</si>
  <si>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</si>
  <si>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</si>
  <si>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</si>
  <si>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</si>
  <si>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</si>
  <si>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</si>
  <si>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</si>
  <si>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</si>
  <si>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</si>
  <si>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</si>
  <si>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</si>
  <si>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</si>
  <si>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</si>
  <si>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</si>
  <si>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</si>
  <si>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</si>
  <si>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</si>
  <si>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</si>
  <si>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</si>
  <si>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</si>
  <si>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</si>
  <si>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</si>
  <si>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</si>
  <si>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</si>
  <si>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</si>
  <si>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</si>
  <si>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</si>
  <si>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</si>
  <si>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</si>
  <si>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</si>
  <si>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</si>
  <si>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</si>
  <si>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</si>
  <si>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</si>
  <si>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</si>
  <si>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</si>
  <si>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</si>
  <si>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</si>
  <si>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</si>
  <si>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</si>
  <si>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</si>
  <si>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</si>
  <si>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</si>
  <si>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</si>
  <si>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</si>
  <si>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</si>
  <si>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</si>
  <si>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</si>
  <si>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</si>
  <si>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</si>
  <si>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</si>
  <si>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</si>
  <si>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</si>
  <si>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</si>
  <si>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</si>
  <si>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</si>
  <si>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</si>
  <si>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</si>
  <si>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</si>
  <si>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</si>
  <si>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</si>
  <si>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</si>
  <si>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</si>
  <si>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</si>
  <si>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</si>
  <si>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</si>
  <si>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</si>
  <si>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</si>
  <si>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</si>
  <si>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</si>
  <si>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</si>
  <si>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</si>
  <si>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</si>
  <si>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</si>
  <si>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</si>
  <si>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</si>
  <si>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</si>
  <si>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</si>
  <si>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</si>
  <si>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</si>
  <si>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</si>
  <si>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</si>
  <si>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</si>
  <si>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</si>
  <si>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</si>
  <si>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</si>
  <si>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</si>
  <si>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</si>
  <si>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</si>
  <si>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</si>
  <si>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</si>
  <si>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</si>
  <si>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</si>
  <si>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</si>
  <si>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</si>
  <si>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</si>
  <si>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</si>
  <si>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</si>
  <si>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</si>
  <si>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</si>
  <si>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</si>
  <si>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</si>
  <si>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</si>
  <si>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</si>
  <si>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</si>
  <si>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</si>
  <si>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</si>
  <si>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</si>
  <si>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</si>
  <si>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</si>
  <si>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</si>
  <si>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</si>
  <si>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</si>
  <si>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</si>
  <si>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</si>
  <si>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</si>
  <si>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</si>
  <si>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</si>
  <si>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</si>
  <si>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</si>
  <si>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</si>
  <si>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</si>
  <si>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</si>
  <si>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</si>
  <si>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</si>
  <si>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</si>
  <si>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</si>
  <si>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</si>
  <si>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</si>
  <si>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</si>
  <si>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</si>
  <si>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</si>
  <si>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</si>
  <si>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</si>
  <si>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</si>
  <si>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</si>
  <si>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</si>
  <si>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</si>
  <si>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</si>
  <si>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</si>
  <si>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</si>
  <si>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</si>
  <si>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</si>
  <si>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</si>
  <si>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</si>
  <si>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</si>
  <si>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</si>
  <si>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</si>
  <si>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</si>
  <si>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</si>
  <si>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</si>
  <si>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</si>
  <si>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</si>
  <si>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</si>
  <si>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</si>
  <si>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</si>
  <si>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</si>
  <si>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</si>
  <si>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</si>
  <si>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</si>
  <si>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</si>
  <si>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</si>
  <si>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</si>
  <si>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</si>
  <si>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</si>
  <si>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</si>
  <si>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</si>
  <si>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</si>
  <si>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</si>
  <si>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</si>
  <si>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</si>
  <si>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</si>
  <si>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</si>
  <si>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</si>
  <si>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</si>
  <si>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</si>
  <si>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</si>
  <si>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</si>
  <si>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</si>
  <si>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</si>
  <si>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</si>
  <si>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</si>
  <si>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</si>
  <si>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</si>
  <si>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</si>
  <si>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</si>
  <si>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</si>
  <si>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</si>
  <si>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</si>
  <si>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</si>
  <si>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</si>
  <si>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</si>
  <si>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</si>
  <si>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</si>
  <si>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</si>
  <si>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</si>
  <si>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</si>
  <si>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</si>
  <si>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</si>
  <si>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</si>
  <si>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</si>
  <si>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</si>
  <si>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</si>
  <si>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</si>
  <si>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</si>
  <si>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</si>
  <si>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</si>
  <si>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</si>
  <si>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</si>
  <si>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</si>
  <si>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</si>
  <si>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</si>
  <si>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</si>
  <si>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</si>
  <si>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</si>
  <si>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</si>
  <si>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</si>
  <si>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</si>
  <si>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</si>
  <si>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</si>
  <si>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</si>
  <si>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</si>
  <si>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</si>
  <si>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</si>
  <si>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</si>
  <si>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</si>
  <si>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</si>
  <si>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</si>
  <si>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</si>
  <si>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</si>
  <si>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</si>
  <si>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</si>
  <si>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</si>
  <si>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</si>
  <si>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</si>
  <si>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</si>
  <si>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</si>
  <si>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</si>
  <si>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</si>
  <si>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</si>
  <si>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</si>
  <si>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</si>
  <si>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</si>
  <si>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</si>
  <si>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</si>
  <si>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</si>
  <si>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</si>
  <si>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</si>
  <si>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</si>
  <si>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</si>
  <si>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</si>
  <si>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</si>
  <si>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</si>
  <si>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</si>
  <si>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</si>
  <si>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</si>
  <si>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</si>
  <si>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</si>
  <si>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</si>
  <si>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</si>
  <si>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</si>
  <si>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</si>
  <si>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</si>
  <si>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</si>
  <si>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</si>
  <si>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</si>
  <si>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</si>
  <si>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</si>
  <si>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</si>
  <si>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</si>
  <si>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</si>
  <si>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</si>
  <si>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</si>
  <si>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</si>
  <si>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</si>
  <si>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</si>
  <si>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</si>
  <si>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</si>
  <si>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</si>
  <si>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</si>
  <si>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</si>
  <si>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</si>
  <si>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</si>
  <si>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</si>
  <si>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</si>
  <si>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</si>
  <si>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</si>
  <si>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</si>
  <si>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</si>
  <si>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</si>
  <si>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</si>
  <si>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</si>
  <si>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</si>
  <si>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</si>
  <si>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</si>
  <si>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</si>
  <si>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</si>
  <si>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</si>
  <si>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</si>
  <si>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</si>
  <si>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</si>
  <si>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</si>
  <si>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</si>
  <si>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</si>
  <si>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</si>
  <si>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</si>
  <si>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</si>
  <si>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</si>
  <si>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</si>
  <si>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</si>
  <si>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</si>
  <si>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</si>
  <si>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</si>
  <si>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</si>
  <si>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</si>
  <si>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</si>
  <si>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</si>
  <si>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</si>
  <si>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</si>
  <si>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</si>
  <si>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</si>
  <si>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</si>
  <si>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</si>
  <si>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</si>
  <si>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</si>
  <si>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</si>
  <si>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</si>
  <si>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</si>
  <si>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</si>
  <si>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</si>
  <si>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</si>
  <si>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</si>
  <si>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</si>
  <si>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</si>
  <si>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</si>
  <si>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</si>
  <si>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</si>
  <si>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</si>
  <si>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</si>
  <si>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</si>
  <si>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</si>
  <si>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</si>
  <si>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</si>
  <si>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</si>
  <si>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</si>
  <si>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</si>
  <si>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</si>
  <si>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</si>
  <si>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</si>
  <si>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</si>
  <si>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</si>
  <si>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</si>
  <si>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</si>
  <si>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</si>
  <si>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</si>
  <si>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</si>
  <si>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</si>
  <si>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</si>
  <si>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</si>
  <si>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</si>
  <si>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</si>
  <si>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</si>
  <si>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</si>
  <si>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</si>
  <si>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</si>
  <si>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</si>
  <si>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</si>
  <si>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</si>
  <si>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</si>
  <si>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</si>
  <si>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</si>
  <si>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</si>
  <si>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</si>
  <si>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</si>
  <si>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</si>
  <si>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</si>
  <si>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</si>
  <si>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</si>
  <si>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</si>
  <si>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</si>
  <si>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</si>
  <si>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</si>
  <si>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</si>
  <si>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</si>
  <si>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</si>
  <si>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</si>
  <si>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</si>
  <si>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</si>
  <si>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</si>
  <si>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</si>
  <si>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</si>
  <si>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</si>
  <si>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</si>
  <si>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</si>
  <si>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</si>
  <si>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</si>
  <si>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</si>
  <si>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</si>
  <si>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</si>
  <si>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</si>
  <si>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</si>
  <si>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</si>
  <si>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</si>
  <si>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</si>
  <si>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</si>
  <si>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</si>
  <si>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</si>
  <si>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</si>
  <si>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</si>
  <si>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</si>
  <si>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</si>
  <si>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</si>
  <si>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</si>
  <si>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</si>
  <si>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</si>
  <si>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</si>
  <si>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</si>
  <si>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</si>
  <si>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</si>
  <si>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</si>
  <si>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</si>
  <si>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</si>
  <si>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</si>
  <si>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</si>
  <si>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</si>
  <si>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</si>
  <si>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</si>
  <si>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</si>
  <si>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</si>
  <si>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</si>
  <si>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</si>
  <si>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</si>
  <si>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</si>
  <si>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</si>
  <si>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</si>
  <si>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</si>
  <si>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</si>
  <si>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</si>
  <si>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</si>
  <si>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</si>
  <si>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</si>
  <si>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</si>
  <si>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</si>
  <si>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</si>
  <si>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</si>
  <si>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</si>
  <si>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</si>
  <si>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</si>
  <si>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</si>
  <si>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</si>
  <si>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</si>
  <si>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</si>
  <si>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</si>
  <si>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</si>
  <si>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</si>
  <si>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</si>
  <si>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</si>
  <si>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</si>
  <si>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</si>
  <si>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</si>
  <si>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</si>
  <si>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</si>
  <si>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</si>
  <si>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</si>
  <si>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</si>
  <si>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</si>
  <si>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</si>
  <si>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</si>
  <si>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</si>
  <si>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</si>
  <si>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</si>
  <si>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</si>
  <si>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</si>
  <si>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</si>
  <si>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</si>
  <si>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</si>
  <si>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</si>
  <si>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</si>
  <si>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</si>
  <si>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</si>
  <si>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</si>
  <si>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</si>
  <si>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</si>
  <si>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</si>
  <si>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</si>
  <si>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</si>
  <si>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</si>
  <si>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</si>
  <si>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</si>
  <si>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</si>
  <si>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</si>
  <si>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</si>
  <si>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</si>
  <si>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</si>
  <si>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</si>
  <si>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</si>
  <si>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</si>
  <si>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</si>
  <si>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</si>
  <si>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</si>
  <si>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</si>
  <si>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</si>
  <si>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</si>
  <si>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</si>
  <si>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</si>
  <si>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</si>
  <si>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</si>
  <si>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</si>
  <si>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</si>
  <si>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</si>
  <si>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</si>
  <si>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</si>
  <si>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</si>
  <si>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</si>
  <si>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</si>
  <si>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</si>
  <si>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</si>
  <si>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</si>
  <si>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</si>
  <si>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</si>
  <si>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</si>
  <si>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</si>
  <si>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</si>
  <si>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</si>
  <si>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</si>
  <si>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</si>
  <si>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</si>
  <si>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</si>
  <si>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</si>
  <si>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</si>
  <si>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</si>
  <si>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</si>
  <si>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</si>
  <si>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</si>
  <si>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</si>
  <si>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</si>
  <si>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</si>
  <si>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</si>
  <si>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</si>
  <si>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</si>
  <si>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</si>
  <si>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</si>
  <si>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</si>
  <si>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</si>
  <si>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</si>
  <si>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</si>
  <si>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</si>
  <si>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</si>
  <si>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</si>
  <si>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</si>
  <si>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</si>
  <si>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</si>
  <si>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</si>
  <si>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</si>
  <si>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</si>
  <si>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</si>
  <si>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</si>
  <si>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</si>
  <si>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</si>
  <si>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</si>
  <si>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</si>
  <si>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</si>
  <si>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</si>
  <si>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</si>
  <si>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</si>
  <si>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</si>
  <si>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</si>
  <si>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</si>
  <si>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</si>
  <si>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</si>
  <si>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</si>
  <si>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</si>
  <si>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</si>
  <si>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</si>
  <si>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</si>
  <si>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</si>
  <si>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</si>
  <si>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</si>
  <si>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</si>
  <si>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</si>
  <si>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</si>
  <si>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</si>
  <si>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</si>
  <si>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</si>
  <si>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</si>
  <si>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</si>
  <si>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</si>
  <si>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</si>
  <si>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</si>
  <si>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</si>
  <si>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</si>
  <si>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</si>
  <si>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</si>
  <si>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</si>
  <si>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</si>
  <si>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</si>
  <si>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</si>
  <si>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</si>
  <si>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</si>
  <si>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</si>
  <si>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</si>
  <si>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</si>
  <si>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</si>
  <si>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</si>
  <si>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</si>
  <si>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</si>
  <si>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</si>
  <si>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</si>
  <si>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</si>
  <si>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</si>
  <si>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</si>
  <si>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</si>
  <si>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</si>
  <si>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</si>
  <si>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</si>
  <si>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</si>
  <si>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</si>
  <si>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</si>
  <si>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</si>
  <si>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</si>
  <si>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</si>
  <si>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</si>
  <si>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</si>
  <si>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</si>
  <si>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</si>
  <si>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</si>
  <si>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</si>
  <si>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</si>
  <si>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</si>
  <si>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</si>
  <si>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</si>
  <si>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</si>
  <si>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</si>
  <si>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</si>
  <si>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</si>
  <si>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</si>
  <si>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</si>
  <si>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</si>
  <si>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</si>
  <si>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</si>
  <si>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</si>
  <si>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</si>
  <si>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</si>
  <si>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</si>
  <si>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</si>
  <si>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</si>
  <si>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</si>
  <si>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</si>
  <si>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</si>
  <si>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</si>
  <si>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</si>
  <si>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</si>
  <si>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</si>
  <si>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</si>
  <si>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</si>
  <si>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</si>
  <si>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</si>
  <si>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</si>
  <si>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</si>
  <si>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</si>
  <si>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</si>
  <si>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</si>
  <si>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</si>
  <si>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</si>
  <si>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</si>
  <si>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</si>
  <si>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</si>
  <si>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</si>
  <si>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</si>
  <si>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</si>
  <si>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</si>
  <si>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</si>
  <si>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</si>
  <si>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</si>
  <si>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</si>
  <si>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</si>
  <si>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</si>
  <si>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</si>
  <si>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</si>
  <si>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</si>
  <si>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</si>
  <si>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</si>
  <si>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</si>
  <si>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</si>
  <si>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</si>
  <si>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</si>
  <si>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</si>
  <si>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</si>
  <si>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</si>
  <si>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</si>
  <si>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</si>
  <si>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</si>
  <si>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</si>
  <si>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</si>
  <si>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</si>
  <si>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</si>
  <si>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</si>
  <si>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</si>
  <si>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</si>
  <si>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</si>
  <si>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</si>
  <si>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</si>
  <si>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</si>
  <si>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</si>
  <si>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</si>
  <si>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</si>
  <si>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</si>
  <si>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</si>
  <si>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</si>
  <si>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</si>
  <si>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</si>
  <si>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</si>
  <si>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</si>
  <si>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</si>
  <si>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</si>
  <si>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</si>
  <si>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</si>
  <si>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</si>
  <si>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</si>
  <si>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</si>
  <si>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</si>
  <si>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</si>
  <si>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</si>
  <si>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</si>
  <si>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</si>
  <si>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</si>
  <si>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</si>
  <si>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</si>
  <si>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</si>
  <si>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</si>
  <si>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</si>
  <si>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</si>
  <si>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</si>
  <si>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</si>
  <si>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</si>
  <si>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</si>
  <si>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</si>
  <si>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</si>
  <si>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</si>
  <si>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</si>
  <si>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</si>
  <si>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</si>
  <si>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</si>
  <si>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</si>
  <si>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</si>
  <si>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</si>
  <si>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</si>
  <si>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</si>
  <si>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</si>
  <si>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</si>
  <si>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</si>
  <si>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</si>
  <si>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</si>
  <si>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</si>
  <si>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</si>
  <si>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</si>
  <si>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</si>
  <si>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</si>
  <si>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</si>
  <si>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</si>
  <si>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</si>
  <si>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</si>
  <si>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</si>
  <si>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</si>
  <si>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</si>
  <si>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</si>
  <si>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</si>
  <si>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</si>
  <si>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</si>
  <si>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</si>
  <si>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</si>
  <si>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</si>
  <si>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</si>
  <si>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</si>
  <si>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</si>
  <si>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</si>
  <si>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</si>
  <si>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</si>
  <si>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</si>
  <si>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</si>
  <si>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</si>
  <si>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</si>
  <si>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</si>
  <si>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</si>
  <si>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</si>
  <si>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</si>
  <si>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</si>
  <si>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</si>
  <si>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</si>
  <si>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</si>
  <si>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</si>
  <si>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</si>
  <si>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</si>
  <si>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</si>
  <si>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</si>
  <si>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</si>
  <si>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</si>
  <si>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</si>
  <si>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</si>
  <si>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</si>
  <si>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</si>
  <si>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</si>
  <si>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</si>
  <si>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</si>
  <si>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</si>
  <si>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</si>
  <si>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</si>
  <si>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</si>
  <si>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</si>
  <si>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</si>
  <si>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</si>
  <si>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</si>
  <si>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</si>
  <si>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</si>
  <si>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</si>
  <si>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</si>
  <si>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</si>
  <si>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</si>
  <si>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</si>
  <si>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</si>
  <si>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</si>
  <si>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</si>
  <si>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</si>
  <si>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</si>
  <si>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</si>
  <si>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</si>
  <si>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</si>
  <si>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</si>
  <si>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</si>
  <si>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</si>
  <si>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</si>
  <si>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</si>
  <si>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</si>
  <si>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</si>
  <si>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</si>
  <si>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</si>
  <si>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</si>
  <si>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</si>
  <si>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</si>
  <si>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</si>
  <si>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</si>
  <si>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</si>
  <si>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</si>
  <si>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</si>
  <si>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</si>
  <si>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</si>
  <si>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</si>
  <si>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</si>
  <si>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</si>
  <si>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</si>
  <si>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</si>
  <si>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</si>
  <si>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</si>
  <si>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</si>
  <si>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</si>
  <si>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</si>
  <si>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</si>
  <si>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</si>
  <si>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</si>
  <si>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</si>
  <si>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</si>
  <si>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</si>
  <si>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</si>
  <si>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</si>
  <si>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</si>
  <si>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</si>
  <si>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</si>
  <si>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</si>
  <si>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</si>
  <si>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</si>
  <si>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</si>
  <si>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</si>
  <si>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</si>
  <si>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</si>
  <si>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</si>
  <si>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</si>
  <si>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</si>
  <si>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</si>
  <si>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</si>
  <si>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</si>
  <si>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</si>
  <si>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</si>
  <si>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</si>
  <si>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</si>
  <si>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</si>
  <si>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</si>
  <si>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</si>
  <si>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</si>
  <si>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</si>
  <si>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</si>
  <si>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</si>
  <si>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</si>
  <si>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</si>
  <si>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</si>
  <si>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</si>
  <si>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</si>
  <si>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</si>
  <si>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</si>
  <si>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</si>
  <si>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</si>
  <si>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</si>
  <si>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</si>
  <si>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</si>
  <si>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</si>
  <si>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</si>
  <si>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</si>
  <si>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</si>
  <si>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</si>
  <si>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</si>
  <si>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</si>
  <si>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</si>
  <si>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</si>
  <si>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</si>
  <si>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</si>
  <si>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</si>
  <si>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</si>
  <si>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</si>
  <si>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</si>
  <si>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</si>
  <si>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</si>
  <si>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</si>
  <si>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</si>
  <si>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</si>
  <si>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</si>
  <si>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</si>
  <si>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</si>
  <si>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</si>
  <si>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</si>
  <si>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</si>
  <si>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</si>
  <si>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</si>
  <si>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</si>
  <si>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</si>
  <si>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</si>
  <si>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</si>
  <si>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</si>
  <si>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</si>
  <si>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</si>
  <si>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</si>
  <si>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</si>
  <si>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</si>
  <si>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</si>
  <si>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</si>
  <si>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</si>
  <si>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</si>
  <si>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</si>
  <si>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</si>
  <si>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</si>
  <si>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</si>
  <si>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</si>
  <si>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</si>
  <si>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</si>
  <si>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</si>
  <si>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</si>
  <si>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</si>
  <si>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</si>
  <si>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</si>
  <si>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</si>
  <si>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</si>
  <si>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</si>
  <si>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</si>
  <si>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</si>
  <si>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</si>
  <si>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</si>
  <si>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</si>
  <si>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</si>
  <si>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</si>
  <si>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</si>
  <si>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</si>
  <si>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</si>
  <si>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</si>
  <si>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</si>
  <si>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</si>
  <si>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</si>
  <si>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</si>
  <si>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</si>
  <si>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</si>
  <si>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</si>
  <si>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</si>
  <si>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</si>
  <si>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</si>
  <si>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</si>
  <si>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</si>
  <si>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</si>
  <si>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</si>
  <si>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</si>
  <si>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</si>
  <si>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</si>
  <si>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</si>
  <si>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</si>
  <si>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</si>
  <si>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</si>
  <si>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</si>
  <si>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</si>
  <si>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</si>
  <si>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</si>
  <si>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</si>
  <si>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</si>
  <si>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</si>
  <si>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</si>
  <si>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</si>
  <si>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</si>
  <si>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</si>
  <si>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</si>
  <si>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</si>
  <si>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</si>
  <si>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</si>
  <si>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</si>
  <si>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</si>
  <si>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</si>
  <si>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</si>
  <si>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</si>
  <si>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</si>
  <si>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</si>
  <si>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</si>
  <si>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</si>
  <si>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</si>
  <si>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</si>
  <si>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</si>
  <si>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</si>
  <si>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</si>
  <si>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</si>
  <si>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</si>
  <si>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</si>
  <si>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</si>
  <si>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</si>
  <si>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</si>
  <si>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</si>
  <si>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</si>
  <si>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</si>
  <si>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</si>
  <si>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</si>
  <si>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</si>
  <si>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</si>
  <si>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</si>
  <si>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</si>
  <si>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</si>
  <si>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</si>
  <si>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</si>
  <si>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</si>
  <si>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</si>
  <si>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</si>
  <si>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</si>
  <si>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</si>
  <si>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</si>
  <si>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</si>
  <si>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</si>
  <si>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</si>
  <si>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</si>
  <si>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</si>
  <si>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</si>
  <si>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</si>
  <si>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</si>
  <si>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</si>
  <si>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</si>
  <si>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</si>
  <si>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</si>
  <si>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</si>
  <si>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</si>
  <si>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</si>
  <si>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</si>
  <si>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</si>
  <si>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</si>
  <si>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</si>
  <si>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</si>
  <si>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</si>
  <si>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</si>
  <si>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</si>
  <si>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</si>
  <si>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</si>
  <si>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</si>
  <si>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</si>
  <si>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</si>
  <si>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</si>
  <si>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</si>
  <si>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</si>
  <si>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</si>
  <si>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</si>
  <si>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</si>
  <si>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</si>
  <si>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</si>
  <si>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</si>
  <si>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</si>
  <si>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</si>
  <si>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</si>
  <si>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</si>
  <si>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</si>
  <si>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</si>
  <si>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</si>
  <si>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</si>
  <si>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</si>
  <si>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</si>
  <si>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</si>
  <si>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</si>
  <si>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</si>
  <si>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</si>
  <si>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</si>
  <si>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</si>
  <si>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</si>
  <si>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</si>
  <si>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</si>
  <si>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</si>
  <si>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</si>
  <si>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</si>
  <si>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</si>
  <si>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</si>
  <si>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</si>
  <si>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</si>
  <si>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</si>
  <si>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</si>
  <si>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</si>
  <si>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</si>
  <si>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</si>
  <si>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</si>
  <si>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</si>
  <si>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</si>
  <si>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</si>
  <si>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</si>
  <si>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</si>
  <si>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</si>
  <si>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</si>
  <si>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</si>
  <si>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</si>
  <si>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</si>
  <si>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</si>
  <si>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</si>
  <si>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</si>
  <si>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</si>
  <si>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</si>
  <si>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</si>
  <si>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</si>
  <si>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</si>
  <si>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</si>
  <si>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</si>
  <si>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</si>
  <si>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</si>
  <si>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</si>
  <si>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</si>
  <si>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</si>
  <si>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</si>
  <si>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</si>
  <si>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</si>
  <si>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</si>
  <si>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</si>
  <si>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</si>
  <si>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</si>
  <si>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</si>
  <si>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</si>
  <si>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</si>
  <si>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</si>
  <si>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</si>
  <si>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</si>
  <si>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</si>
  <si>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</si>
  <si>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</si>
  <si>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</si>
  <si>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</si>
  <si>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</si>
  <si>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</si>
  <si>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</si>
  <si>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</si>
  <si>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</si>
  <si>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</si>
  <si>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</si>
  <si>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</si>
  <si>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</si>
  <si>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</si>
  <si>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</si>
  <si>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</si>
  <si>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</si>
  <si>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</si>
  <si>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</si>
  <si>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</si>
  <si>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</si>
  <si>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</si>
  <si>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</si>
  <si>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</si>
  <si>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</si>
  <si>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</si>
  <si>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</si>
  <si>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</si>
  <si>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</si>
  <si>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</si>
  <si>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</si>
  <si>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</si>
  <si>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</si>
  <si>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</si>
  <si>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</si>
  <si>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</si>
  <si>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</si>
  <si>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</si>
  <si>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</si>
  <si>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</si>
  <si>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</si>
  <si>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</si>
  <si>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</si>
  <si>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</si>
  <si>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</si>
  <si>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</si>
  <si>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</si>
  <si>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</si>
  <si>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</si>
  <si>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</si>
  <si>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</si>
  <si>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</si>
  <si>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</si>
  <si>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</si>
  <si>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</si>
  <si>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</si>
  <si>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</si>
  <si>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</si>
  <si>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</si>
  <si>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</si>
  <si>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</si>
  <si>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</si>
  <si>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</si>
  <si>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</si>
  <si>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</si>
  <si>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</si>
  <si>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</si>
  <si>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</si>
  <si>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</si>
  <si>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</si>
  <si>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</si>
  <si>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</si>
  <si>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</si>
  <si>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</si>
  <si>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</si>
  <si>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</si>
  <si>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</si>
  <si>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</si>
  <si>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</si>
  <si>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</si>
  <si>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</si>
  <si>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</si>
  <si>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</si>
  <si>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</si>
  <si>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</si>
  <si>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</si>
  <si>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</si>
  <si>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</si>
  <si>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</si>
  <si>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</si>
  <si>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</si>
  <si>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</si>
  <si>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</si>
  <si>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</si>
  <si>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</si>
  <si>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</si>
  <si>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</si>
  <si>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</si>
  <si>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</si>
  <si>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</si>
  <si>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</si>
  <si>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</si>
  <si>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</si>
  <si>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</si>
  <si>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</si>
  <si>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</si>
  <si>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</si>
  <si>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</si>
  <si>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</si>
  <si>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</si>
  <si>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</si>
  <si>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</si>
  <si>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</si>
  <si>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</si>
  <si>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</si>
  <si>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</si>
  <si>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</si>
  <si>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</si>
  <si>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</si>
  <si>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</si>
  <si>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</si>
  <si>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</si>
  <si>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</si>
  <si>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</si>
  <si>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</si>
  <si>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</si>
  <si>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</si>
  <si>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</si>
  <si>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</si>
  <si>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</si>
  <si>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</si>
  <si>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</si>
  <si>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</si>
  <si>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</si>
  <si>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</si>
  <si>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</si>
  <si>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</si>
  <si>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</si>
  <si>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</si>
  <si>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</si>
  <si>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</si>
  <si>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</si>
  <si>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</si>
  <si>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</si>
  <si>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</si>
  <si>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</si>
  <si>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</si>
  <si>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</si>
  <si>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</si>
  <si>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</si>
  <si>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</si>
  <si>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</si>
  <si>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</si>
  <si>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</si>
  <si>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</si>
  <si>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</si>
  <si>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</si>
  <si>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</si>
  <si>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</si>
  <si>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</si>
  <si>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</si>
  <si>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</si>
  <si>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</si>
  <si>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</si>
  <si>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</si>
  <si>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</si>
  <si>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</si>
  <si>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</si>
  <si>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</si>
  <si>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</si>
  <si>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</si>
  <si>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</si>
  <si>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</si>
  <si>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</si>
  <si>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</si>
  <si>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</si>
  <si>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</si>
  <si>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</si>
  <si>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</si>
  <si>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</si>
  <si>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</si>
  <si>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</si>
  <si>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</si>
  <si>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</si>
  <si>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</si>
  <si>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</si>
  <si>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</si>
  <si>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</si>
  <si>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</si>
  <si>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</si>
  <si>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</si>
  <si>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</si>
  <si>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</si>
  <si>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</si>
  <si>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</si>
  <si>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</si>
  <si>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</si>
  <si>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</si>
  <si>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</si>
  <si>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</si>
  <si>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</si>
  <si>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</si>
  <si>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</si>
  <si>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</si>
  <si>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</si>
  <si>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</si>
  <si>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</si>
  <si>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</si>
  <si>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</si>
  <si>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</si>
  <si>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</si>
  <si>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</si>
  <si>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</si>
  <si>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</si>
  <si>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</si>
  <si>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</si>
  <si>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</si>
  <si>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</si>
  <si>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</si>
  <si>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</si>
  <si>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</si>
  <si>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</si>
  <si>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</si>
  <si>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</si>
  <si>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</si>
  <si>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</si>
  <si>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</si>
  <si>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</si>
  <si>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</si>
  <si>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</si>
  <si>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</si>
  <si>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</si>
  <si>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</si>
  <si>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</si>
  <si>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</si>
  <si>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</si>
  <si>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</si>
  <si>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</si>
  <si>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</si>
  <si>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</si>
  <si>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</si>
  <si>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</si>
  <si>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</si>
  <si>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</si>
  <si>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</si>
  <si>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</si>
  <si>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</si>
  <si>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</si>
  <si>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</si>
  <si>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</si>
  <si>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</si>
  <si>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</si>
  <si>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</si>
  <si>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</si>
  <si>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</si>
  <si>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</si>
  <si>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</si>
  <si>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</si>
  <si>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</si>
  <si>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</si>
  <si>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</si>
  <si>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</si>
  <si>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</si>
  <si>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</si>
  <si>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</si>
  <si>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</si>
  <si>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</si>
  <si>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</si>
  <si>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</si>
  <si>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</si>
  <si>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</si>
  <si>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</si>
  <si>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</si>
  <si>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</si>
  <si>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</si>
  <si>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</si>
  <si>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</si>
  <si>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</si>
  <si>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</si>
  <si>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</si>
  <si>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</si>
  <si>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</si>
  <si>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</si>
  <si>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</si>
  <si>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</si>
  <si>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</si>
  <si>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</si>
  <si>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</si>
  <si>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</si>
  <si>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</si>
  <si>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</si>
  <si>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</si>
  <si>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</si>
  <si>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</si>
  <si>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</si>
  <si>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</si>
  <si>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</si>
  <si>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</si>
  <si>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</si>
  <si>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</si>
  <si>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</si>
  <si>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</si>
  <si>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</si>
  <si>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</si>
  <si>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</si>
  <si>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</si>
  <si>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</si>
  <si>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</si>
  <si>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</si>
  <si>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</si>
  <si>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</si>
  <si>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</si>
  <si>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</si>
  <si>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</si>
  <si>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</si>
  <si>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</si>
  <si>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</si>
  <si>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</si>
  <si>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</si>
  <si>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</si>
  <si>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</si>
  <si>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</si>
  <si>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</si>
  <si>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</si>
  <si>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</si>
  <si>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</si>
  <si>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</si>
  <si>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</si>
  <si>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</si>
  <si>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</si>
  <si>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</si>
  <si>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</si>
  <si>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</si>
  <si>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</si>
  <si>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</si>
  <si>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</si>
  <si>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</si>
  <si>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</si>
  <si>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</si>
  <si>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</si>
  <si>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</si>
  <si>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</si>
  <si>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</si>
  <si>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</si>
  <si>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</si>
  <si>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</si>
  <si>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</si>
  <si>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</si>
  <si>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</si>
  <si>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</si>
  <si>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</si>
  <si>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</si>
  <si>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</si>
  <si>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</si>
  <si>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</si>
  <si>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</si>
  <si>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</si>
  <si>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</si>
  <si>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</si>
  <si>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</si>
  <si>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</si>
  <si>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</si>
  <si>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</si>
  <si>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</si>
  <si>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</si>
  <si>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</si>
  <si>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</si>
  <si>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</si>
  <si>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</si>
  <si>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</si>
  <si>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</si>
  <si>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</si>
  <si>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</si>
  <si>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</si>
  <si>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</si>
  <si>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</si>
  <si>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</si>
  <si>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</si>
  <si>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</si>
  <si>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</si>
  <si>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</si>
  <si>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</si>
  <si>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</si>
  <si>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</si>
  <si>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</si>
  <si>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</si>
  <si>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</si>
  <si>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</si>
  <si>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</si>
  <si>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</si>
  <si>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</si>
  <si>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</si>
  <si>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</si>
  <si>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</si>
  <si>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</si>
  <si>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</si>
  <si>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</si>
  <si>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</si>
  <si>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</si>
  <si>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</si>
  <si>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</si>
  <si>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</si>
  <si>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</si>
  <si>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</si>
  <si>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</si>
  <si>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</si>
  <si>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</si>
  <si>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</si>
  <si>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</si>
  <si>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</si>
  <si>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</si>
  <si>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</si>
  <si>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</si>
  <si>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</si>
  <si>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</si>
  <si>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</si>
  <si>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</si>
  <si>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</si>
  <si>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</si>
  <si>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</si>
  <si>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</si>
  <si>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</si>
  <si>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</si>
  <si>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</si>
  <si>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</si>
  <si>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</si>
  <si>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</si>
  <si>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</si>
  <si>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</si>
  <si>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</si>
  <si>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</si>
  <si>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</si>
  <si>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</si>
  <si>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</si>
  <si>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</si>
  <si>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</si>
  <si>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</si>
  <si>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</si>
  <si>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</si>
  <si>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</si>
  <si>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</si>
  <si>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</si>
  <si>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</si>
  <si>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</si>
  <si>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</si>
  <si>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</si>
  <si>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</si>
  <si>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</si>
  <si>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</si>
  <si>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</si>
  <si>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</si>
  <si>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</si>
  <si>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</si>
  <si>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</si>
  <si>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</si>
  <si>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</si>
  <si>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</si>
  <si>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</si>
  <si>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</si>
  <si>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</si>
  <si>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</si>
  <si>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</si>
  <si>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</si>
  <si>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</si>
  <si>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</si>
  <si>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</si>
  <si>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</si>
  <si>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</si>
  <si>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</si>
  <si>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</si>
  <si>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</si>
  <si>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</si>
  <si>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</si>
  <si>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</si>
  <si>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</si>
  <si>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</si>
  <si>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</si>
  <si>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</si>
  <si>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</si>
  <si>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</si>
  <si>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</si>
  <si>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</si>
  <si>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</si>
  <si>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</si>
  <si>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</si>
  <si>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</si>
  <si>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</si>
  <si>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</si>
  <si>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</si>
  <si>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</si>
  <si>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</si>
  <si>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</si>
  <si>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</si>
  <si>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</si>
  <si>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</si>
  <si>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</si>
  <si>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</si>
  <si>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</si>
  <si>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</si>
  <si>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</si>
  <si>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</si>
  <si>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</si>
  <si>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</si>
  <si>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</si>
  <si>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</si>
  <si>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</si>
  <si>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</si>
  <si>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</si>
  <si>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</si>
  <si>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</si>
  <si>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</si>
  <si>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</si>
  <si>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</si>
  <si>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</si>
  <si>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</si>
  <si>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</si>
  <si>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</si>
  <si>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</si>
  <si>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</si>
  <si>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</si>
  <si>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</si>
  <si>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</si>
  <si>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</si>
  <si>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</si>
  <si>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</si>
  <si>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</si>
  <si>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</si>
  <si>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</si>
  <si>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</si>
  <si>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</si>
  <si>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</si>
  <si>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</si>
  <si>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</si>
  <si>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</si>
  <si>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</si>
  <si>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</si>
  <si>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</si>
  <si>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</si>
  <si>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</si>
  <si>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</si>
  <si>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</si>
  <si>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</si>
  <si>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</si>
  <si>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</si>
  <si>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</si>
  <si>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</si>
  <si>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</si>
  <si>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</si>
  <si>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</si>
  <si>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</si>
  <si>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</si>
  <si>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</si>
  <si>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</si>
  <si>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</si>
  <si>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</si>
  <si>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</si>
  <si>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</si>
  <si>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</si>
  <si>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</si>
  <si>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</si>
  <si>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</si>
  <si>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</si>
  <si>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</si>
  <si>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</si>
  <si>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</si>
  <si>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</si>
  <si>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</si>
  <si>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</si>
  <si>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</si>
  <si>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</si>
  <si>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</si>
  <si>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</si>
  <si>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</si>
  <si>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</si>
  <si>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</si>
  <si>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</si>
  <si>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</si>
  <si>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</si>
  <si>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</si>
  <si>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</si>
  <si>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</si>
  <si>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</si>
  <si>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</si>
  <si>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</si>
  <si>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</si>
  <si>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</si>
  <si>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</si>
  <si>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</si>
  <si>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</si>
  <si>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</si>
  <si>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</si>
  <si>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</si>
  <si>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</si>
  <si>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</si>
  <si>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</si>
  <si>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</si>
  <si>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</si>
  <si>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</si>
  <si>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</si>
  <si>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</si>
  <si>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</si>
  <si>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</si>
  <si>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</si>
  <si>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</si>
  <si>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</si>
  <si>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</si>
  <si>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</si>
  <si>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</si>
  <si>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</si>
  <si>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</si>
  <si>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</si>
  <si>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</si>
  <si>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</si>
  <si>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</si>
  <si>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</si>
  <si>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</si>
  <si>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</si>
  <si>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</si>
  <si>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</si>
  <si>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</si>
  <si>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</si>
  <si>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</si>
  <si>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</si>
  <si>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</si>
  <si>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</si>
  <si>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</si>
  <si>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</si>
  <si>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</si>
  <si>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</si>
  <si>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</si>
  <si>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</si>
  <si>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</si>
  <si>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</si>
  <si>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</si>
  <si>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</si>
  <si>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</si>
  <si>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</si>
  <si>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</si>
  <si>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</si>
  <si>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</si>
  <si>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</si>
  <si>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</si>
  <si>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</si>
  <si>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</si>
  <si>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</si>
  <si>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</si>
  <si>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</si>
  <si>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</si>
  <si>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</si>
  <si>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</si>
  <si>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</si>
  <si>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</si>
  <si>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</si>
  <si>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</si>
  <si>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</si>
  <si>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</si>
  <si>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</si>
  <si>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</si>
  <si>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</si>
  <si>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</si>
  <si>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</si>
  <si>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</si>
  <si>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</si>
  <si>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</si>
  <si>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</si>
  <si>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</si>
  <si>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</si>
  <si>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</si>
  <si>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</si>
  <si>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</si>
  <si>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</si>
  <si>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</si>
  <si>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</si>
  <si>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</si>
  <si>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</si>
  <si>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</si>
  <si>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</si>
  <si>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</si>
  <si>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</si>
  <si>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</si>
  <si>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</si>
  <si>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</si>
  <si>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</si>
  <si>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</si>
  <si>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</si>
  <si>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</si>
  <si>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</si>
  <si>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</si>
  <si>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</si>
  <si>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</si>
  <si>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</si>
  <si>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</si>
  <si>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</si>
  <si>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</si>
  <si>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</si>
  <si>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</si>
  <si>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</si>
  <si>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</si>
  <si>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</si>
  <si>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</si>
  <si>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</si>
  <si>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</si>
  <si>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</si>
  <si>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</si>
  <si>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</si>
  <si>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</si>
  <si>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</si>
  <si>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</si>
  <si>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</si>
  <si>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</si>
  <si>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</si>
  <si>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</si>
  <si>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</si>
  <si>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</si>
  <si>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</si>
  <si>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</si>
  <si>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</si>
  <si>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</si>
  <si>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</si>
  <si>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</si>
  <si>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</si>
  <si>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</si>
  <si>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</si>
  <si>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</si>
  <si>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</si>
  <si>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</si>
  <si>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</si>
  <si>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</si>
  <si>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</si>
  <si>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</si>
  <si>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</si>
  <si>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</si>
  <si>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</si>
  <si>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</si>
  <si>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</si>
  <si>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</si>
  <si>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</si>
  <si>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</si>
  <si>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</si>
  <si>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</si>
  <si>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</si>
  <si>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</si>
  <si>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</si>
  <si>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</si>
  <si>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</si>
  <si>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</si>
  <si>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</si>
  <si>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</si>
  <si>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</si>
  <si>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</si>
  <si>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</si>
  <si>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</si>
  <si>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</si>
  <si>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</si>
  <si>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</si>
  <si>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</si>
  <si>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</si>
  <si>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</si>
  <si>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</si>
  <si>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</si>
  <si>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</si>
  <si>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</si>
  <si>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</si>
  <si>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</si>
  <si>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</si>
  <si>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</si>
  <si>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</si>
  <si>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</si>
  <si>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</si>
  <si>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</si>
  <si>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</si>
  <si>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</si>
  <si>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</si>
  <si>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</si>
  <si>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</si>
  <si>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</si>
  <si>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</si>
  <si>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</si>
  <si>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</si>
  <si>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</si>
  <si>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</si>
  <si>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</si>
  <si>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</si>
  <si>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</si>
  <si>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</si>
  <si>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</si>
  <si>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</si>
  <si>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</si>
  <si>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</si>
  <si>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</si>
  <si>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</si>
  <si>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</si>
  <si>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</si>
  <si>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</si>
  <si>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</si>
  <si>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</si>
  <si>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</si>
  <si>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</si>
  <si>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</si>
  <si>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</si>
  <si>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</si>
  <si>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</si>
  <si>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</si>
  <si>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</si>
  <si>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</si>
  <si>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</si>
  <si>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</si>
  <si>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</si>
  <si>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</si>
  <si>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</si>
  <si>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</si>
  <si>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</si>
  <si>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</si>
  <si>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</si>
  <si>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</si>
  <si>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</si>
  <si>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</si>
  <si>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</si>
  <si>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</si>
  <si>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</si>
  <si>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</si>
  <si>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</si>
  <si>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</si>
  <si>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</si>
  <si>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</si>
  <si>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</si>
  <si>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</si>
  <si>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</si>
  <si>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</si>
  <si>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</si>
  <si>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</si>
  <si>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</si>
  <si>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</si>
  <si>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</si>
  <si>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</si>
  <si>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</si>
  <si>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</si>
  <si>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</si>
  <si>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</si>
  <si>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</si>
  <si>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</si>
  <si>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</si>
  <si>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</si>
  <si>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</si>
  <si>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</si>
  <si>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</si>
  <si>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</si>
  <si>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</si>
  <si>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</si>
  <si>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</si>
  <si>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</si>
  <si>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</si>
  <si>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</si>
  <si>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</si>
  <si>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</si>
  <si>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</si>
  <si>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</si>
  <si>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</si>
  <si>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</si>
  <si>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</si>
  <si>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</si>
  <si>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</si>
  <si>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</si>
  <si>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</si>
  <si>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</si>
  <si>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</si>
  <si>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</si>
  <si>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</si>
  <si>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</si>
  <si>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</si>
  <si>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</si>
  <si>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</si>
  <si>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</si>
  <si>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</si>
  <si>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</si>
  <si>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</si>
  <si>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</si>
  <si>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</si>
  <si>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</si>
  <si>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</si>
  <si>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</si>
  <si>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</si>
  <si>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</si>
  <si>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</si>
  <si>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</si>
  <si>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</si>
  <si>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</si>
  <si>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</si>
  <si>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</si>
  <si>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</si>
  <si>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</si>
  <si>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</si>
  <si>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</si>
  <si>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</si>
  <si>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</si>
  <si>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</si>
  <si>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</si>
  <si>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</si>
  <si>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</si>
  <si>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</si>
  <si>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</si>
  <si>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</si>
  <si>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</si>
  <si>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</si>
  <si>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</si>
  <si>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</si>
  <si>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</si>
  <si>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</si>
  <si>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</si>
  <si>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</si>
  <si>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</si>
  <si>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</si>
  <si>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</si>
  <si>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</si>
  <si>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</si>
  <si>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</si>
  <si>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</si>
  <si>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</si>
  <si>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</si>
  <si>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</si>
  <si>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</si>
  <si>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</si>
  <si>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</si>
  <si>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</si>
  <si>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</si>
  <si>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</si>
  <si>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</si>
  <si>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</si>
  <si>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</si>
  <si>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</si>
  <si>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</si>
  <si>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</si>
  <si>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</si>
  <si>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</si>
  <si>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</si>
  <si>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</si>
  <si>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</si>
  <si>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</si>
  <si>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</si>
  <si>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</si>
  <si>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</si>
  <si>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</si>
  <si>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</si>
  <si>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</si>
  <si>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</si>
  <si>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</si>
  <si>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</si>
  <si>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</si>
  <si>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</si>
  <si>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</si>
  <si>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</si>
  <si>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</si>
  <si>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</si>
  <si>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</si>
  <si>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</si>
  <si>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</si>
  <si>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</si>
  <si>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</si>
  <si>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</si>
  <si>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</si>
  <si>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</si>
  <si>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</si>
  <si>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</si>
  <si>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</si>
  <si>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</si>
  <si>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</si>
  <si>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</si>
  <si>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</si>
  <si>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</si>
  <si>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</si>
  <si>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</si>
  <si>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</si>
  <si>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</si>
  <si>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</si>
  <si>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</si>
  <si>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</si>
  <si>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</si>
  <si>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</si>
  <si>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</si>
  <si>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</si>
  <si>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</si>
  <si>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</si>
  <si>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</si>
  <si>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</si>
  <si>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</si>
  <si>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</si>
  <si>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</si>
  <si>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</si>
  <si>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</si>
  <si>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</si>
  <si>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</si>
  <si>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</si>
  <si>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</si>
  <si>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</si>
  <si>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</si>
  <si>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</si>
  <si>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</si>
  <si>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</si>
  <si>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</si>
  <si>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</si>
  <si>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</si>
  <si>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</si>
  <si>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</si>
  <si>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</si>
  <si>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</si>
  <si>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</si>
  <si>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</si>
  <si>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</si>
  <si>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</si>
  <si>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</si>
  <si>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</si>
  <si>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</si>
  <si>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</si>
  <si>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</si>
  <si>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</si>
  <si>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</si>
  <si>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</si>
  <si>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</si>
  <si>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</si>
  <si>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</si>
  <si>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</si>
  <si>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</si>
  <si>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</si>
  <si>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</si>
  <si>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</si>
  <si>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</si>
  <si>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</si>
  <si>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</si>
  <si>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</si>
  <si>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</si>
  <si>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</si>
  <si>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</si>
  <si>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</si>
  <si>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</si>
  <si>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</si>
  <si>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</si>
  <si>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</si>
  <si>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</si>
  <si>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</si>
  <si>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</si>
  <si>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</si>
  <si>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</si>
  <si>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</si>
  <si>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</si>
  <si>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</si>
  <si>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</si>
  <si>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</si>
  <si>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</si>
  <si>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</si>
  <si>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</si>
  <si>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</si>
  <si>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</si>
  <si>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</si>
  <si>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</si>
  <si>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</si>
  <si>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</si>
  <si>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</si>
  <si>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</si>
  <si>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</si>
  <si>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</si>
  <si>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</si>
  <si>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</si>
  <si>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</si>
  <si>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</si>
  <si>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</si>
  <si>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</si>
  <si>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</si>
  <si>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</si>
  <si>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</si>
  <si>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</si>
  <si>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</si>
  <si>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</si>
  <si>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</si>
  <si>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</si>
  <si>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</si>
  <si>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</si>
  <si>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</si>
  <si>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</si>
  <si>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</si>
  <si>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</si>
  <si>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</si>
  <si>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</si>
  <si>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</si>
  <si>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</si>
  <si>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</si>
  <si>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</si>
  <si>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</si>
  <si>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</si>
  <si>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</si>
  <si>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</si>
  <si>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</si>
  <si>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</si>
  <si>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</si>
  <si>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</si>
  <si>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</si>
  <si>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</si>
  <si>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</si>
  <si>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</si>
  <si>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</si>
  <si>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</si>
  <si>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</si>
  <si>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</si>
  <si>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</si>
  <si>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</si>
  <si>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</si>
  <si>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</si>
  <si>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</si>
  <si>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</si>
  <si>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</si>
  <si>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</si>
  <si>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</si>
  <si>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</si>
  <si>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</si>
  <si>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</si>
  <si>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</si>
  <si>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</si>
  <si>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</si>
  <si>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</si>
  <si>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</si>
  <si>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</si>
  <si>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</si>
  <si>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</si>
  <si>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</si>
  <si>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</si>
  <si>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</si>
  <si>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</si>
  <si>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</si>
  <si>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</si>
  <si>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</si>
  <si>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</si>
  <si>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</si>
  <si>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</si>
  <si>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</si>
  <si>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</si>
  <si>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</si>
  <si>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</si>
  <si>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</si>
  <si>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</si>
  <si>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</si>
  <si>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</si>
  <si>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</si>
  <si>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</si>
  <si>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</si>
  <si>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</si>
  <si>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</si>
  <si>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</si>
  <si>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</si>
  <si>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</si>
  <si>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</si>
  <si>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</si>
  <si>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</si>
  <si>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</si>
  <si>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</si>
  <si>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</si>
  <si>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</si>
  <si>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</si>
  <si>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</si>
  <si>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</si>
  <si>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</si>
  <si>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</si>
  <si>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</si>
  <si>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</si>
  <si>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</si>
  <si>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</si>
  <si>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</si>
  <si>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</si>
  <si>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</si>
  <si>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</si>
  <si>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</si>
  <si>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</si>
  <si>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</si>
  <si>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</si>
  <si>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</si>
  <si>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</si>
  <si>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</si>
  <si>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</si>
  <si>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</si>
  <si>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</si>
  <si>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</si>
  <si>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</si>
  <si>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</si>
  <si>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</si>
  <si>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</si>
  <si>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</si>
  <si>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</si>
  <si>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</si>
  <si>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</si>
  <si>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</si>
  <si>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</si>
  <si>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</si>
  <si>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</si>
  <si>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</si>
  <si>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</si>
  <si>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</si>
  <si>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</si>
  <si>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</si>
  <si>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</si>
  <si>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</si>
  <si>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</si>
  <si>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</si>
  <si>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</si>
  <si>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</si>
  <si>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</si>
  <si>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</si>
  <si>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</si>
  <si>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</si>
  <si>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</si>
  <si>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</si>
  <si>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</si>
  <si>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</si>
  <si>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</si>
  <si>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</si>
  <si>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</si>
  <si>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</si>
  <si>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</si>
  <si>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</si>
  <si>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</si>
  <si>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</si>
  <si>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</si>
  <si>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</si>
  <si>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</si>
  <si>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</si>
  <si>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</si>
  <si>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</si>
  <si>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</si>
  <si>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</si>
  <si>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</si>
  <si>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</si>
  <si>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</si>
  <si>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</si>
  <si>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</si>
  <si>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</si>
  <si>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</si>
  <si>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</si>
  <si>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</si>
  <si>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</si>
  <si>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</si>
  <si>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</si>
  <si>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</si>
  <si>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</si>
  <si>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</si>
  <si>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</si>
  <si>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</si>
  <si>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</si>
  <si>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</si>
  <si>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</si>
  <si>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</si>
  <si>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</si>
  <si>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</si>
  <si>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</si>
  <si>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</si>
  <si>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</si>
  <si>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</si>
  <si>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</si>
  <si>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</si>
  <si>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</si>
  <si>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</si>
  <si>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</si>
  <si>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</si>
  <si>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</si>
  <si>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</si>
  <si>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</si>
  <si>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</si>
  <si>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</si>
  <si>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</si>
  <si>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</si>
  <si>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</si>
  <si>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</si>
  <si>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</si>
  <si>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</si>
  <si>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</si>
  <si>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</si>
  <si>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</si>
  <si>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</si>
  <si>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</si>
  <si>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</si>
  <si>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</si>
  <si>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</si>
  <si>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</si>
  <si>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</si>
  <si>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</si>
  <si>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</si>
  <si>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</si>
  <si>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</si>
  <si>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</si>
  <si>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</si>
  <si>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</si>
  <si>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</si>
  <si>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</si>
  <si>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</si>
  <si>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</si>
  <si>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</si>
  <si>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</si>
  <si>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</si>
  <si>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</si>
  <si>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</si>
  <si>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</si>
  <si>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</si>
  <si>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</si>
  <si>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</si>
  <si>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</si>
  <si>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</si>
  <si>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</si>
  <si>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</si>
  <si>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</si>
  <si>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</si>
  <si>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</si>
  <si>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</si>
  <si>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</si>
  <si>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</si>
  <si>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</si>
  <si>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</si>
  <si>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</si>
  <si>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</si>
  <si>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</si>
  <si>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</si>
  <si>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</si>
  <si>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</si>
  <si>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</si>
  <si>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</si>
  <si>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</si>
  <si>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</si>
  <si>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</si>
  <si>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</si>
  <si>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</si>
  <si>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</si>
  <si>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</si>
  <si>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</si>
  <si>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</si>
  <si>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</si>
  <si>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</si>
  <si>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</si>
  <si>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</si>
  <si>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</si>
  <si>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</si>
  <si>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</si>
  <si>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</si>
  <si>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</si>
  <si>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</si>
  <si>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</si>
  <si>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</si>
  <si>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</si>
  <si>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</si>
  <si>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</si>
  <si>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</si>
  <si>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</si>
  <si>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</si>
  <si>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</si>
  <si>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</si>
  <si>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</si>
  <si>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</si>
  <si>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</si>
  <si>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</si>
  <si>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</si>
  <si>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</si>
  <si>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</si>
  <si>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</si>
  <si>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</si>
  <si>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</si>
  <si>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</si>
  <si>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</si>
  <si>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</si>
  <si>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</si>
  <si>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</si>
  <si>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</si>
  <si>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</si>
  <si>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</si>
  <si>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</si>
  <si>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</si>
  <si>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</si>
  <si>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</si>
  <si>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</si>
  <si>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</si>
  <si>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</si>
  <si>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</si>
  <si>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</si>
  <si>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</si>
  <si>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</si>
  <si>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</si>
  <si>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</si>
  <si>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</si>
  <si>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</si>
  <si>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</si>
  <si>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</si>
  <si>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</si>
  <si>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</si>
  <si>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</si>
  <si>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</si>
  <si>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</si>
  <si>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</si>
  <si>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</si>
  <si>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</si>
  <si>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</si>
  <si>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</si>
  <si>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</si>
  <si>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</si>
  <si>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</si>
  <si>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</si>
  <si>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</si>
  <si>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</si>
  <si>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</si>
  <si>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</si>
  <si>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</si>
  <si>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</si>
  <si>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</si>
  <si>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</si>
  <si>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</si>
  <si>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</si>
  <si>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</si>
  <si>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</si>
  <si>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</si>
  <si>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</si>
  <si>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</si>
  <si>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</si>
  <si>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</si>
  <si>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</si>
  <si>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</si>
  <si>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</si>
  <si>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</si>
  <si>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</si>
  <si>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</si>
  <si>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</si>
  <si>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</si>
  <si>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</si>
  <si>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</si>
  <si>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</si>
  <si>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</si>
  <si>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</si>
  <si>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</si>
  <si>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</si>
  <si>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</si>
  <si>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</si>
  <si>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</si>
  <si>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</si>
  <si>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</si>
  <si>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</si>
  <si>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</si>
  <si>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</si>
  <si>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</si>
  <si>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</si>
  <si>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</si>
  <si>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</si>
  <si>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</si>
  <si>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</si>
  <si>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</si>
  <si>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</si>
  <si>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</si>
  <si>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</si>
  <si>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</si>
  <si>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</si>
  <si>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</si>
  <si>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</si>
  <si>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</si>
  <si>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</si>
  <si>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</si>
  <si>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</si>
  <si>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</si>
  <si>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</si>
  <si>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</si>
  <si>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</si>
  <si>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</si>
  <si>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</si>
  <si>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</si>
  <si>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</si>
  <si>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</si>
  <si>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</si>
  <si>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</si>
  <si>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</si>
  <si>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</si>
  <si>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</si>
  <si>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</si>
  <si>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</si>
  <si>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</si>
  <si>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</si>
  <si>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</si>
  <si>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</si>
  <si>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</si>
  <si>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</si>
  <si>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</si>
  <si>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</si>
  <si>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</si>
  <si>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</si>
  <si>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</si>
  <si>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</si>
  <si>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</si>
  <si>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</si>
  <si>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</si>
  <si>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</si>
  <si>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</si>
  <si>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</si>
  <si>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</si>
  <si>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</si>
  <si>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</si>
  <si>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</si>
  <si>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</si>
  <si>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</si>
  <si>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</si>
  <si>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</si>
  <si>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</si>
  <si>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</si>
  <si>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</si>
  <si>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</si>
  <si>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</si>
  <si>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</si>
  <si>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</si>
  <si>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</si>
  <si>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</si>
  <si>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</si>
  <si>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</si>
  <si>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</si>
  <si>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</si>
  <si>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</si>
  <si>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</si>
  <si>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</si>
  <si>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</si>
  <si>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</si>
  <si>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</si>
  <si>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</si>
  <si>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</si>
  <si>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</si>
  <si>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</si>
  <si>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</si>
  <si>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</si>
  <si>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</si>
  <si>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</si>
  <si>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</si>
  <si>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</si>
  <si>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</si>
  <si>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</si>
  <si>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</si>
  <si>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</si>
  <si>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</si>
  <si>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</si>
  <si>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</si>
  <si>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</si>
  <si>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</si>
  <si>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</si>
  <si>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</si>
  <si>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</si>
  <si>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</si>
  <si>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</si>
  <si>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</si>
  <si>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</si>
  <si>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</si>
  <si>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</si>
  <si>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</si>
  <si>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</si>
  <si>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</si>
  <si>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</si>
  <si>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</si>
  <si>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</si>
  <si>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</si>
  <si>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</si>
  <si>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</si>
  <si>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</si>
  <si>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</si>
  <si>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</si>
  <si>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</si>
  <si>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</si>
  <si>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</si>
  <si>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</si>
  <si>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</si>
  <si>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</si>
  <si>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</si>
  <si>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</si>
  <si>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</si>
  <si>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</si>
  <si>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</si>
  <si>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</si>
  <si>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</si>
  <si>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</si>
  <si>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</si>
  <si>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</si>
  <si>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</si>
  <si>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</si>
  <si>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</si>
  <si>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</si>
  <si>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</si>
  <si>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</si>
  <si>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</si>
  <si>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</si>
  <si>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</si>
  <si>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</si>
  <si>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</si>
  <si>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</si>
  <si>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</si>
  <si>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</si>
  <si>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</si>
  <si>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</si>
  <si>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</si>
  <si>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</si>
  <si>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</si>
  <si>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</si>
  <si>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</si>
  <si>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</si>
  <si>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</si>
  <si>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</si>
  <si>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</si>
  <si>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</si>
  <si>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</si>
  <si>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</si>
  <si>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</si>
  <si>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</si>
  <si>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</si>
  <si>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</si>
  <si>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</si>
  <si>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</si>
  <si>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</si>
  <si>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</si>
  <si>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</si>
  <si>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</si>
  <si>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</si>
  <si>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</si>
  <si>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</si>
  <si>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</si>
  <si>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</si>
  <si>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</si>
  <si>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</si>
  <si>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</si>
  <si>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</si>
  <si>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</si>
  <si>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</si>
  <si>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</si>
  <si>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</si>
  <si>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</si>
  <si>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</si>
  <si>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</si>
  <si>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</si>
  <si>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</si>
  <si>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</si>
  <si>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</si>
  <si>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</si>
  <si>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</si>
  <si>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</si>
  <si>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</si>
  <si>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</si>
  <si>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</si>
  <si>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</si>
  <si>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</si>
  <si>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</si>
  <si>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</si>
  <si>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</si>
  <si>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</si>
  <si>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</si>
  <si>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</si>
  <si>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</si>
  <si>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</si>
  <si>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</si>
  <si>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</si>
  <si>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</si>
  <si>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</si>
  <si>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</si>
  <si>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</si>
  <si>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</si>
  <si>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</si>
  <si>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</si>
  <si>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</si>
  <si>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</si>
  <si>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</si>
  <si>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</si>
  <si>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</si>
  <si>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</si>
  <si>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</si>
  <si>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</si>
  <si>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</si>
  <si>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</si>
  <si>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</si>
  <si>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</si>
  <si>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</si>
  <si>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</si>
  <si>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</si>
  <si>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</si>
  <si>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</si>
  <si>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</si>
  <si>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</si>
  <si>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</si>
  <si>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</si>
  <si>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</si>
  <si>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</si>
  <si>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</si>
  <si>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</si>
  <si>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</si>
  <si>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</si>
  <si>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</si>
  <si>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</si>
  <si>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</si>
  <si>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</si>
  <si>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</si>
  <si>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</si>
  <si>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</si>
  <si>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</si>
  <si>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</si>
  <si>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</si>
  <si>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</si>
  <si>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</si>
  <si>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</si>
  <si>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</si>
  <si>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</si>
  <si>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</si>
  <si>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</si>
  <si>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</si>
  <si>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</si>
  <si>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</si>
  <si>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</si>
  <si>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</si>
  <si>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</si>
  <si>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</si>
  <si>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</si>
  <si>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</si>
  <si>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</si>
  <si>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</si>
  <si>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</si>
  <si>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</si>
  <si>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</si>
  <si>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</si>
  <si>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</si>
  <si>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</si>
  <si>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</si>
  <si>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</si>
  <si>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</si>
  <si>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</si>
  <si>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</si>
  <si>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</si>
  <si>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</si>
  <si>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</si>
  <si>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</si>
  <si>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</si>
  <si>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</si>
  <si>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</si>
  <si>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</si>
  <si>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</si>
  <si>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</si>
  <si>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</si>
  <si>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</si>
  <si>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</si>
  <si>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</si>
  <si>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</si>
  <si>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</si>
  <si>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</si>
  <si>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</si>
  <si>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</si>
  <si>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</si>
  <si>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</si>
  <si>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</si>
  <si>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</si>
  <si>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</si>
  <si>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</si>
  <si>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</si>
  <si>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</si>
  <si>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</si>
  <si>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</si>
  <si>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</si>
  <si>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</si>
  <si>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</si>
  <si>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</si>
  <si>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</si>
  <si>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</si>
  <si>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</si>
  <si>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</si>
  <si>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</si>
  <si>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</si>
  <si>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</si>
  <si>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</si>
  <si>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</si>
  <si>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</si>
  <si>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</si>
  <si>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</si>
  <si>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</si>
  <si>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</si>
  <si>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</si>
  <si>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</si>
  <si>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</si>
  <si>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</si>
  <si>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</si>
  <si>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</si>
  <si>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</si>
  <si>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</si>
  <si>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</si>
  <si>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</si>
  <si>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</si>
  <si>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</si>
  <si>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</si>
  <si>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</si>
  <si>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</si>
  <si>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</si>
  <si>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</si>
  <si>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</si>
  <si>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</si>
  <si>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</si>
  <si>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</si>
  <si>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</si>
  <si>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</si>
  <si>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</si>
  <si>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</si>
  <si>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</si>
  <si>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</si>
  <si>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</si>
  <si>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</si>
  <si>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</si>
  <si>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</si>
  <si>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</si>
  <si>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</si>
  <si>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</si>
  <si>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</si>
  <si>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</si>
  <si>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</si>
  <si>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</si>
  <si>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</si>
  <si>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</si>
  <si>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</si>
  <si>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</si>
  <si>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</si>
  <si>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</si>
  <si>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</si>
  <si>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</si>
  <si>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</si>
  <si>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</si>
  <si>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</si>
  <si>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</si>
  <si>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</si>
  <si>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</si>
  <si>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</si>
  <si>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</si>
  <si>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</si>
  <si>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</si>
  <si>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</si>
  <si>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</si>
  <si>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</si>
  <si>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</si>
  <si>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</si>
  <si>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</si>
  <si>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</si>
  <si>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</si>
  <si>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</si>
  <si>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</si>
  <si>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</si>
  <si>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</si>
  <si>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</si>
  <si>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</si>
  <si>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</si>
  <si>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</si>
  <si>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</si>
  <si>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</si>
  <si>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</si>
  <si>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</si>
  <si>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</si>
  <si>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</si>
  <si>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</si>
  <si>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</si>
  <si>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</si>
  <si>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</si>
  <si>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</si>
  <si>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</si>
  <si>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</si>
  <si>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</si>
  <si>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</si>
  <si>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</si>
  <si>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</si>
  <si>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</si>
  <si>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</si>
  <si>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</si>
  <si>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</si>
  <si>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</si>
  <si>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</si>
  <si>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</si>
  <si>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</si>
  <si>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</si>
  <si>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</si>
  <si>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</si>
  <si>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</si>
  <si>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</si>
  <si>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</si>
  <si>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</si>
  <si>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</si>
  <si>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</si>
  <si>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</si>
  <si>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</si>
  <si>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</si>
  <si>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</si>
  <si>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</si>
  <si>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</si>
  <si>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</si>
  <si>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</si>
  <si>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</si>
  <si>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</si>
  <si>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</si>
  <si>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</si>
  <si>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</si>
  <si>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</si>
  <si>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</si>
  <si>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</si>
  <si>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</si>
  <si>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</si>
  <si>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</si>
  <si>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</si>
  <si>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</si>
  <si>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</si>
  <si>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</si>
  <si>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</si>
  <si>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</si>
  <si>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</si>
  <si>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</si>
  <si>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</si>
  <si>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</si>
  <si>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</si>
  <si>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</si>
  <si>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</si>
  <si>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</si>
  <si>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</si>
  <si>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</si>
  <si>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</si>
  <si>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</si>
  <si>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</si>
  <si>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</si>
  <si>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</si>
  <si>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</si>
  <si>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</si>
  <si>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</si>
  <si>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</si>
  <si>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</si>
  <si>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</si>
  <si>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</si>
  <si>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</si>
  <si>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</si>
  <si>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</si>
  <si>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</si>
  <si>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</si>
  <si>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</si>
  <si>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</si>
  <si>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</si>
  <si>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</si>
  <si>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</si>
  <si>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</si>
  <si>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</si>
  <si>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</si>
  <si>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</si>
  <si>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</si>
  <si>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</si>
  <si>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</si>
  <si>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</si>
  <si>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</si>
  <si>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</si>
  <si>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</si>
  <si>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</si>
  <si>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</si>
  <si>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</si>
  <si>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</si>
  <si>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</si>
  <si>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</si>
  <si>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</si>
  <si>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</si>
  <si>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</si>
  <si>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</si>
  <si>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</si>
  <si>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</si>
  <si>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</si>
  <si>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</si>
  <si>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</si>
  <si>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</si>
  <si>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</si>
  <si>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</si>
  <si>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</si>
  <si>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</si>
  <si>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</si>
  <si>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</si>
  <si>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</si>
  <si>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</si>
  <si>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</si>
  <si>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</si>
  <si>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</si>
  <si>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</si>
  <si>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</si>
  <si>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</si>
  <si>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</si>
  <si>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</si>
  <si>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</si>
  <si>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</si>
  <si>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</si>
  <si>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</si>
  <si>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</si>
  <si>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</si>
  <si>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</si>
  <si>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</si>
  <si>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</si>
  <si>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</si>
  <si>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</si>
  <si>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</si>
  <si>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</si>
  <si>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</si>
  <si>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</si>
  <si>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</si>
  <si>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</si>
  <si>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</si>
  <si>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</si>
  <si>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</si>
  <si>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</si>
  <si>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</si>
  <si>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</si>
  <si>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</si>
  <si>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</si>
  <si>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</si>
  <si>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</si>
  <si>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</si>
  <si>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</si>
  <si>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</si>
  <si>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</si>
  <si>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</si>
  <si>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</si>
  <si>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</si>
  <si>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</si>
  <si>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</si>
  <si>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</si>
  <si>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</si>
  <si>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</si>
  <si>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</si>
  <si>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</si>
  <si>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</si>
  <si>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</si>
  <si>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</si>
  <si>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</si>
  <si>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</si>
  <si>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</si>
  <si>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</si>
  <si>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</si>
  <si>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</si>
  <si>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</si>
  <si>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</si>
  <si>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</si>
  <si>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</si>
  <si>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</si>
  <si>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</si>
  <si>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</si>
  <si>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</si>
  <si>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</si>
  <si>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</si>
  <si>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</si>
  <si>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</si>
  <si>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</si>
  <si>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</si>
  <si>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</si>
  <si>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</si>
  <si>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</si>
  <si>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</si>
  <si>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</si>
  <si>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</si>
  <si>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</si>
  <si>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</si>
  <si>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</si>
  <si>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</si>
  <si>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</si>
  <si>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</si>
  <si>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</si>
  <si>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</si>
  <si>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</si>
  <si>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</si>
  <si>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</si>
  <si>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</si>
  <si>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</si>
  <si>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</si>
  <si>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</si>
  <si>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</si>
  <si>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</si>
  <si>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</si>
  <si>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</si>
  <si>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</si>
  <si>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</si>
  <si>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</si>
  <si>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</si>
  <si>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</si>
  <si>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</si>
  <si>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</si>
  <si>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</si>
  <si>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</si>
  <si>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</si>
  <si>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</si>
  <si>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</si>
  <si>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</si>
  <si>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</si>
  <si>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</si>
  <si>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</si>
  <si>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</si>
  <si>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</si>
  <si>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</si>
  <si>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</si>
  <si>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</si>
  <si>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</si>
  <si>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</si>
  <si>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</si>
  <si>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</si>
  <si>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</si>
  <si>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</si>
  <si>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</si>
  <si>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</si>
  <si>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</si>
  <si>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</si>
  <si>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</si>
  <si>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</si>
  <si>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</si>
  <si>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</si>
  <si>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</si>
  <si>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</si>
  <si>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</si>
  <si>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</si>
  <si>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</si>
  <si>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</si>
  <si>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</si>
  <si>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</si>
  <si>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</si>
  <si>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</si>
  <si>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</si>
  <si>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</si>
  <si>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</si>
  <si>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</si>
  <si>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</si>
  <si>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</si>
  <si>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</si>
  <si>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</si>
  <si>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</si>
  <si>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</si>
  <si>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</si>
  <si>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</si>
  <si>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</si>
  <si>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</si>
  <si>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</si>
  <si>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</si>
  <si>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</si>
  <si>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</si>
  <si>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</si>
  <si>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</si>
  <si>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</si>
  <si>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</si>
  <si>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</si>
  <si>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</si>
  <si>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</si>
  <si>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</si>
  <si>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</si>
  <si>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</si>
  <si>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</si>
  <si>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</si>
  <si>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</si>
  <si>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</si>
  <si>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</si>
  <si>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</si>
  <si>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</si>
  <si>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</si>
  <si>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</si>
  <si>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</si>
  <si>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</si>
  <si>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</si>
  <si>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</si>
  <si>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</si>
  <si>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</si>
  <si>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</si>
  <si>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</si>
  <si>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</si>
  <si>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</si>
  <si>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</si>
  <si>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</si>
  <si>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</si>
  <si>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</si>
  <si>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</si>
  <si>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</si>
  <si>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</si>
  <si>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</si>
  <si>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</si>
  <si>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</si>
  <si>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</si>
  <si>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</si>
  <si>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</si>
  <si>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</si>
  <si>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</si>
  <si>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</si>
  <si>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</si>
  <si>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</si>
  <si>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</si>
  <si>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</si>
  <si>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</si>
  <si>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</si>
  <si>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</si>
  <si>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</si>
  <si>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</si>
  <si>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</si>
  <si>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</si>
  <si>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</si>
  <si>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</si>
  <si>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</si>
  <si>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</si>
  <si>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</si>
  <si>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</si>
  <si>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</si>
  <si>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</si>
  <si>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</si>
  <si>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</si>
  <si>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</si>
  <si>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</si>
  <si>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</si>
  <si>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</si>
  <si>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</si>
  <si>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</si>
  <si>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</si>
  <si>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</si>
  <si>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</si>
  <si>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</si>
  <si>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</si>
  <si>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</si>
  <si>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</si>
  <si>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</si>
  <si>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</si>
  <si>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</si>
  <si>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</si>
  <si>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</si>
  <si>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</si>
  <si>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</si>
  <si>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</si>
  <si>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</si>
  <si>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</si>
  <si>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</si>
  <si>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</si>
  <si>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</si>
  <si>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</si>
  <si>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</si>
  <si>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</si>
  <si>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</si>
  <si>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</si>
  <si>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</si>
  <si>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</si>
  <si>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</si>
  <si>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</si>
  <si>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</si>
  <si>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</si>
  <si>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</si>
  <si>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</si>
  <si>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</si>
  <si>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</si>
  <si>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</si>
  <si>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</si>
  <si>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</si>
  <si>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</si>
  <si>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</si>
  <si>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</si>
  <si>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</si>
  <si>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</si>
  <si>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</si>
  <si>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</si>
  <si>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</si>
  <si>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</si>
  <si>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</si>
  <si>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</si>
  <si>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</si>
  <si>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</si>
  <si>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</si>
  <si>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</si>
  <si>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</si>
  <si>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</si>
  <si>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</si>
  <si>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</si>
  <si>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</si>
  <si>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</si>
  <si>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</si>
  <si>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</si>
  <si>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</si>
  <si>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</si>
  <si>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</si>
  <si>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</si>
  <si>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</si>
  <si>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</si>
  <si>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</si>
  <si>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</si>
  <si>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</si>
  <si>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</si>
  <si>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</si>
  <si>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</si>
  <si>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</si>
  <si>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</si>
  <si>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</si>
  <si>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</si>
  <si>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</si>
  <si>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</si>
  <si>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</si>
  <si>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</si>
  <si>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</si>
  <si>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</si>
  <si>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</si>
  <si>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</si>
  <si>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</si>
  <si>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</si>
  <si>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</si>
  <si>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</si>
  <si>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</si>
  <si>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</si>
  <si>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</si>
  <si>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</si>
  <si>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</si>
  <si>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</si>
  <si>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</si>
  <si>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</si>
  <si>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</si>
  <si>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</si>
  <si>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</si>
  <si>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</si>
  <si>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</si>
  <si>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</si>
  <si>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</si>
  <si>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</si>
  <si>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</si>
  <si>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</si>
  <si>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</si>
  <si>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</si>
  <si>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</si>
  <si>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</si>
  <si>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</si>
  <si>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</si>
  <si>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</si>
  <si>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</si>
  <si>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</si>
  <si>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</si>
  <si>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</si>
  <si>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</si>
  <si>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</si>
  <si>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</si>
  <si>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</si>
  <si>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</si>
  <si>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</si>
  <si>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</si>
  <si>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</si>
  <si>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</si>
  <si>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</si>
  <si>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</si>
  <si>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</si>
  <si>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</si>
  <si>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</si>
  <si>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</si>
  <si>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</si>
  <si>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</si>
  <si>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</si>
  <si>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</si>
  <si>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</si>
  <si>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</si>
  <si>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</si>
  <si>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</si>
  <si>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</si>
  <si>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</si>
  <si>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</si>
  <si>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</si>
  <si>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</si>
  <si>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</si>
  <si>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</si>
  <si>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</si>
  <si>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</si>
  <si>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</si>
  <si>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</si>
  <si>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</si>
  <si>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</si>
  <si>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</si>
  <si>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</si>
  <si>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</si>
  <si>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</si>
  <si>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</si>
  <si>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</si>
  <si>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</si>
  <si>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</si>
  <si>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</si>
  <si>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</si>
  <si>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</si>
  <si>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</si>
  <si>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</si>
  <si>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</si>
  <si>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</si>
  <si>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</si>
  <si>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</si>
  <si>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</si>
  <si>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</si>
  <si>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</si>
  <si>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</si>
  <si>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</si>
  <si>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</si>
  <si>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</si>
  <si>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</si>
  <si>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</si>
  <si>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</si>
  <si>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</si>
  <si>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</si>
  <si>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</si>
  <si>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</si>
  <si>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</si>
  <si>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</si>
  <si>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</si>
  <si>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</si>
  <si>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</si>
  <si>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</si>
  <si>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</si>
  <si>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</si>
  <si>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</si>
  <si>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</si>
  <si>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</si>
  <si>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</si>
  <si>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</si>
  <si>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</si>
  <si>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</si>
  <si>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</si>
  <si>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</si>
  <si>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</si>
  <si>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</si>
  <si>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</si>
  <si>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</si>
  <si>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</si>
  <si>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</si>
  <si>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</si>
  <si>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</si>
  <si>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</si>
  <si>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</si>
  <si>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</si>
  <si>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</si>
  <si>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</si>
  <si>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</si>
  <si>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</si>
  <si>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</si>
  <si>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</si>
  <si>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</si>
  <si>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</si>
  <si>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</si>
  <si>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</si>
  <si>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</si>
  <si>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</si>
  <si>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</si>
  <si>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</si>
  <si>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</si>
  <si>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</si>
  <si>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</si>
  <si>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</si>
  <si>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</si>
  <si>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</si>
  <si>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</si>
  <si>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</si>
  <si>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</si>
  <si>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</si>
  <si>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</si>
  <si>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</si>
  <si>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</si>
  <si>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</si>
  <si>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</si>
  <si>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</si>
  <si>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</si>
  <si>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</si>
  <si>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</si>
  <si>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</si>
  <si>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</si>
  <si>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</si>
  <si>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</si>
  <si>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</si>
  <si>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</si>
  <si>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</si>
  <si>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</si>
  <si>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</si>
  <si>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</si>
  <si>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</si>
  <si>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</si>
  <si>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</si>
  <si>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</si>
  <si>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</si>
  <si>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</si>
  <si>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</si>
  <si>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</si>
  <si>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</si>
  <si>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</si>
  <si>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</si>
  <si>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</si>
  <si>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</si>
  <si>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</si>
  <si>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</si>
  <si>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</si>
  <si>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</si>
  <si>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</si>
  <si>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</si>
  <si>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</si>
  <si>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</si>
  <si>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</si>
  <si>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</si>
  <si>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</si>
  <si>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</si>
  <si>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</si>
  <si>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</si>
  <si>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</si>
  <si>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</si>
  <si>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</si>
  <si>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</si>
  <si>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</si>
  <si>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</si>
  <si>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</si>
  <si>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</si>
  <si>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</si>
  <si>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</si>
  <si>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</si>
  <si>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</si>
  <si>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</si>
  <si>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</si>
  <si>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</si>
  <si>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</si>
  <si>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</si>
  <si>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</si>
  <si>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</si>
  <si>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</si>
  <si>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</si>
  <si>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</si>
  <si>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</si>
  <si>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</si>
  <si>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</si>
  <si>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</si>
  <si>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</si>
  <si>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</si>
  <si>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</si>
  <si>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</si>
  <si>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</si>
  <si>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</si>
  <si>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</si>
  <si>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</si>
  <si>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</si>
  <si>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</si>
  <si>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</si>
  <si>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</si>
  <si>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</si>
  <si>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</si>
  <si>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</si>
  <si>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</si>
  <si>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</si>
  <si>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</si>
  <si>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</si>
  <si>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</si>
  <si>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</si>
  <si>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</si>
  <si>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</si>
  <si>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</si>
  <si>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</si>
  <si>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</si>
  <si>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</si>
  <si>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</si>
  <si>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</si>
  <si>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</si>
  <si>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</si>
  <si>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</si>
  <si>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</si>
  <si>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</si>
  <si>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</si>
  <si>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</si>
  <si>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</si>
  <si>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</si>
  <si>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</si>
  <si>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</si>
  <si>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</si>
  <si>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</si>
  <si>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</si>
  <si>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</si>
  <si>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</si>
  <si>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</si>
  <si>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</si>
  <si>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</si>
  <si>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</si>
  <si>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</si>
  <si>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</si>
  <si>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</si>
  <si>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</si>
  <si>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</si>
  <si>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</si>
  <si>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</si>
  <si>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</si>
  <si>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</si>
  <si>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</si>
  <si>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</si>
  <si>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</si>
  <si>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</si>
  <si>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</si>
  <si>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</si>
  <si>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</si>
  <si>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</si>
  <si>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</si>
  <si>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</si>
  <si>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</si>
  <si>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</si>
  <si>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</si>
  <si>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</si>
  <si>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</si>
  <si>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</si>
  <si>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</si>
  <si>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</si>
  <si>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</si>
  <si>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</si>
  <si>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</si>
  <si>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</si>
  <si>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</si>
  <si>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</si>
  <si>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</si>
  <si>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</si>
  <si>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</si>
  <si>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</si>
  <si>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</si>
  <si>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</si>
  <si>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</si>
  <si>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</si>
  <si>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</si>
  <si>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</si>
  <si>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</si>
  <si>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</si>
  <si>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</si>
  <si>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</si>
  <si>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</si>
  <si>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</si>
  <si>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</si>
  <si>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</si>
  <si>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</si>
  <si>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</si>
  <si>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</si>
  <si>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</si>
  <si>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</si>
  <si>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</si>
  <si>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</si>
  <si>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</si>
  <si>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</si>
  <si>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</si>
  <si>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</si>
  <si>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</si>
  <si>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</si>
  <si>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</si>
  <si>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</si>
  <si>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</si>
  <si>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</si>
  <si>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</si>
  <si>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</si>
  <si>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</si>
  <si>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</si>
  <si>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</si>
  <si>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</si>
  <si>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</si>
  <si>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</si>
  <si>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</si>
  <si>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</si>
  <si>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</si>
  <si>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</si>
  <si>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</si>
  <si>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</si>
  <si>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</si>
  <si>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</si>
  <si>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</si>
  <si>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</si>
  <si>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</si>
  <si>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</si>
  <si>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</si>
  <si>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</si>
  <si>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</si>
  <si>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</si>
  <si>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</si>
  <si>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</si>
  <si>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</si>
  <si>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</si>
  <si>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</si>
  <si>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</si>
  <si>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</si>
  <si>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</si>
  <si>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</si>
  <si>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</si>
  <si>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</si>
  <si>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</si>
  <si>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</si>
  <si>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</si>
  <si>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</si>
  <si>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</si>
  <si>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</si>
  <si>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</si>
  <si>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</si>
  <si>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</si>
  <si>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</si>
  <si>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</si>
  <si>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</si>
  <si>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</si>
  <si>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</si>
  <si>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</si>
  <si>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</si>
  <si>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</si>
  <si>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</si>
  <si>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</si>
  <si>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</si>
  <si>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</si>
  <si>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</si>
  <si>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</si>
  <si>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</si>
  <si>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</si>
  <si>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</si>
  <si>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</si>
  <si>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</si>
  <si>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</si>
  <si>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</si>
  <si>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</si>
  <si>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</si>
  <si>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</si>
  <si>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</si>
  <si>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</si>
  <si>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</si>
  <si>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</si>
  <si>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</si>
  <si>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</si>
  <si>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</si>
  <si>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</si>
  <si>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</si>
  <si>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</si>
  <si>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</si>
  <si>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</si>
  <si>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</si>
  <si>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</si>
  <si>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</si>
  <si>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</si>
  <si>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</si>
  <si>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</si>
  <si>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</si>
  <si>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</si>
  <si>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</si>
  <si>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</si>
  <si>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</si>
  <si>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</si>
  <si>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</si>
  <si>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</si>
  <si>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</si>
  <si>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</si>
  <si>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</si>
  <si>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</si>
  <si>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</si>
  <si>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</si>
  <si>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</si>
  <si>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</si>
  <si>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</si>
  <si>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</si>
  <si>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</si>
  <si>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</si>
  <si>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</si>
  <si>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</si>
  <si>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</si>
  <si>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</si>
  <si>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</si>
  <si>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</si>
  <si>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</si>
  <si>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</si>
  <si>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</si>
  <si>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</si>
  <si>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</si>
  <si>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</si>
  <si>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</si>
  <si>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</si>
  <si>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</si>
  <si>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</si>
  <si>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</si>
  <si>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</si>
  <si>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</si>
  <si>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</si>
  <si>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</si>
  <si>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</si>
  <si>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</si>
  <si>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</si>
  <si>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</si>
  <si>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</si>
  <si>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</si>
  <si>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</si>
  <si>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</si>
  <si>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</si>
  <si>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</si>
  <si>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</si>
  <si>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</si>
  <si>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</si>
  <si>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</si>
  <si>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</si>
  <si>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</si>
  <si>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</si>
  <si>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</si>
  <si>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</si>
  <si>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</si>
  <si>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</si>
  <si>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</si>
  <si>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</si>
  <si>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</si>
  <si>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</si>
  <si>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</si>
  <si>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</si>
  <si>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</si>
  <si>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</si>
  <si>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</si>
  <si>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</si>
  <si>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</si>
  <si>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</si>
  <si>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</si>
  <si>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</si>
  <si>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</si>
  <si>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</si>
  <si>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</si>
  <si>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</si>
  <si>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</si>
  <si>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</si>
  <si>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</si>
  <si>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</si>
  <si>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</si>
  <si>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</si>
  <si>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</si>
  <si>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</si>
  <si>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</si>
  <si>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</si>
  <si>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</si>
  <si>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</si>
  <si>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</si>
  <si>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</si>
  <si>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</si>
  <si>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</si>
  <si>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</si>
  <si>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</si>
  <si>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</si>
  <si>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</si>
  <si>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</si>
  <si>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</si>
  <si>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</si>
  <si>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</si>
  <si>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</si>
  <si>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</si>
  <si>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</si>
  <si>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</si>
  <si>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</si>
  <si>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</si>
  <si>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</si>
  <si>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</si>
  <si>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</si>
  <si>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</si>
  <si>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</si>
  <si>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</si>
  <si>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</si>
  <si>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</si>
  <si>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</si>
  <si>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</si>
  <si>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</si>
  <si>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</si>
  <si>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</si>
  <si>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</si>
  <si>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</si>
  <si>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</si>
  <si>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</si>
  <si>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</si>
  <si>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</si>
  <si>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</si>
  <si>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</si>
  <si>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</si>
  <si>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</si>
  <si>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</si>
  <si>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</si>
  <si>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</si>
  <si>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</si>
  <si>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</si>
  <si>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</si>
  <si>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</si>
  <si>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</si>
  <si>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</si>
  <si>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</si>
  <si>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</si>
  <si>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</si>
  <si>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</si>
  <si>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</si>
  <si>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</si>
  <si>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</si>
  <si>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</si>
  <si>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</si>
  <si>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</si>
  <si>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</si>
  <si>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</si>
  <si>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</si>
  <si>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</si>
  <si>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</si>
  <si>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</si>
  <si>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</si>
  <si>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</si>
  <si>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</si>
  <si>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</si>
  <si>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</si>
  <si>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</si>
  <si>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</si>
  <si>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</si>
  <si>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</si>
  <si>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</si>
  <si>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</si>
  <si>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</si>
  <si>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</si>
  <si>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</si>
  <si>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</si>
  <si>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</si>
  <si>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</si>
  <si>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</si>
  <si>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</si>
  <si>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</si>
  <si>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</si>
  <si>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</si>
  <si>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</si>
  <si>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</si>
  <si>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</si>
  <si>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</si>
  <si>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</si>
  <si>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</si>
  <si>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</si>
  <si>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</si>
  <si>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</si>
  <si>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</si>
  <si>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</si>
  <si>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</si>
  <si>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</si>
  <si>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</si>
  <si>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</si>
  <si>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</si>
  <si>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</si>
  <si>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</si>
  <si>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</si>
  <si>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</si>
  <si>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</si>
  <si>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</si>
  <si>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</si>
  <si>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</si>
  <si>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</si>
  <si>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</si>
  <si>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</si>
  <si>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</si>
  <si>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</si>
  <si>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</si>
  <si>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</si>
  <si>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</si>
  <si>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</si>
  <si>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</si>
  <si>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</si>
  <si>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</si>
  <si>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</si>
  <si>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</si>
  <si>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</si>
  <si>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</si>
  <si>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</si>
  <si>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</si>
  <si>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</si>
  <si>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</si>
  <si>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</si>
  <si>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</si>
  <si>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</si>
  <si>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</si>
  <si>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</si>
  <si>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</si>
  <si>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</si>
  <si>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</si>
  <si>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</si>
  <si>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</si>
  <si>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</si>
  <si>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</si>
  <si>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</si>
  <si>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</si>
  <si>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</si>
  <si>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</si>
  <si>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</si>
  <si>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</si>
  <si>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</si>
  <si>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</si>
  <si>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</si>
  <si>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</si>
  <si>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</si>
  <si>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</si>
  <si>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</si>
  <si>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</si>
  <si>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</si>
  <si>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</si>
  <si>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</si>
  <si>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</si>
  <si>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</si>
  <si>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</si>
  <si>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</si>
  <si>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</si>
  <si>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</si>
  <si>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</si>
  <si>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</si>
  <si>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</si>
  <si>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</si>
  <si>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</si>
  <si>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</si>
  <si>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</si>
  <si>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</si>
  <si>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</si>
  <si>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</si>
  <si>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</si>
  <si>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</si>
  <si>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</si>
  <si>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</si>
  <si>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</si>
  <si>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</si>
  <si>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</si>
  <si>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</si>
  <si>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</si>
  <si>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</si>
  <si>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</si>
  <si>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</si>
  <si>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</si>
  <si>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</si>
  <si>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</si>
  <si>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</si>
  <si>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</si>
  <si>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</si>
  <si>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</si>
  <si>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</si>
  <si>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</si>
  <si>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</si>
  <si>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</si>
  <si>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</si>
  <si>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</si>
  <si>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</si>
  <si>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</si>
  <si>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</si>
  <si>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</si>
  <si>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</si>
  <si>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</si>
  <si>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</si>
  <si>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</si>
  <si>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</si>
  <si>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</si>
  <si>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</si>
  <si>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</si>
  <si>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</si>
  <si>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</si>
  <si>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</si>
  <si>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</si>
  <si>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</si>
  <si>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</si>
  <si>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</si>
  <si>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</si>
  <si>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</si>
  <si>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</si>
  <si>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</si>
  <si>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</si>
  <si>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</si>
  <si>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</si>
  <si>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</si>
  <si>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</si>
  <si>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</si>
  <si>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</si>
  <si>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</si>
  <si>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</si>
  <si>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</si>
  <si>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</si>
  <si>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</si>
  <si>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</si>
  <si>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</si>
  <si>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</si>
  <si>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</si>
  <si>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</si>
  <si>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</si>
  <si>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</si>
  <si>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</si>
  <si>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</si>
  <si>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</si>
  <si>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</si>
  <si>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</si>
  <si>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</si>
  <si>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</si>
  <si>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</si>
  <si>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</si>
  <si>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</si>
  <si>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</si>
  <si>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</si>
  <si>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</si>
  <si>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</si>
  <si>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</si>
  <si>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</si>
  <si>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</si>
  <si>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</si>
  <si>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</si>
  <si>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</si>
  <si>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</si>
  <si>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</si>
  <si>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</si>
  <si>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</si>
  <si>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</si>
  <si>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</si>
  <si>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</si>
  <si>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</si>
  <si>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</si>
  <si>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</si>
  <si>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</si>
  <si>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</si>
  <si>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</si>
  <si>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</si>
  <si>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</si>
  <si>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</si>
  <si>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</si>
  <si>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</si>
  <si>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</si>
  <si>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</si>
  <si>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</si>
  <si>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</si>
  <si>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</si>
  <si>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</si>
  <si>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</si>
  <si>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</si>
  <si>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</si>
  <si>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</si>
  <si>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</si>
  <si>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</si>
  <si>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</si>
  <si>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</si>
  <si>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</si>
  <si>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</si>
  <si>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</si>
  <si>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</si>
  <si>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</si>
  <si>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</si>
  <si>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</si>
  <si>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</si>
  <si>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</si>
  <si>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</si>
  <si>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</si>
  <si>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</si>
  <si>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</si>
  <si>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</si>
  <si>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</si>
  <si>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</si>
  <si>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</si>
  <si>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</si>
  <si>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</si>
  <si>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</si>
  <si>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</si>
  <si>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</si>
  <si>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</si>
  <si>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</si>
  <si>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</si>
  <si>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</si>
  <si>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</si>
  <si>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</si>
  <si>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</si>
  <si>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</si>
  <si>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</si>
  <si>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</si>
  <si>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</si>
  <si>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</si>
  <si>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</si>
  <si>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</si>
  <si>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</si>
  <si>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</si>
  <si>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</si>
  <si>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</si>
  <si>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</si>
  <si>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</si>
  <si>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</si>
  <si>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</si>
  <si>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</si>
  <si>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</si>
  <si>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</si>
  <si>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</si>
  <si>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</si>
  <si>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</si>
  <si>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</si>
  <si>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</si>
  <si>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</si>
  <si>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</si>
  <si>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</si>
  <si>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</si>
  <si>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</si>
  <si>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</si>
  <si>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</si>
  <si>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</si>
  <si>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</si>
  <si>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</si>
  <si>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</si>
  <si>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</si>
  <si>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</si>
  <si>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</si>
  <si>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</si>
  <si>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</si>
  <si>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</si>
  <si>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</si>
  <si>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</si>
  <si>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</si>
  <si>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</si>
  <si>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</si>
  <si>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</si>
  <si>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</si>
  <si>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</si>
  <si>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</si>
  <si>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</si>
  <si>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</si>
  <si>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</si>
  <si>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</si>
  <si>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</si>
  <si>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</si>
  <si>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</si>
  <si>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</si>
  <si>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</si>
  <si>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</si>
  <si>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</si>
  <si>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</si>
  <si>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</si>
  <si>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</si>
  <si>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</si>
  <si>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</si>
  <si>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</si>
  <si>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</si>
  <si>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</si>
  <si>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</si>
  <si>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</si>
  <si>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</si>
  <si>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</si>
  <si>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</si>
  <si>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</si>
  <si>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</si>
  <si>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</si>
  <si>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</si>
  <si>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</si>
  <si>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</si>
  <si>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</si>
  <si>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</si>
  <si>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</si>
  <si>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</si>
  <si>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</si>
  <si>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</si>
  <si>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</si>
  <si>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</si>
  <si>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</si>
  <si>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</si>
  <si>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</si>
  <si>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</si>
  <si>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</si>
  <si>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</si>
  <si>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</si>
  <si>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</si>
  <si>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</si>
  <si>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</si>
  <si>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</si>
  <si>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</si>
  <si>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</si>
  <si>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</si>
  <si>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</si>
  <si>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</si>
  <si>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</si>
  <si>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</si>
  <si>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</si>
  <si>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</si>
  <si>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</si>
  <si>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</si>
  <si>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</si>
  <si>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</si>
  <si>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</si>
  <si>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</si>
  <si>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</si>
  <si>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</si>
  <si>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</si>
  <si>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</si>
  <si>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</si>
  <si>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</si>
  <si>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</si>
  <si>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</si>
  <si>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</si>
  <si>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</si>
  <si>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</si>
  <si>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</si>
  <si>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</si>
  <si>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</si>
  <si>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</si>
  <si>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</si>
  <si>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</si>
  <si>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</si>
  <si>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</si>
  <si>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</si>
  <si>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</si>
  <si>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</si>
  <si>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</si>
  <si>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</si>
  <si>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</si>
  <si>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</si>
  <si>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</si>
  <si>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</si>
  <si>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</si>
  <si>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</si>
  <si>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</si>
  <si>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</si>
  <si>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</si>
  <si>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</si>
  <si>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</si>
  <si>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</si>
  <si>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</si>
  <si>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</si>
  <si>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</si>
  <si>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</si>
  <si>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</si>
  <si>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</si>
  <si>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</si>
  <si>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</si>
  <si>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</si>
  <si>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</si>
  <si>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</si>
  <si>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</si>
  <si>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</si>
  <si>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</si>
  <si>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</si>
  <si>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</si>
  <si>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</si>
  <si>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</si>
  <si>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</si>
  <si>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</si>
  <si>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</si>
  <si>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</si>
  <si>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</si>
  <si>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</si>
  <si>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</si>
  <si>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</si>
  <si>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</si>
  <si>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</si>
  <si>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</si>
  <si>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</si>
  <si>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</si>
  <si>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</si>
  <si>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</si>
  <si>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</si>
  <si>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</si>
  <si>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</si>
  <si>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</si>
  <si>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</si>
  <si>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</si>
  <si>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</si>
  <si>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</si>
  <si>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</si>
  <si>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</si>
  <si>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</si>
  <si>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</si>
  <si>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</si>
  <si>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</si>
  <si>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</si>
  <si>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</si>
  <si>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</si>
  <si>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</si>
  <si>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</si>
  <si>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</si>
  <si>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</si>
  <si>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</si>
  <si>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</si>
  <si>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</si>
  <si>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</si>
  <si>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</si>
  <si>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</si>
  <si>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</si>
  <si>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</si>
  <si>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</si>
  <si>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</si>
  <si>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</si>
  <si>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</si>
  <si>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</si>
  <si>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</si>
  <si>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</si>
  <si>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</si>
  <si>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</si>
  <si>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</si>
  <si>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</si>
  <si>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</si>
  <si>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</si>
  <si>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</si>
  <si>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</si>
  <si>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</si>
  <si>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</si>
  <si>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</si>
  <si>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</si>
  <si>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</si>
  <si>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</si>
  <si>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</si>
  <si>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</si>
  <si>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</si>
  <si>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</si>
  <si>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</si>
  <si>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</si>
  <si>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</si>
  <si>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</si>
  <si>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</si>
  <si>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</si>
  <si>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</si>
  <si>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</si>
  <si>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</si>
  <si>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</si>
  <si>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</si>
  <si>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</si>
  <si>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</si>
  <si>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</si>
  <si>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</si>
  <si>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</si>
  <si>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</si>
  <si>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</si>
  <si>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</si>
  <si>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</si>
  <si>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</si>
  <si>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</si>
  <si>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</si>
  <si>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</si>
  <si>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</si>
  <si>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</si>
  <si>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</si>
  <si>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</si>
  <si>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</si>
  <si>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</si>
  <si>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</si>
  <si>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</si>
  <si>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</si>
  <si>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</si>
  <si>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</si>
  <si>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</si>
  <si>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</si>
  <si>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</si>
  <si>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</si>
  <si>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</si>
  <si>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</si>
  <si>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</si>
  <si>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</si>
  <si>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</si>
  <si>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</si>
  <si>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</si>
  <si>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</si>
  <si>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</si>
  <si>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</si>
  <si>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</si>
  <si>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</si>
  <si>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</si>
  <si>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</si>
  <si>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</si>
  <si>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</si>
  <si>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</si>
  <si>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</si>
  <si>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</si>
  <si>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</si>
  <si>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</si>
  <si>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</si>
  <si>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</si>
  <si>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</si>
  <si>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</si>
  <si>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</si>
  <si>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</si>
  <si>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</si>
  <si>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</si>
  <si>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</si>
  <si>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</si>
  <si>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</si>
  <si>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</si>
  <si>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</si>
  <si>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</si>
  <si>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</si>
  <si>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</si>
  <si>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</si>
  <si>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</si>
  <si>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</si>
  <si>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</si>
  <si>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</si>
  <si>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</si>
  <si>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</si>
  <si>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</si>
  <si>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</si>
  <si>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</si>
  <si>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</si>
  <si>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</si>
  <si>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</si>
  <si>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</si>
  <si>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</si>
  <si>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</si>
  <si>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</si>
  <si>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</si>
  <si>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</si>
  <si>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</si>
  <si>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</si>
  <si>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</si>
  <si>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</si>
  <si>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</si>
  <si>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</si>
  <si>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</si>
  <si>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</si>
  <si>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</si>
  <si>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</si>
  <si>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</si>
  <si>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</si>
  <si>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</si>
  <si>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</si>
  <si>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</si>
  <si>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</si>
  <si>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</si>
  <si>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</si>
  <si>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</si>
  <si>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</si>
  <si>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</si>
  <si>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</si>
  <si>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</si>
  <si>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</si>
  <si>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</si>
  <si>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</si>
  <si>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</si>
  <si>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</si>
  <si>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</si>
  <si>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</si>
  <si>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</si>
  <si>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</si>
  <si>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</si>
  <si>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</si>
  <si>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</si>
  <si>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</si>
  <si>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</si>
  <si>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</si>
  <si>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</si>
  <si>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</si>
  <si>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</si>
  <si>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</si>
  <si>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</si>
  <si>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</si>
  <si>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</si>
  <si>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</si>
  <si>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</si>
  <si>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</si>
  <si>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</si>
  <si>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</si>
  <si>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</si>
  <si>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</si>
  <si>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</si>
  <si>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</si>
  <si>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</si>
  <si>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</si>
  <si>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</si>
  <si>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</si>
  <si>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</si>
  <si>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</si>
  <si>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</si>
  <si>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</si>
  <si>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</si>
  <si>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</si>
  <si>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</si>
  <si>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</si>
  <si>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</si>
  <si>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</si>
  <si>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</si>
  <si>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</si>
  <si>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</si>
  <si>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</si>
  <si>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</si>
  <si>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</si>
  <si>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</si>
  <si>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</si>
  <si>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</si>
  <si>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</si>
  <si>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</si>
  <si>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</si>
  <si>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</si>
  <si>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</si>
  <si>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</si>
  <si>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</si>
  <si>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</si>
  <si>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</si>
  <si>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</si>
  <si>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</si>
  <si>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</si>
  <si>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</si>
  <si>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</si>
  <si>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</si>
  <si>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</si>
  <si>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</si>
  <si>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</si>
  <si>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</si>
  <si>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</si>
  <si>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</si>
  <si>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</si>
  <si>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</si>
  <si>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</si>
  <si>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</si>
  <si>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</si>
  <si>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</si>
  <si>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</si>
  <si>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</si>
  <si>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</si>
  <si>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</si>
  <si>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</si>
  <si>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</si>
  <si>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</si>
  <si>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</si>
  <si>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</si>
  <si>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</si>
  <si>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</si>
  <si>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</si>
  <si>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</si>
  <si>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</si>
  <si>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</si>
  <si>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</si>
  <si>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</si>
  <si>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</si>
  <si>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</si>
  <si>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</si>
  <si>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</si>
  <si>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</si>
  <si>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</si>
  <si>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</si>
  <si>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</si>
  <si>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</si>
  <si>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</si>
  <si>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</si>
  <si>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</si>
  <si>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</si>
  <si>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</si>
  <si>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</si>
  <si>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</si>
  <si>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</si>
  <si>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</si>
  <si>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</si>
  <si>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</si>
  <si>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</si>
  <si>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</si>
  <si>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</si>
  <si>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</si>
  <si>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</si>
  <si>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</si>
  <si>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</si>
  <si>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</si>
  <si>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</si>
  <si>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</si>
  <si>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</si>
  <si>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</si>
  <si>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</si>
  <si>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</si>
  <si>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</si>
  <si>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</si>
  <si>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</si>
  <si>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</si>
  <si>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</si>
  <si>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</si>
  <si>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</si>
  <si>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</si>
  <si>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</si>
  <si>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</si>
  <si>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</si>
  <si>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</si>
  <si>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</si>
  <si>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</si>
  <si>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</si>
  <si>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</si>
  <si>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</si>
  <si>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</si>
  <si>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</si>
  <si>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</si>
  <si>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</si>
  <si>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</si>
  <si>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</si>
  <si>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</si>
  <si>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</si>
  <si>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</si>
  <si>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</si>
  <si>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</si>
  <si>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</si>
  <si>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</si>
  <si>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</si>
  <si>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</si>
  <si>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</si>
  <si>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</si>
  <si>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</si>
  <si>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</si>
  <si>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</si>
  <si>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</si>
  <si>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</si>
  <si>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</si>
  <si>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</si>
  <si>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</si>
  <si>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</si>
  <si>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</si>
  <si>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</si>
  <si>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</si>
  <si>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</si>
  <si>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</si>
  <si>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</si>
  <si>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</si>
  <si>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</si>
  <si>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</si>
  <si>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</si>
  <si>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</si>
  <si>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</si>
  <si>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</si>
  <si>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</si>
  <si>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</si>
  <si>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</si>
  <si>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</si>
  <si>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</si>
  <si>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</si>
  <si>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</si>
  <si>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</si>
  <si>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</si>
  <si>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</si>
  <si>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</si>
  <si>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</si>
  <si>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</si>
  <si>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</si>
  <si>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</si>
  <si>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</si>
  <si>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</si>
  <si>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</si>
  <si>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</si>
  <si>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</si>
  <si>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</si>
  <si>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</si>
  <si>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</si>
  <si>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</si>
  <si>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</si>
  <si>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</si>
  <si>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</si>
  <si>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</si>
  <si>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</si>
  <si>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</si>
  <si>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</si>
  <si>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</si>
  <si>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</si>
  <si>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</si>
  <si>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</si>
  <si>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</si>
  <si>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</si>
  <si>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</si>
  <si>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</si>
  <si>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</si>
  <si>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</si>
  <si>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</si>
  <si>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</si>
  <si>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</si>
  <si>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</si>
  <si>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</si>
  <si>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</si>
  <si>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</si>
  <si>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</si>
  <si>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</si>
  <si>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</si>
  <si>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</si>
  <si>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</si>
  <si>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</si>
  <si>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</si>
  <si>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</si>
  <si>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</si>
  <si>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</si>
  <si>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</si>
  <si>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</si>
  <si>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</si>
  <si>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</si>
  <si>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</si>
  <si>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</si>
  <si>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</si>
  <si>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</si>
  <si>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</si>
  <si>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</si>
  <si>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</si>
  <si>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</si>
  <si>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</si>
  <si>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</si>
  <si>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</si>
  <si>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</si>
  <si>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</si>
  <si>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</si>
  <si>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</si>
  <si>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</si>
  <si>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</si>
  <si>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</si>
  <si>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</si>
  <si>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</si>
  <si>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</si>
  <si>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</si>
  <si>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</si>
  <si>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</si>
  <si>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</si>
  <si>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</si>
  <si>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</si>
  <si>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</si>
  <si>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</si>
  <si>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</si>
  <si>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</si>
  <si>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</si>
  <si>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</si>
  <si>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</si>
  <si>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</si>
  <si>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</si>
  <si>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</si>
  <si>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</si>
  <si>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</si>
  <si>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</si>
  <si>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</si>
  <si>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</si>
  <si>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</si>
  <si>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</si>
  <si>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</si>
  <si>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</si>
  <si>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</si>
  <si>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</si>
  <si>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</si>
  <si>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</si>
  <si>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</si>
  <si>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</si>
  <si>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</si>
  <si>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</si>
  <si>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</si>
  <si>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</si>
  <si>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</si>
  <si>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</si>
  <si>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</si>
  <si>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</si>
  <si>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</si>
  <si>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</si>
  <si>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</si>
  <si>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</si>
  <si>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</si>
  <si>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</si>
  <si>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</si>
  <si>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</si>
  <si>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</si>
  <si>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</si>
  <si>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</si>
  <si>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</si>
  <si>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</si>
  <si>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</si>
  <si>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</si>
  <si>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</si>
  <si>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</si>
  <si>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</si>
  <si>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</si>
  <si>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</si>
  <si>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</si>
  <si>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</si>
  <si>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</si>
  <si>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</si>
  <si>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</si>
  <si>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</si>
  <si>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</si>
  <si>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</si>
  <si>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</si>
  <si>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</si>
  <si>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</si>
  <si>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</si>
  <si>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</si>
  <si>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</si>
  <si>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</si>
  <si>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</si>
  <si>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</si>
  <si>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</si>
  <si>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</si>
  <si>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</si>
  <si>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</si>
  <si>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</si>
  <si>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</si>
  <si>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</si>
  <si>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</si>
  <si>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</si>
  <si>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</si>
  <si>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</si>
  <si>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</si>
  <si>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</si>
  <si>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</si>
  <si>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</si>
  <si>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</si>
  <si>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</si>
  <si>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</si>
  <si>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</si>
  <si>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</si>
  <si>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</si>
  <si>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</si>
  <si>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</si>
  <si>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</si>
  <si>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</si>
  <si>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</si>
  <si>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</si>
  <si>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</si>
  <si>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</si>
  <si>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</si>
  <si>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</si>
  <si>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</si>
  <si>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</si>
  <si>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</si>
  <si>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</si>
  <si>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</si>
  <si>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</si>
  <si>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</si>
  <si>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</si>
  <si>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</si>
  <si>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</si>
  <si>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</si>
  <si>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</si>
  <si>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</si>
  <si>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</si>
  <si>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</si>
  <si>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</si>
  <si>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</si>
  <si>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</si>
  <si>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</si>
  <si>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</si>
  <si>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</si>
  <si>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</si>
  <si>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</si>
  <si>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</si>
  <si>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</si>
  <si>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</si>
  <si>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</si>
  <si>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</si>
  <si>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</si>
  <si>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</si>
  <si>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</si>
  <si>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</si>
  <si>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</si>
  <si>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</si>
  <si>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</si>
  <si>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</si>
  <si>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</si>
  <si>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</si>
  <si>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</si>
  <si>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</si>
  <si>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</si>
  <si>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</si>
  <si>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</si>
  <si>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</si>
  <si>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</si>
  <si>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</si>
  <si>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</si>
  <si>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</si>
  <si>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</si>
  <si>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</si>
  <si>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</si>
  <si>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</si>
  <si>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</si>
  <si>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</si>
  <si>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</si>
  <si>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</si>
  <si>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</si>
  <si>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</si>
  <si>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</si>
  <si>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</si>
  <si>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</si>
  <si>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</si>
  <si>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</si>
  <si>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</si>
  <si>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</si>
  <si>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</si>
  <si>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</si>
  <si>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</si>
  <si>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</si>
  <si>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</si>
  <si>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</si>
  <si>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</si>
  <si>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</si>
  <si>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</si>
  <si>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</si>
  <si>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</si>
  <si>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</si>
  <si>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</si>
  <si>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</si>
  <si>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</si>
  <si>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</si>
  <si>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</si>
  <si>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</si>
  <si>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</si>
  <si>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</si>
  <si>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</si>
  <si>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</si>
  <si>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</si>
  <si>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</si>
  <si>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</si>
  <si>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</si>
  <si>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</si>
  <si>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</si>
  <si>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</si>
  <si>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</si>
  <si>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</si>
  <si>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</si>
  <si>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</si>
  <si>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</si>
  <si>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</si>
  <si>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</si>
  <si>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</si>
  <si>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</si>
  <si>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</si>
  <si>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</si>
  <si>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</si>
  <si>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</si>
  <si>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</si>
  <si>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</si>
  <si>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</si>
  <si>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</si>
  <si>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</si>
  <si>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</si>
  <si>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</si>
  <si>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</si>
  <si>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</si>
  <si>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</si>
  <si>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</si>
  <si>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</si>
  <si>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</si>
  <si>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</si>
  <si>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</si>
  <si>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</si>
  <si>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</si>
  <si>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</si>
  <si>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</si>
  <si>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</si>
  <si>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</si>
  <si>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</si>
  <si>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</si>
  <si>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</si>
  <si>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</si>
  <si>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</si>
  <si>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</si>
  <si>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</si>
  <si>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</si>
  <si>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</si>
  <si>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</si>
  <si>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</si>
  <si>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</si>
  <si>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</si>
  <si>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</si>
  <si>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</si>
  <si>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</si>
  <si>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</si>
  <si>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</si>
  <si>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</si>
  <si>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</si>
  <si>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</si>
  <si>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</si>
  <si>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</si>
  <si>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</si>
  <si>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</si>
  <si>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</si>
  <si>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</si>
  <si>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</si>
  <si>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</si>
  <si>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</si>
  <si>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</si>
  <si>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</si>
  <si>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</si>
  <si>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</si>
  <si>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</si>
  <si>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</si>
  <si>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</si>
  <si>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</si>
  <si>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</si>
  <si>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</si>
  <si>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</si>
  <si>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</si>
  <si>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</si>
  <si>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</si>
  <si>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</si>
  <si>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</si>
  <si>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</si>
  <si>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</si>
  <si>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</si>
  <si>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</si>
  <si>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</si>
  <si>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</si>
  <si>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</si>
  <si>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</si>
  <si>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</si>
  <si>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</si>
  <si>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</si>
  <si>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</si>
  <si>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</si>
  <si>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</si>
  <si>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</si>
  <si>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</si>
  <si>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</si>
  <si>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</si>
  <si>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</si>
  <si>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</si>
  <si>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</si>
  <si>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</si>
  <si>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</si>
  <si>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</si>
  <si>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</si>
  <si>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</si>
  <si>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</si>
  <si>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</si>
  <si>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</si>
  <si>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</si>
  <si>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</si>
  <si>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</si>
  <si>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</si>
  <si>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</si>
  <si>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</si>
  <si>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</si>
  <si>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</si>
  <si>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</si>
  <si>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</si>
  <si>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</si>
  <si>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</si>
  <si>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</si>
  <si>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</si>
  <si>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</si>
  <si>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</si>
  <si>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</si>
  <si>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</si>
  <si>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</si>
  <si>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</si>
  <si>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</si>
  <si>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</si>
  <si>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</si>
  <si>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</si>
  <si>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</si>
  <si>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</si>
  <si>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</si>
  <si>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</si>
  <si>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</si>
  <si>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</si>
  <si>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</si>
  <si>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</si>
  <si>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</si>
  <si>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</si>
  <si>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</si>
  <si>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</si>
  <si>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</si>
  <si>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</si>
  <si>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</si>
  <si>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</si>
  <si>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</si>
  <si>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</si>
  <si>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</si>
  <si>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</si>
  <si>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</si>
  <si>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</si>
  <si>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</si>
  <si>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</si>
  <si>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</si>
  <si>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</si>
  <si>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</si>
  <si>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</si>
  <si>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</si>
  <si>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</si>
  <si>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</si>
  <si>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</si>
  <si>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</si>
  <si>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</si>
  <si>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</si>
  <si>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</si>
  <si>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</si>
  <si>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</si>
  <si>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</si>
  <si>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</si>
  <si>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</si>
  <si>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</si>
  <si>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</si>
  <si>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</si>
  <si>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</si>
  <si>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</si>
  <si>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</si>
  <si>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</si>
  <si>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</si>
  <si>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</si>
  <si>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</si>
  <si>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</si>
  <si>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</si>
  <si>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</si>
  <si>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</si>
  <si>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</si>
  <si>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</si>
  <si>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</si>
  <si>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</si>
  <si>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</si>
  <si>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</si>
  <si>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</si>
  <si>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</si>
  <si>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</si>
  <si>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</si>
  <si>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</si>
  <si>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</si>
  <si>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</si>
  <si>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</si>
  <si>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</si>
  <si>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</si>
  <si>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</si>
  <si>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</si>
  <si>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</si>
  <si>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</si>
  <si>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</si>
  <si>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</si>
  <si>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</si>
  <si>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</si>
  <si>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</si>
  <si>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</si>
  <si>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</si>
  <si>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</si>
  <si>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</si>
  <si>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</si>
  <si>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</si>
  <si>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</si>
  <si>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</si>
  <si>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</si>
  <si>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</si>
  <si>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</si>
  <si>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</si>
  <si>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</si>
  <si>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</si>
  <si>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</si>
  <si>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</si>
  <si>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</si>
  <si>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</si>
  <si>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</si>
  <si>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</si>
  <si>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</si>
  <si>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</si>
  <si>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</si>
  <si>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</si>
  <si>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</si>
  <si>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</si>
  <si>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</si>
  <si>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</si>
  <si>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</si>
  <si>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</si>
  <si>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</si>
  <si>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</si>
  <si>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</si>
  <si>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</si>
  <si>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</si>
  <si>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</si>
  <si>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</si>
  <si>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</si>
  <si>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</si>
  <si>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</si>
  <si>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</si>
  <si>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</si>
  <si>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</si>
  <si>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</si>
  <si>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</si>
  <si>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</si>
  <si>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</si>
  <si>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</si>
  <si>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</si>
  <si>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</si>
  <si>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</si>
  <si>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</si>
  <si>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</si>
  <si>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</si>
  <si>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</si>
  <si>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</si>
  <si>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</si>
  <si>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</si>
  <si>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</si>
  <si>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</si>
  <si>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</si>
  <si>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</si>
  <si>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</si>
  <si>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</si>
  <si>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</si>
  <si>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</si>
  <si>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</si>
  <si>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</si>
  <si>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</si>
  <si>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</si>
  <si>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</si>
  <si>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</si>
  <si>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</si>
  <si>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</si>
  <si>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</si>
  <si>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</si>
  <si>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</si>
  <si>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</si>
  <si>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</si>
  <si>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</si>
  <si>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</si>
  <si>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</si>
  <si>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</si>
  <si>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</si>
  <si>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</si>
  <si>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</si>
  <si>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</si>
  <si>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</si>
  <si>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</si>
  <si>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</si>
  <si>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</si>
  <si>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</si>
  <si>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</si>
  <si>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</si>
  <si>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</si>
  <si>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</si>
  <si>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</si>
  <si>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</si>
  <si>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</si>
  <si>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</si>
  <si>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</si>
  <si>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</si>
  <si>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</si>
  <si>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</si>
  <si>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</si>
  <si>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</si>
  <si>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</si>
  <si>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</si>
  <si>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</si>
  <si>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</si>
  <si>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</si>
  <si>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</si>
  <si>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</si>
  <si>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</si>
  <si>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</si>
  <si>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</si>
  <si>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</si>
  <si>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</si>
  <si>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</si>
  <si>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</si>
  <si>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</si>
  <si>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</si>
  <si>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</si>
  <si>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</si>
  <si>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</si>
  <si>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</si>
  <si>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</si>
  <si>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</si>
  <si>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</si>
  <si>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</si>
  <si>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</si>
  <si>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</si>
  <si>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</si>
  <si>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</si>
  <si>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</si>
  <si>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</si>
  <si>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</si>
  <si>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</si>
  <si>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</si>
  <si>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</si>
  <si>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</si>
  <si>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</si>
  <si>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</si>
  <si>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</si>
  <si>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</si>
  <si>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</si>
  <si>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</si>
  <si>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</si>
  <si>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</si>
  <si>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</si>
  <si>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</si>
  <si>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</si>
  <si>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</si>
  <si>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</si>
  <si>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</si>
  <si>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</si>
  <si>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</si>
  <si>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</si>
  <si>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</si>
  <si>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</si>
  <si>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</si>
  <si>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</si>
  <si>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</si>
  <si>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</si>
  <si>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</si>
  <si>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</si>
  <si>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</si>
  <si>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</si>
  <si>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</si>
  <si>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</si>
  <si>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</si>
  <si>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</si>
  <si>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</si>
  <si>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</si>
  <si>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</si>
  <si>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</si>
  <si>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</si>
  <si>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</si>
  <si>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</si>
  <si>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</si>
  <si>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</si>
  <si>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</si>
  <si>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</si>
  <si>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</si>
  <si>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</si>
  <si>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</si>
  <si>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</si>
  <si>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</si>
  <si>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</si>
  <si>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</si>
  <si>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</si>
  <si>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</si>
  <si>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</si>
  <si>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</si>
  <si>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</si>
  <si>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</si>
  <si>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</si>
  <si>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</si>
  <si>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</si>
  <si>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</si>
  <si>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</si>
  <si>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</si>
  <si>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</si>
  <si>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</si>
  <si>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</si>
  <si>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</si>
  <si>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</si>
  <si>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</si>
  <si>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</si>
  <si>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</si>
  <si>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</si>
  <si>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</si>
  <si>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</si>
  <si>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</si>
  <si>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</si>
  <si>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</si>
  <si>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</si>
  <si>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</si>
  <si>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</si>
  <si>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</si>
  <si>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</si>
  <si>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</si>
  <si>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</si>
  <si>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</si>
  <si>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</si>
  <si>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</si>
  <si>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</si>
  <si>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</si>
  <si>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</si>
  <si>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</si>
  <si>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</si>
  <si>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</si>
  <si>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</si>
  <si>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</si>
  <si>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</si>
  <si>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</si>
  <si>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</si>
  <si>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</si>
  <si>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</si>
  <si>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</si>
  <si>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</si>
  <si>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</si>
  <si>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</si>
  <si>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</si>
  <si>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</si>
  <si>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</si>
  <si>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</si>
  <si>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</si>
  <si>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</si>
  <si>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</si>
  <si>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</si>
  <si>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</si>
  <si>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</si>
  <si>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</si>
  <si>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</si>
  <si>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</si>
  <si>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</si>
  <si>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</si>
  <si>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</si>
  <si>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</si>
  <si>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</si>
  <si>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</si>
  <si>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</si>
  <si>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</si>
  <si>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</si>
  <si>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</si>
  <si>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</si>
  <si>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</si>
  <si>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</si>
  <si>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</si>
  <si>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</si>
  <si>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</si>
  <si>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</si>
  <si>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</si>
  <si>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</si>
  <si>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</si>
  <si>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</si>
  <si>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</si>
  <si>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</si>
  <si>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</si>
  <si>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</si>
  <si>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</si>
  <si>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</si>
  <si>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</si>
  <si>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</si>
  <si>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</si>
  <si>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</si>
  <si>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</si>
  <si>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</si>
  <si>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</si>
  <si>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</si>
  <si>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</si>
  <si>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</si>
  <si>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</si>
  <si>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</si>
  <si>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</si>
  <si>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</si>
  <si>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</si>
  <si>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</si>
  <si>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</si>
  <si>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</si>
  <si>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</si>
  <si>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</si>
  <si>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</si>
  <si>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</si>
  <si>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</si>
  <si>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</si>
  <si>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</si>
  <si>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</si>
  <si>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</si>
  <si>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</si>
  <si>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</si>
  <si>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</si>
  <si>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</si>
  <si>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</si>
  <si>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</si>
  <si>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</si>
  <si>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</si>
  <si>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</si>
  <si>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</si>
  <si>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</si>
  <si>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</si>
  <si>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</si>
  <si>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</si>
  <si>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</si>
  <si>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</si>
  <si>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</si>
  <si>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</si>
  <si>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</si>
  <si>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</si>
  <si>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</si>
  <si>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</si>
  <si>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</si>
  <si>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</si>
  <si>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</si>
  <si>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</si>
  <si>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</si>
  <si>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</si>
  <si>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</si>
  <si>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</si>
  <si>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</si>
  <si>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</si>
  <si>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</si>
  <si>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</si>
  <si>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</si>
  <si>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</si>
  <si>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</si>
  <si>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</si>
  <si>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</si>
  <si>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</si>
  <si>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</si>
  <si>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</si>
  <si>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</si>
  <si>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</si>
  <si>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</si>
  <si>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</si>
  <si>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</si>
  <si>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</si>
  <si>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</si>
  <si>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</si>
  <si>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</si>
  <si>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</si>
  <si>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</si>
  <si>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</si>
  <si>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</si>
  <si>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</si>
  <si>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</si>
  <si>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</si>
  <si>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</si>
  <si>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</si>
  <si>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</si>
  <si>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</si>
  <si>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</si>
  <si>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</si>
  <si>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</si>
  <si>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</si>
  <si>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</si>
  <si>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</si>
  <si>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</si>
  <si>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</si>
  <si>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</si>
  <si>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</si>
  <si>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</si>
  <si>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</si>
  <si>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</si>
  <si>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</si>
  <si>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</si>
  <si>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</si>
  <si>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</si>
  <si>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</si>
  <si>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</si>
  <si>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</si>
  <si>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</si>
  <si>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</si>
  <si>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</si>
  <si>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</si>
  <si>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</si>
  <si>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</si>
  <si>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</si>
  <si>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</si>
  <si>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</si>
  <si>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</si>
  <si>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</si>
  <si>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</si>
  <si>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</si>
  <si>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</si>
  <si>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</si>
  <si>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</si>
  <si>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</si>
  <si>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</si>
  <si>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</si>
  <si>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</si>
  <si>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</si>
  <si>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</si>
  <si>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</si>
  <si>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</si>
  <si>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</si>
  <si>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</si>
  <si>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</si>
  <si>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</si>
  <si>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</si>
  <si>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</si>
  <si>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</si>
  <si>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</si>
  <si>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</si>
  <si>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</si>
  <si>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</si>
  <si>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</si>
  <si>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</si>
  <si>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</si>
  <si>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</si>
  <si>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</si>
  <si>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</si>
  <si>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</si>
  <si>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</si>
  <si>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</si>
  <si>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</si>
  <si>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</si>
  <si>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</si>
  <si>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</si>
  <si>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</si>
  <si>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</si>
  <si>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</si>
  <si>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</si>
  <si>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</si>
  <si>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</si>
  <si>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</si>
  <si>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</si>
  <si>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</si>
  <si>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</si>
  <si>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</si>
  <si>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</si>
  <si>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</si>
  <si>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</si>
  <si>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</si>
  <si>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</si>
  <si>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</si>
  <si>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</si>
  <si>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</si>
  <si>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</si>
  <si>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</si>
  <si>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</si>
  <si>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</si>
  <si>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</si>
  <si>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</si>
  <si>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</si>
  <si>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</si>
  <si>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</si>
  <si>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</si>
  <si>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</si>
  <si>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</si>
  <si>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</si>
  <si>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</si>
  <si>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</si>
  <si>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</si>
  <si>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</si>
  <si>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</si>
  <si>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</si>
  <si>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</si>
  <si>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</si>
  <si>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</si>
  <si>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</si>
  <si>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</si>
  <si>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</si>
  <si>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</si>
  <si>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</si>
  <si>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</si>
  <si>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</si>
  <si>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</si>
  <si>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</si>
  <si>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</si>
  <si>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</si>
  <si>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</si>
  <si>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</si>
  <si>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</si>
  <si>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</si>
  <si>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</si>
  <si>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</si>
  <si>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</si>
  <si>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</si>
  <si>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</si>
  <si>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</si>
  <si>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</si>
  <si>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</si>
  <si>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</si>
  <si>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</si>
  <si>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</si>
  <si>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</si>
  <si>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</si>
  <si>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</si>
  <si>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</si>
  <si>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</si>
  <si>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</si>
  <si>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</si>
  <si>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</si>
  <si>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</si>
  <si>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</si>
  <si>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</si>
  <si>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</si>
  <si>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</si>
  <si>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</si>
  <si>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</si>
  <si>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</si>
  <si>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</si>
  <si>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</si>
  <si>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</si>
  <si>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</si>
  <si>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</si>
  <si>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</si>
  <si>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</si>
  <si>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</si>
  <si>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</si>
  <si>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</si>
  <si>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</si>
  <si>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</si>
  <si>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</si>
  <si>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</si>
  <si>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</si>
  <si>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</si>
  <si>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</si>
  <si>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</si>
  <si>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</si>
  <si>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</si>
  <si>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</si>
  <si>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</si>
  <si>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</si>
  <si>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</si>
  <si>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</si>
  <si>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</si>
  <si>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</si>
  <si>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</si>
  <si>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</si>
  <si>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</si>
  <si>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</si>
  <si>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</si>
  <si>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</si>
  <si>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</si>
  <si>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</si>
  <si>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</si>
  <si>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</si>
  <si>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</si>
  <si>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</si>
  <si>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</si>
  <si>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</si>
  <si>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</si>
  <si>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</si>
  <si>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</si>
  <si>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</si>
  <si>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</si>
  <si>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</si>
  <si>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</si>
  <si>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</si>
  <si>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</si>
  <si>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</si>
  <si>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</si>
  <si>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</si>
  <si>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</si>
  <si>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</si>
  <si>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</si>
  <si>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</si>
  <si>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</si>
  <si>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</si>
  <si>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</si>
  <si>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</si>
  <si>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</si>
  <si>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</si>
  <si>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</si>
  <si>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</si>
  <si>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</si>
  <si>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</si>
  <si>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</si>
  <si>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</si>
  <si>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</si>
  <si>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</si>
  <si>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</si>
  <si>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</si>
  <si>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</si>
  <si>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</si>
  <si>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</si>
  <si>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</si>
  <si>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</si>
  <si>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</si>
  <si>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</si>
  <si>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</si>
  <si>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</si>
  <si>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</si>
  <si>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</si>
  <si>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</si>
  <si>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</si>
  <si>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</si>
  <si>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</si>
  <si>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</si>
  <si>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</si>
  <si>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</si>
  <si>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</si>
  <si>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</si>
  <si>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</si>
  <si>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</si>
  <si>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</si>
  <si>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</si>
  <si>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</si>
  <si>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</si>
  <si>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</si>
  <si>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</si>
  <si>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</si>
  <si>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</si>
  <si>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</si>
  <si>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</si>
  <si>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</si>
  <si>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</si>
  <si>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</si>
  <si>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</si>
  <si>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</si>
  <si>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</si>
  <si>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</si>
  <si>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</si>
  <si>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</si>
  <si>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</si>
  <si>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</si>
  <si>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</si>
  <si>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</si>
  <si>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</si>
  <si>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</si>
  <si>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</si>
  <si>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</si>
  <si>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</si>
  <si>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</si>
  <si>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</si>
  <si>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</si>
  <si>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</si>
  <si>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</si>
  <si>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</si>
  <si>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</si>
  <si>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</si>
  <si>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</si>
  <si>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</si>
  <si>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</si>
  <si>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</si>
  <si>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</si>
  <si>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</si>
  <si>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</si>
  <si>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</si>
  <si>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</si>
  <si>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</si>
  <si>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</si>
  <si>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</si>
  <si>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</si>
  <si>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</si>
  <si>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</si>
  <si>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</si>
  <si>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</si>
  <si>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</si>
  <si>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</si>
  <si>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</si>
  <si>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</si>
  <si>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</si>
  <si>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</si>
  <si>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</si>
  <si>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</si>
  <si>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</si>
  <si>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</si>
  <si>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</si>
  <si>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</si>
  <si>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</si>
  <si>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</si>
  <si>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</si>
  <si>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</si>
  <si>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</si>
  <si>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</si>
  <si>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</si>
  <si>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</si>
  <si>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</si>
  <si>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</si>
  <si>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</si>
  <si>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</si>
  <si>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</si>
  <si>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</si>
  <si>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</si>
  <si>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</si>
  <si>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</si>
  <si>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</si>
  <si>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</si>
  <si>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</si>
  <si>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</si>
  <si>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</si>
  <si>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</si>
  <si>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</si>
  <si>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</si>
  <si>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</si>
  <si>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</si>
  <si>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</si>
  <si>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</si>
  <si>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</si>
  <si>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</si>
  <si>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</si>
  <si>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</si>
  <si>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</si>
  <si>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</si>
  <si>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</si>
  <si>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</si>
  <si>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</si>
  <si>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</si>
  <si>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</si>
  <si>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</si>
  <si>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</si>
  <si>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</si>
  <si>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</si>
  <si>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</si>
  <si>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</si>
  <si>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</si>
  <si>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</si>
  <si>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</si>
  <si>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</si>
  <si>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</si>
  <si>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</si>
  <si>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</si>
  <si>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</si>
  <si>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</si>
  <si>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</si>
  <si>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</si>
  <si>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</si>
  <si>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</si>
  <si>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</si>
  <si>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</si>
  <si>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</si>
  <si>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</si>
  <si>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</si>
  <si>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</si>
  <si>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</si>
  <si>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</si>
  <si>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</si>
  <si>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</si>
  <si>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</si>
  <si>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</si>
  <si>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</si>
  <si>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</si>
  <si>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</si>
  <si>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</si>
  <si>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</si>
  <si>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</si>
  <si>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</si>
  <si>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</si>
  <si>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</si>
  <si>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</si>
  <si>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</si>
  <si>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</si>
  <si>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</si>
  <si>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</si>
  <si>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</si>
  <si>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</si>
  <si>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</si>
  <si>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</si>
  <si>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</si>
  <si>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</si>
  <si>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</si>
  <si>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</si>
  <si>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</si>
  <si>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</si>
  <si>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</si>
  <si>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</si>
  <si>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</si>
  <si>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</si>
  <si>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</si>
  <si>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</si>
  <si>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</si>
  <si>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</si>
  <si>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</si>
  <si>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</si>
  <si>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</si>
  <si>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</si>
  <si>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</si>
  <si>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</si>
  <si>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</si>
  <si>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</si>
  <si>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</si>
  <si>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</si>
  <si>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</si>
  <si>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</si>
  <si>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</si>
  <si>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</si>
  <si>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</si>
  <si>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</si>
  <si>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</si>
  <si>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</si>
  <si>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</si>
  <si>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</si>
  <si>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</si>
  <si>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</si>
  <si>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</si>
  <si>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</si>
  <si>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</si>
  <si>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</si>
  <si>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</si>
  <si>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</si>
  <si>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</si>
  <si>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</si>
  <si>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</si>
  <si>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</si>
  <si>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</si>
  <si>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</si>
  <si>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</si>
  <si>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</si>
  <si>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</si>
  <si>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</si>
  <si>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</si>
  <si>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</si>
  <si>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</si>
  <si>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</si>
  <si>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</si>
  <si>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</si>
  <si>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</si>
  <si>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</si>
  <si>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</si>
  <si>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</si>
  <si>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</si>
  <si>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</si>
  <si>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</si>
  <si>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</si>
  <si>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</si>
  <si>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</si>
  <si>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</si>
  <si>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</si>
  <si>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</si>
  <si>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</si>
  <si>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</si>
  <si>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</si>
  <si>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</si>
  <si>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</si>
  <si>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</si>
  <si>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</si>
  <si>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</si>
  <si>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</si>
  <si>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</si>
  <si>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</si>
  <si>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</si>
  <si>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</si>
  <si>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</si>
  <si>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</si>
  <si>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</si>
  <si>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</si>
  <si>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</si>
  <si>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</si>
  <si>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</si>
  <si>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</si>
  <si>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</si>
  <si>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</si>
  <si>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</si>
  <si>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</si>
  <si>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</si>
  <si>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</si>
  <si>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</si>
  <si>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</si>
  <si>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</si>
  <si>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</si>
  <si>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</si>
  <si>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</si>
  <si>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</si>
  <si>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</si>
  <si>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</si>
  <si>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</si>
  <si>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</si>
  <si>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</si>
  <si>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</si>
  <si>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</si>
  <si>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</si>
  <si>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</si>
  <si>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</si>
  <si>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</si>
  <si>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</si>
  <si>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</si>
  <si>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</si>
  <si>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</si>
  <si>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</si>
  <si>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</si>
  <si>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</si>
  <si>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</si>
  <si>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</si>
  <si>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</si>
  <si>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</si>
  <si>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</si>
  <si>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</si>
  <si>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</si>
  <si>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</si>
  <si>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</si>
  <si>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</si>
  <si>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</si>
  <si>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</si>
  <si>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</si>
  <si>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</si>
  <si>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</si>
  <si>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</si>
  <si>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</si>
  <si>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</si>
  <si>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</si>
  <si>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</si>
  <si>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</si>
  <si>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</si>
  <si>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</si>
  <si>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</si>
  <si>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</si>
  <si>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</si>
  <si>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</si>
  <si>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</si>
  <si>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</si>
  <si>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</si>
  <si>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</si>
  <si>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</si>
  <si>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</si>
  <si>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</si>
  <si>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</si>
  <si>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</si>
  <si>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</si>
  <si>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</si>
  <si>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</si>
  <si>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</si>
  <si>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</si>
  <si>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</si>
  <si>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</si>
  <si>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</si>
  <si>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</si>
  <si>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</si>
  <si>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</si>
  <si>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</si>
  <si>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</si>
  <si>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</si>
  <si>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</si>
  <si>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</si>
  <si>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</si>
  <si>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</si>
  <si>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</si>
  <si>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</si>
  <si>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</si>
  <si>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</si>
  <si>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</si>
  <si>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</si>
  <si>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</si>
  <si>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</si>
  <si>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</si>
  <si>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</si>
  <si>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</si>
  <si>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</si>
  <si>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</si>
  <si>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</si>
  <si>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</si>
  <si>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</si>
  <si>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</si>
  <si>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</si>
  <si>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</si>
  <si>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</si>
  <si>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</si>
  <si>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</si>
  <si>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</si>
  <si>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</si>
  <si>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</si>
  <si>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</si>
  <si>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</si>
  <si>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</si>
  <si>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</si>
  <si>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</si>
  <si>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</si>
  <si>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</si>
  <si>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</si>
  <si>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</si>
  <si>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</si>
  <si>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</si>
  <si>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</si>
  <si>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</si>
  <si>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</si>
  <si>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</si>
  <si>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</si>
  <si>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</si>
  <si>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</si>
  <si>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</si>
  <si>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</si>
  <si>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</si>
  <si>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</si>
  <si>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</si>
  <si>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</si>
  <si>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</si>
  <si>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</si>
  <si>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</si>
  <si>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</si>
  <si>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</si>
  <si>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</si>
  <si>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</si>
  <si>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</si>
  <si>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</si>
  <si>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</si>
  <si>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</si>
  <si>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</si>
  <si>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</si>
  <si>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</si>
  <si>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</si>
  <si>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</si>
  <si>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</si>
  <si>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</si>
  <si>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</si>
  <si>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</si>
  <si>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</si>
  <si>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</si>
  <si>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</si>
  <si>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</si>
  <si>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</si>
  <si>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</si>
  <si>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</si>
  <si>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</si>
  <si>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</si>
  <si>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</si>
  <si>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</si>
  <si>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</si>
  <si>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</si>
  <si>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</si>
  <si>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</si>
  <si>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</si>
  <si>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</si>
  <si>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</si>
  <si>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</si>
  <si>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</si>
  <si>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</si>
  <si>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</si>
  <si>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</si>
  <si>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</si>
  <si>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</si>
  <si>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</si>
  <si>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</si>
  <si>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</si>
  <si>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</si>
  <si>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</si>
  <si>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</si>
  <si>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</si>
  <si>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</si>
  <si>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</si>
  <si>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</si>
  <si>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</si>
  <si>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</si>
  <si>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</si>
  <si>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</si>
  <si>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</si>
  <si>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</si>
  <si>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</si>
  <si>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</si>
  <si>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</si>
  <si>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</si>
  <si>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</si>
  <si>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</si>
  <si>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</si>
  <si>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</si>
  <si>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</si>
  <si>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</si>
  <si>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</si>
  <si>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</si>
  <si>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</si>
  <si>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</si>
  <si>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</si>
  <si>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</si>
  <si>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</si>
  <si>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</si>
  <si>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</si>
  <si>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</si>
  <si>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</si>
  <si>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</si>
  <si>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</si>
  <si>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</si>
  <si>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</si>
  <si>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</si>
  <si>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</si>
  <si>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</si>
  <si>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</si>
  <si>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</si>
  <si>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</si>
  <si>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</si>
  <si>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</si>
  <si>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</si>
  <si>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</si>
  <si>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</si>
  <si>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</si>
  <si>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</si>
  <si>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</si>
  <si>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</si>
  <si>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</si>
  <si>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</si>
  <si>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</si>
  <si>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</si>
  <si>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</si>
  <si>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</si>
  <si>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</si>
  <si>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</si>
  <si>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</si>
  <si>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</si>
  <si>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</si>
  <si>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</si>
  <si>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</si>
  <si>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</si>
  <si>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</si>
  <si>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</si>
  <si>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</si>
  <si>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</si>
  <si>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</si>
  <si>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</si>
  <si>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</si>
  <si>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</si>
  <si>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</si>
  <si>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</si>
  <si>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</si>
  <si>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</si>
  <si>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</si>
  <si>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</si>
  <si>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</si>
  <si>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</si>
  <si>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</si>
  <si>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</si>
  <si>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</si>
  <si>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</si>
  <si>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</si>
  <si>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</si>
  <si>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</si>
  <si>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</si>
  <si>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</si>
  <si>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</si>
  <si>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</si>
  <si>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</si>
  <si>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</si>
  <si>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</si>
  <si>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</si>
  <si>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</si>
  <si>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</si>
  <si>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</si>
  <si>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</si>
  <si>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</si>
  <si>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</si>
  <si>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</si>
  <si>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</si>
  <si>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</si>
  <si>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</si>
  <si>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</si>
  <si>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</si>
  <si>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</si>
  <si>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</si>
  <si>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</si>
  <si>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</si>
  <si>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</si>
  <si>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</si>
  <si>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</si>
  <si>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</si>
  <si>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</si>
  <si>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</si>
  <si>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</si>
  <si>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</si>
  <si>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</si>
  <si>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</si>
  <si>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</si>
  <si>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</si>
  <si>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</si>
  <si>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</si>
  <si>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</si>
  <si>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</si>
  <si>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</si>
  <si>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</si>
  <si>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</si>
  <si>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</si>
  <si>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</si>
  <si>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</si>
  <si>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</si>
  <si>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</si>
  <si>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</si>
  <si>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</si>
  <si>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</si>
  <si>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</si>
  <si>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</si>
  <si>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</si>
  <si>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</si>
  <si>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</si>
  <si>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</si>
  <si>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</si>
  <si>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</si>
  <si>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</si>
  <si>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</si>
  <si>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</si>
  <si>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</si>
  <si>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</si>
  <si>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</si>
  <si>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</si>
  <si>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</si>
  <si>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</si>
  <si>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</si>
  <si>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</si>
  <si>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</si>
  <si>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</si>
  <si>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</si>
  <si>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</si>
  <si>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</si>
  <si>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</si>
  <si>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</si>
  <si>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</si>
  <si>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</si>
  <si>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</si>
  <si>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</si>
  <si>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</si>
  <si>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</si>
  <si>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</si>
  <si>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</si>
  <si>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</si>
  <si>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</si>
  <si>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</si>
  <si>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</si>
  <si>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</si>
  <si>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</si>
  <si>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</si>
  <si>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</si>
  <si>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</si>
  <si>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</si>
  <si>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</si>
  <si>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</si>
  <si>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</si>
  <si>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</si>
  <si>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</si>
  <si>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</si>
  <si>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</si>
  <si>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</si>
  <si>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</si>
  <si>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</si>
  <si>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</si>
  <si>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</si>
  <si>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</si>
  <si>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</si>
  <si>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</si>
  <si>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</si>
  <si>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</si>
  <si>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</si>
  <si>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</si>
  <si>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</si>
  <si>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</si>
  <si>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</si>
  <si>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</si>
  <si>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</si>
  <si>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</si>
  <si>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</si>
  <si>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</si>
  <si>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</si>
  <si>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</si>
  <si>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</si>
  <si>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</si>
  <si>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</si>
  <si>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</si>
  <si>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</si>
  <si>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</si>
  <si>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</si>
  <si>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</si>
  <si>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</si>
  <si>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</si>
  <si>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</si>
  <si>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</si>
  <si>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</si>
  <si>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</si>
  <si>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</si>
  <si>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</si>
  <si>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</si>
  <si>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</si>
  <si>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</si>
  <si>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</si>
  <si>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</si>
  <si>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</si>
  <si>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</si>
  <si>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</si>
  <si>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</si>
  <si>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</si>
  <si>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</si>
  <si>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</si>
  <si>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</si>
  <si>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</si>
  <si>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</si>
  <si>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</si>
  <si>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</si>
  <si>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</si>
  <si>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</si>
  <si>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</si>
  <si>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</si>
  <si>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</si>
  <si>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</si>
  <si>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</si>
  <si>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</si>
  <si>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</si>
  <si>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</si>
  <si>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</si>
  <si>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</si>
  <si>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</si>
  <si>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</si>
  <si>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</si>
  <si>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</si>
  <si>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</si>
  <si>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</si>
  <si>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</si>
  <si>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</si>
  <si>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</si>
  <si>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</si>
  <si>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</si>
  <si>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</si>
  <si>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</si>
  <si>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</si>
  <si>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</si>
  <si>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</si>
  <si>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</si>
  <si>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</si>
  <si>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</si>
  <si>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</si>
  <si>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</si>
  <si>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</si>
  <si>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</si>
  <si>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</si>
  <si>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</si>
  <si>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</si>
  <si>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</si>
  <si>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</si>
  <si>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</si>
  <si>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</si>
  <si>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</si>
  <si>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</si>
  <si>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</si>
  <si>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</si>
  <si>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</si>
  <si>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</si>
  <si>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</si>
  <si>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</si>
  <si>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</si>
  <si>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</si>
  <si>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</si>
  <si>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</si>
  <si>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</si>
  <si>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</si>
  <si>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</si>
  <si>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</si>
  <si>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</si>
  <si>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</si>
  <si>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</si>
  <si>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</si>
  <si>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</si>
  <si>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</si>
  <si>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</si>
  <si>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</si>
  <si>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</si>
  <si>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</si>
  <si>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</si>
  <si>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</si>
  <si>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</si>
  <si>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</si>
  <si>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</si>
  <si>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</si>
  <si>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</si>
  <si>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</si>
  <si>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</si>
  <si>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</si>
  <si>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</si>
  <si>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</si>
  <si>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</si>
  <si>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</si>
  <si>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</si>
  <si>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</si>
  <si>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</si>
  <si>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</si>
  <si>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</si>
  <si>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</si>
  <si>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</si>
  <si>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</si>
  <si>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</si>
  <si>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</si>
  <si>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</si>
  <si>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</si>
  <si>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</si>
  <si>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</si>
  <si>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</si>
  <si>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</si>
  <si>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</si>
  <si>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</si>
  <si>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</si>
  <si>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</si>
  <si>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</si>
  <si>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</si>
  <si>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</si>
  <si>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</si>
  <si>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</si>
  <si>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</si>
  <si>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</si>
  <si>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</si>
  <si>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</si>
  <si>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</si>
  <si>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</si>
  <si>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</si>
  <si>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</si>
  <si>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</si>
  <si>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</si>
  <si>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</si>
  <si>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</si>
  <si>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</si>
  <si>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</si>
  <si>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</si>
  <si>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</si>
  <si>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</si>
  <si>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</si>
  <si>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</si>
  <si>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</si>
  <si>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</si>
  <si>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</si>
  <si>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</si>
  <si>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</si>
  <si>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</si>
  <si>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</si>
  <si>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</si>
  <si>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</si>
  <si>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</si>
  <si>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</si>
  <si>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</si>
  <si>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</si>
  <si>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</si>
  <si>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</si>
  <si>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</si>
  <si>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</si>
  <si>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</si>
  <si>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</si>
  <si>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</si>
  <si>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</si>
  <si>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</si>
  <si>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</si>
  <si>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</si>
  <si>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</si>
  <si>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</si>
  <si>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</si>
  <si>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</si>
  <si>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</si>
  <si>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</si>
  <si>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</si>
  <si>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</si>
  <si>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</si>
  <si>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</si>
  <si>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</si>
  <si>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</si>
  <si>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</si>
  <si>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</si>
  <si>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</si>
  <si>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</si>
  <si>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</si>
  <si>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</si>
  <si>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</si>
  <si>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</si>
  <si>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</si>
  <si>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</si>
  <si>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</si>
  <si>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</si>
  <si>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</si>
  <si>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</si>
  <si>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</si>
  <si>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</si>
  <si>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</si>
  <si>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</si>
  <si>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</si>
  <si>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</si>
  <si>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</si>
  <si>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</si>
  <si>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</si>
  <si>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</si>
  <si>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</si>
  <si>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</si>
  <si>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</si>
  <si>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</si>
  <si>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</si>
  <si>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</si>
  <si>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</si>
  <si>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</si>
  <si>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</si>
  <si>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</si>
  <si>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</si>
  <si>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</si>
  <si>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</si>
  <si>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</si>
  <si>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</si>
  <si>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</si>
  <si>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</si>
  <si>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</si>
  <si>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</si>
  <si>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</si>
  <si>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</si>
  <si>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</si>
  <si>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</si>
  <si>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</si>
  <si>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</si>
  <si>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</si>
  <si>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</si>
  <si>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</si>
  <si>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</si>
  <si>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</si>
  <si>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</si>
  <si>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</si>
  <si>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</si>
  <si>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</si>
  <si>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</si>
  <si>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</si>
  <si>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</si>
  <si>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</si>
  <si>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</si>
  <si>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</si>
  <si>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 xml:space="preserve"> Correo electrónico: directorio@corporacionllequen.cl, llequencentral4@gmail.com             yerkaguileracorporacionllequen@gmail.com</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</si>
  <si>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</si>
  <si>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</si>
  <si>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</si>
  <si>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</si>
  <si>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</si>
  <si>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</si>
  <si>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</si>
  <si>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</si>
  <si>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</si>
  <si>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</si>
  <si>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</si>
  <si>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</si>
  <si>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</si>
  <si>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</si>
  <si>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</si>
  <si>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</si>
  <si>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</si>
  <si>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</si>
  <si>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</si>
  <si>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</si>
  <si>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</si>
  <si>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</si>
  <si>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</si>
  <si>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</si>
  <si>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</si>
  <si>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</si>
  <si>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</si>
  <si>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</si>
  <si>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</si>
  <si>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</si>
  <si>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</si>
  <si>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</si>
  <si>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</si>
  <si>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</si>
  <si>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</si>
  <si>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</si>
  <si>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</si>
  <si>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</si>
  <si>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</si>
  <si>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</si>
  <si>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</si>
  <si>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</si>
  <si>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</si>
  <si>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</si>
  <si>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</si>
  <si>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</si>
  <si>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</si>
  <si>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</si>
  <si>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</si>
  <si>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</si>
  <si>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</si>
  <si>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</si>
  <si>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</si>
  <si>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</si>
  <si>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</si>
  <si>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</si>
  <si>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</si>
  <si>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</si>
  <si>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</si>
  <si>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</si>
  <si>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</si>
  <si>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</si>
  <si>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</si>
  <si>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</si>
  <si>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</si>
  <si>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</si>
  <si>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</si>
  <si>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</si>
  <si>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</si>
  <si>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</si>
  <si>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</si>
  <si>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</si>
  <si>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</si>
  <si>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</si>
  <si>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</si>
  <si>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</si>
  <si>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</si>
  <si>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</si>
  <si>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</si>
  <si>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</si>
  <si>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</si>
  <si>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</si>
  <si>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</si>
  <si>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</si>
  <si>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</si>
  <si>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</si>
  <si>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</si>
  <si>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</si>
  <si>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</si>
  <si>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</si>
  <si>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</si>
  <si>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</si>
  <si>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</si>
  <si>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</si>
  <si>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</si>
  <si>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</si>
  <si>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</si>
  <si>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</si>
  <si>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</si>
  <si>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</si>
  <si>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</si>
  <si>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</si>
  <si>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</si>
  <si>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</si>
  <si>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</si>
  <si>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</si>
  <si>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</si>
  <si>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</si>
  <si>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</si>
  <si>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</si>
  <si>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</si>
  <si>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</si>
  <si>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</si>
  <si>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</si>
  <si>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</si>
  <si>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</si>
  <si>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</si>
  <si>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</si>
  <si>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</si>
  <si>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</si>
  <si>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</si>
  <si>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</si>
  <si>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</si>
  <si>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</si>
  <si>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</si>
  <si>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</si>
  <si>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</si>
  <si>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</si>
  <si>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</si>
  <si>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</si>
  <si>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</si>
  <si>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</si>
  <si>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</si>
  <si>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</si>
  <si>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</si>
  <si>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</si>
  <si>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</si>
  <si>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</si>
  <si>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</si>
  <si>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</si>
  <si>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</si>
  <si>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</si>
  <si>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</si>
  <si>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</si>
  <si>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</si>
  <si>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</si>
  <si>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</si>
  <si>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</si>
  <si>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</si>
  <si>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</si>
  <si>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</si>
  <si>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</si>
  <si>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</si>
  <si>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</si>
  <si>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</si>
  <si>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</si>
  <si>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</si>
  <si>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</si>
  <si>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</si>
  <si>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</si>
  <si>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</si>
  <si>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</si>
  <si>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</si>
  <si>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</si>
  <si>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</si>
  <si>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</si>
  <si>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</si>
  <si>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</si>
  <si>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</si>
  <si>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</si>
  <si>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</si>
  <si>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</si>
  <si>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</si>
  <si>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</si>
  <si>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</si>
  <si>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</si>
  <si>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</si>
  <si>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</si>
  <si>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</si>
  <si>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</si>
  <si>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</si>
  <si>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</si>
  <si>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</si>
  <si>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</si>
  <si>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</si>
  <si>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</si>
  <si>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</si>
  <si>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</si>
  <si>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</si>
  <si>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</si>
  <si>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</si>
  <si>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</si>
  <si>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</si>
  <si>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</si>
  <si>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</si>
  <si>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</si>
  <si>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</si>
  <si>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</si>
  <si>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</si>
  <si>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</si>
  <si>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</si>
  <si>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</si>
  <si>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</si>
  <si>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</si>
  <si>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</si>
  <si>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</si>
  <si>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</si>
  <si>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</si>
  <si>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</si>
  <si>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</si>
  <si>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</si>
  <si>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</si>
  <si>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</si>
  <si>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</si>
  <si>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</si>
  <si>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</si>
  <si>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</si>
  <si>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</si>
  <si>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</si>
  <si>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</si>
  <si>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</si>
  <si>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</si>
  <si>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</si>
  <si>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</si>
  <si>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</si>
  <si>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</si>
  <si>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</si>
  <si>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</si>
  <si>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</si>
  <si>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</si>
  <si>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</si>
  <si>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</si>
  <si>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</si>
  <si>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</si>
  <si>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</si>
  <si>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</si>
  <si>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</si>
  <si>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</si>
  <si>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</si>
  <si>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</si>
  <si>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</si>
  <si>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</si>
  <si>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</si>
  <si>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</si>
  <si>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</si>
  <si>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</si>
  <si>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</si>
  <si>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</si>
  <si>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</si>
  <si>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</si>
  <si>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</si>
  <si>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</si>
  <si>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</si>
  <si>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</si>
  <si>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</si>
  <si>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</si>
  <si>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</si>
  <si>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</si>
  <si>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</si>
  <si>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</si>
  <si>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</si>
  <si>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</si>
  <si>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</si>
  <si>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</si>
  <si>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</si>
  <si>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</si>
  <si>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</si>
  <si>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</si>
  <si>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</si>
  <si>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</si>
  <si>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</si>
  <si>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</si>
  <si>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</si>
  <si>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</si>
  <si>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</si>
  <si>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</si>
  <si>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</si>
  <si>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</si>
  <si>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</si>
  <si>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</si>
  <si>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</si>
  <si>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</si>
  <si>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</si>
  <si>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</si>
  <si>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</si>
  <si>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</si>
  <si>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</si>
  <si>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</si>
  <si>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</si>
  <si>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</si>
  <si>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</si>
  <si>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</si>
  <si>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</si>
  <si>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</si>
  <si>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</si>
  <si>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</si>
  <si>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</si>
  <si>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</si>
  <si>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</si>
  <si>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</si>
  <si>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</si>
  <si>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</si>
  <si>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</si>
  <si>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</si>
  <si>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</si>
  <si>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</si>
  <si>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</si>
  <si>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</si>
  <si>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</si>
  <si>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</si>
  <si>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</si>
  <si>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</si>
  <si>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</si>
  <si>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</si>
  <si>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</si>
  <si>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</si>
  <si>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</si>
  <si>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</si>
  <si>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</si>
  <si>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</si>
  <si>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</si>
  <si>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</si>
  <si>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</si>
  <si>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</si>
  <si>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</si>
  <si>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</si>
  <si>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</si>
  <si>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</si>
  <si>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</si>
  <si>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</si>
  <si>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</si>
  <si>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</si>
  <si>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</si>
  <si>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</si>
  <si>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</si>
  <si>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</si>
  <si>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</si>
  <si>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</si>
  <si>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</si>
  <si>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</si>
  <si>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</si>
  <si>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</si>
  <si>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</si>
  <si>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</si>
  <si>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</si>
  <si>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</si>
  <si>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</si>
  <si>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</si>
  <si>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</si>
  <si>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</si>
  <si>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</si>
  <si>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</si>
  <si>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</si>
  <si>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</si>
  <si>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</si>
  <si>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</si>
  <si>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</si>
  <si>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</si>
  <si>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</si>
  <si>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</si>
  <si>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</si>
  <si>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</si>
  <si>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</si>
  <si>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</si>
  <si>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</si>
  <si>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</si>
  <si>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</si>
  <si>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</si>
  <si>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</si>
  <si>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</si>
  <si>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</si>
  <si>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</si>
  <si>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</si>
  <si>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</si>
  <si>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</si>
  <si>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</si>
  <si>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</si>
  <si>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</si>
  <si>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</si>
  <si>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</si>
  <si>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</si>
  <si>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</si>
  <si>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</si>
  <si>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</si>
  <si>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</si>
  <si>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</si>
  <si>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</si>
  <si>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</si>
  <si>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</si>
  <si>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</si>
  <si>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</si>
  <si>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</si>
  <si>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</si>
  <si>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</si>
  <si>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</si>
  <si>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</si>
  <si>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</si>
  <si>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</si>
  <si>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</si>
  <si>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</si>
  <si>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</si>
  <si>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</si>
  <si>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</si>
  <si>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</si>
  <si>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</si>
  <si>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</si>
  <si>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</si>
  <si>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</si>
  <si>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</si>
  <si>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</si>
  <si>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</si>
  <si>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</si>
  <si>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</si>
  <si>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</si>
  <si>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</si>
  <si>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</si>
  <si>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</si>
  <si>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</si>
  <si>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</si>
  <si>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</si>
  <si>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</si>
  <si>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</si>
  <si>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</si>
  <si>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</si>
  <si>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</si>
  <si>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</si>
  <si>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</si>
  <si>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</si>
  <si>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</si>
  <si>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</si>
  <si>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</si>
  <si>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</si>
  <si>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</si>
  <si>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</si>
  <si>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PONTIFICIA UNIVERSIDAD CATOLICA</t>
  </si>
  <si>
    <t>LEY 20.034</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</si>
  <si>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</si>
  <si>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</si>
  <si>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</si>
  <si>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</si>
  <si>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</si>
  <si>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</si>
  <si>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</si>
  <si>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</si>
  <si>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</si>
  <si>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</si>
  <si>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</si>
  <si>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r>
      <rPr>
        <sz val="11"/>
        <rFont val="Verdana"/>
        <family val="2"/>
      </rPr>
      <t xml:space="preserve">Antecedentes financieros correspondientes al año 2022, aprobados por el Subdepartamento de Supervisión Financiera.      </t>
    </r>
    <r>
      <rPr>
        <b/>
        <sz val="11"/>
        <rFont val="Verdana"/>
        <family val="2"/>
      </rPr>
      <t xml:space="preserve">                                                                                                                                                                                                                                                                                                                                                                                                                                                                                                                                                                                                                                                                                                                                                                                                                                                                                                                                                                                                                                                                         
</t>
    </r>
  </si>
  <si>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</si>
  <si>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</si>
  <si>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</si>
  <si>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</si>
  <si>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</si>
  <si>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</si>
  <si>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r>
      <t>Presidente:</t>
    </r>
    <r>
      <rPr>
        <sz val="11"/>
        <rFont val="Calibri"/>
        <family val="2"/>
      </rPr>
      <t xml:space="preserve"> Guido Romo Costamaillere, RUT N° 6.594.682-3, y,</t>
    </r>
  </si>
  <si>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</si>
  <si>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</si>
  <si>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</si>
  <si>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</si>
  <si>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</si>
  <si>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</si>
  <si>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</si>
  <si>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</si>
  <si>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</si>
  <si>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</si>
  <si>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</si>
  <si>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</si>
  <si>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</si>
  <si>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</si>
  <si>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</si>
  <si>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</si>
  <si>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</si>
  <si>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</si>
  <si>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</si>
  <si>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</si>
  <si>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</si>
  <si>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</si>
  <si>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</si>
  <si>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</si>
  <si>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</si>
  <si>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</si>
  <si>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</si>
  <si>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</si>
  <si>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</si>
  <si>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</si>
  <si>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</si>
  <si>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</si>
  <si>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</si>
  <si>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</si>
  <si>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</si>
  <si>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</si>
  <si>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</si>
  <si>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</si>
  <si>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</si>
  <si>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</si>
  <si>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</si>
  <si>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</si>
  <si>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</si>
  <si>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</si>
  <si>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</si>
  <si>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</si>
  <si>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</si>
  <si>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</si>
  <si>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</si>
  <si>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</si>
  <si>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</si>
  <si>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</si>
  <si>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</si>
  <si>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</si>
  <si>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</si>
  <si>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</si>
  <si>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</si>
  <si>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</si>
  <si>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</si>
  <si>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</si>
  <si>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</si>
  <si>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</si>
  <si>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</si>
  <si>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</si>
  <si>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</si>
  <si>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</si>
  <si>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</si>
  <si>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</si>
  <si>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</si>
  <si>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</si>
  <si>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</si>
  <si>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</si>
  <si>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</si>
  <si>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</si>
  <si>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</si>
  <si>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</si>
  <si>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</si>
  <si>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</si>
  <si>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</si>
  <si>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</si>
  <si>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</si>
  <si>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</si>
  <si>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</si>
  <si>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</si>
  <si>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</si>
  <si>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</si>
  <si>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</si>
  <si>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</si>
  <si>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</si>
  <si>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</si>
  <si>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</si>
  <si>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</si>
  <si>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</si>
  <si>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</si>
  <si>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</si>
  <si>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</si>
  <si>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</si>
  <si>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</si>
  <si>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</si>
  <si>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</si>
  <si>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</si>
  <si>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</si>
  <si>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</si>
  <si>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</si>
  <si>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</si>
  <si>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</si>
  <si>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</si>
  <si>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</si>
  <si>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</si>
  <si>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</si>
  <si>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</si>
  <si>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</si>
  <si>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</si>
  <si>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</si>
  <si>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</si>
  <si>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</si>
  <si>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</si>
  <si>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</si>
  <si>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</si>
  <si>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</si>
  <si>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</si>
  <si>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</si>
  <si>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</si>
  <si>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</si>
  <si>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</si>
  <si>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</si>
  <si>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</si>
  <si>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r>
      <t>b)</t>
    </r>
    <r>
      <rPr>
        <sz val="7"/>
        <rFont val="Times New Roman"/>
        <family val="1"/>
      </rPr>
      <t xml:space="preserve">    </t>
    </r>
    <r>
      <rPr>
        <b/>
        <sz val="9"/>
        <rFont val="Verdana"/>
        <family val="2"/>
      </rPr>
      <t>Vicepresidente</t>
    </r>
    <r>
      <rPr>
        <sz val="9"/>
        <rFont val="Verdana"/>
        <family val="2"/>
      </rPr>
      <t>: Roberto Cerda Carvajal, Rut Nº13.671.800-2</t>
    </r>
  </si>
  <si>
    <t xml:space="preserve">Cristián Gonzalo Espinoza Camus, RUT: 15.490.427-1   </t>
  </si>
  <si>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</si>
  <si>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</si>
  <si>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t>Carolina Saavedra Fernandez, Rut Nº15.607.477-2.</t>
  </si>
  <si>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</si>
  <si>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</si>
  <si>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</si>
  <si>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t>INSTITUCIÓN</t>
  </si>
  <si>
    <t>65316310K</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</si>
  <si>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</si>
  <si>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</si>
  <si>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</si>
  <si>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</si>
  <si>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</si>
  <si>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</si>
  <si>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</si>
  <si>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</si>
  <si>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65571720K</t>
  </si>
  <si>
    <t>70990700K</t>
  </si>
  <si>
    <t>MONTO MES DE AGOSTO</t>
  </si>
  <si>
    <t>LOS MONTOS INFORMADOS CORRESPONDEN A LOS CANCELADOS EN EL PERÍODO ENERO - AGOSTO 2023</t>
  </si>
  <si>
    <t>ASE - HERNAN EMERES YEVENES</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</si>
  <si>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</si>
  <si>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</si>
  <si>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</si>
  <si>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</si>
  <si>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</si>
  <si>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</si>
  <si>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</si>
  <si>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</si>
  <si>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</si>
  <si>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</si>
  <si>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</si>
  <si>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</si>
  <si>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Suma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</si>
</sst>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8" fillId="0" borderId="0" applyNumberFormat="0" applyFill="0" applyBorder="0" applyAlignment="0" applyProtection="0"/>
  </cellStyleXfs>
  <cellXfs count="324">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4"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3" fillId="57" borderId="10" xfId="6638" applyFont="1" applyFill="1" applyBorder="1" applyAlignment="1">
      <alignment horizontal="center"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5"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6" fillId="0" borderId="10" xfId="0" applyFont="1" applyFill="1" applyBorder="1" applyAlignment="1">
      <alignment vertical="center" wrapText="1"/>
    </xf>
    <xf numFmtId="0"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wrapText="1"/>
    </xf>
    <xf numFmtId="0" fontId="127" fillId="0" borderId="10" xfId="0" applyFont="1" applyFill="1" applyBorder="1" applyAlignment="1">
      <alignment vertical="center" wrapText="1"/>
    </xf>
    <xf numFmtId="0" fontId="127" fillId="0" borderId="10" xfId="0" applyFont="1" applyFill="1" applyBorder="1" applyAlignment="1">
      <alignment horizontal="center" vertical="center" wrapText="1"/>
    </xf>
    <xf numFmtId="0" fontId="126" fillId="0" borderId="10" xfId="0" applyFont="1" applyFill="1" applyBorder="1" applyAlignment="1">
      <alignment horizontal="center" vertical="center" wrapText="1"/>
    </xf>
    <xf numFmtId="14" fontId="127" fillId="0" borderId="10" xfId="0" applyNumberFormat="1" applyFont="1" applyFill="1" applyBorder="1" applyAlignment="1">
      <alignment horizontal="center" vertical="center" wrapText="1"/>
    </xf>
    <xf numFmtId="0" fontId="129" fillId="0" borderId="10" xfId="6646"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30" fillId="0" borderId="10" xfId="0" applyFont="1" applyFill="1" applyBorder="1" applyAlignment="1">
      <alignment vertical="center" wrapText="1"/>
    </xf>
    <xf numFmtId="14"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xf>
    <xf numFmtId="41" fontId="126"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1" fillId="0" borderId="10" xfId="0" applyFont="1" applyFill="1" applyBorder="1"/>
    <xf numFmtId="0" fontId="131" fillId="0" borderId="10" xfId="0" applyFont="1" applyFill="1" applyBorder="1" applyAlignment="1">
      <alignment vertical="center" wrapText="1"/>
    </xf>
    <xf numFmtId="0" fontId="128" fillId="0" borderId="10" xfId="6646" applyFill="1" applyBorder="1" applyAlignment="1">
      <alignment horizontal="center" vertical="center" wrapText="1"/>
    </xf>
    <xf numFmtId="0" fontId="132"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1" fillId="0" borderId="10" xfId="0" applyFont="1" applyFill="1" applyBorder="1" applyAlignment="1">
      <alignment horizontal="justify" vertical="center"/>
    </xf>
    <xf numFmtId="0" fontId="117" fillId="0" borderId="10" xfId="0" applyFont="1" applyFill="1" applyBorder="1" applyAlignment="1">
      <alignment wrapText="1"/>
    </xf>
    <xf numFmtId="0" fontId="126" fillId="0" borderId="10" xfId="0" applyFont="1" applyFill="1" applyBorder="1"/>
    <xf numFmtId="0" fontId="133" fillId="0" borderId="10" xfId="6643" applyFont="1" applyFill="1" applyBorder="1" applyAlignment="1">
      <alignment vertical="center" wrapText="1"/>
    </xf>
    <xf numFmtId="0" fontId="126" fillId="0" borderId="10" xfId="0" applyFont="1" applyFill="1" applyBorder="1" applyAlignment="1">
      <alignment horizontal="right" vertical="center" wrapText="1"/>
    </xf>
    <xf numFmtId="0" fontId="127" fillId="0" borderId="10" xfId="0" applyFont="1" applyFill="1" applyBorder="1" applyAlignment="1">
      <alignment horizontal="justify" vertical="center" wrapText="1"/>
    </xf>
    <xf numFmtId="0" fontId="126" fillId="0" borderId="10" xfId="0" applyFont="1" applyFill="1" applyBorder="1" applyAlignment="1">
      <alignment horizontal="left" wrapText="1"/>
    </xf>
    <xf numFmtId="0" fontId="131" fillId="0" borderId="10" xfId="0" applyFont="1" applyFill="1" applyBorder="1" applyAlignment="1">
      <alignment vertical="center"/>
    </xf>
    <xf numFmtId="0" fontId="135" fillId="0" borderId="10" xfId="0" applyFont="1" applyFill="1" applyBorder="1" applyAlignment="1">
      <alignment horizontal="justify" vertical="center" wrapText="1"/>
    </xf>
    <xf numFmtId="0" fontId="136" fillId="0" borderId="10" xfId="6646" applyFont="1" applyFill="1" applyBorder="1" applyAlignment="1">
      <alignment horizontal="center" vertical="center" wrapText="1"/>
    </xf>
    <xf numFmtId="0" fontId="126" fillId="0" borderId="10" xfId="0" applyFont="1" applyFill="1" applyBorder="1" applyAlignment="1">
      <alignment horizontal="left" vertical="center" wrapText="1"/>
    </xf>
    <xf numFmtId="0" fontId="126" fillId="0" borderId="10" xfId="0" applyNumberFormat="1" applyFont="1" applyFill="1" applyBorder="1" applyAlignment="1">
      <alignment horizontal="justify" vertical="center" wrapText="1"/>
    </xf>
    <xf numFmtId="0" fontId="138" fillId="0" borderId="10" xfId="6646" applyFont="1" applyFill="1" applyBorder="1" applyAlignment="1">
      <alignment vertical="center" wrapText="1"/>
    </xf>
    <xf numFmtId="0" fontId="128" fillId="0" borderId="10" xfId="6646" applyFill="1" applyBorder="1" applyAlignment="1">
      <alignment vertical="center"/>
    </xf>
    <xf numFmtId="14" fontId="130"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6" fillId="57" borderId="10" xfId="0" applyFont="1" applyFill="1" applyBorder="1" applyAlignment="1">
      <alignment vertical="center" wrapText="1"/>
    </xf>
    <xf numFmtId="0" fontId="134" fillId="0" borderId="10" xfId="0" applyFont="1" applyFill="1" applyBorder="1" applyAlignment="1">
      <alignment horizontal="justify" vertical="center"/>
    </xf>
    <xf numFmtId="0" fontId="126" fillId="0" borderId="10" xfId="0" applyFont="1" applyFill="1" applyBorder="1" applyAlignment="1">
      <alignment vertical="top" wrapText="1"/>
    </xf>
    <xf numFmtId="0" fontId="132" fillId="0" borderId="10" xfId="6646" applyFont="1" applyFill="1" applyBorder="1" applyAlignment="1">
      <alignment vertical="center" wrapText="1"/>
    </xf>
    <xf numFmtId="0" fontId="126" fillId="0" borderId="10" xfId="0" applyFont="1" applyFill="1" applyBorder="1" applyAlignment="1">
      <alignment vertical="center"/>
    </xf>
    <xf numFmtId="0" fontId="140" fillId="0" borderId="10" xfId="0" applyFont="1" applyFill="1" applyBorder="1" applyAlignment="1">
      <alignment vertical="center" wrapText="1"/>
    </xf>
    <xf numFmtId="0" fontId="141" fillId="0" borderId="10" xfId="0" applyFont="1" applyFill="1" applyBorder="1" applyAlignment="1">
      <alignment horizontal="justify" vertical="center" wrapText="1"/>
    </xf>
    <xf numFmtId="0" fontId="131" fillId="0" borderId="10" xfId="0" applyFont="1" applyFill="1" applyBorder="1" applyAlignment="1">
      <alignment wrapText="1"/>
    </xf>
    <xf numFmtId="0" fontId="132" fillId="0" borderId="10" xfId="6646" applyFont="1" applyFill="1" applyBorder="1" applyAlignment="1">
      <alignment horizontal="justify" vertical="center"/>
    </xf>
    <xf numFmtId="0" fontId="130" fillId="0" borderId="10" xfId="0" applyFont="1" applyFill="1" applyBorder="1" applyAlignment="1">
      <alignment horizontal="left" vertical="center" wrapText="1"/>
    </xf>
    <xf numFmtId="0" fontId="126" fillId="0" borderId="10" xfId="0" applyFont="1" applyFill="1" applyBorder="1" applyAlignment="1">
      <alignment wrapText="1"/>
    </xf>
    <xf numFmtId="0" fontId="128" fillId="0" borderId="10" xfId="6646" applyFill="1" applyBorder="1" applyAlignment="1">
      <alignment vertical="center" wrapText="1"/>
    </xf>
    <xf numFmtId="0" fontId="127" fillId="0" borderId="10" xfId="0" applyNumberFormat="1" applyFont="1" applyFill="1" applyBorder="1" applyAlignment="1">
      <alignment horizontal="center" vertical="center" wrapText="1"/>
    </xf>
    <xf numFmtId="0" fontId="141" fillId="0" borderId="10" xfId="0" applyFont="1" applyFill="1" applyBorder="1" applyAlignment="1">
      <alignment vertical="center" wrapText="1"/>
    </xf>
    <xf numFmtId="0" fontId="131" fillId="0" borderId="10" xfId="0" applyFont="1" applyFill="1" applyBorder="1" applyAlignment="1">
      <alignment horizontal="justify" vertical="center" wrapText="1"/>
    </xf>
    <xf numFmtId="0" fontId="135" fillId="0" borderId="10" xfId="0" applyFont="1" applyFill="1" applyBorder="1" applyAlignment="1">
      <alignment vertical="center" wrapText="1"/>
    </xf>
    <xf numFmtId="41" fontId="126" fillId="0" borderId="10" xfId="6638" applyFont="1" applyFill="1" applyBorder="1" applyAlignment="1">
      <alignment horizontal="center" vertical="center" wrapText="1"/>
    </xf>
    <xf numFmtId="0" fontId="126" fillId="0" borderId="10" xfId="6638" applyNumberFormat="1" applyFont="1" applyFill="1" applyBorder="1" applyAlignment="1">
      <alignment horizontal="center" vertical="center" wrapText="1"/>
    </xf>
    <xf numFmtId="0" fontId="128" fillId="0" borderId="10" xfId="6646" applyFill="1" applyBorder="1" applyAlignment="1">
      <alignment horizontal="justify" vertical="center"/>
    </xf>
    <xf numFmtId="0" fontId="132" fillId="0" borderId="10" xfId="6646" applyFont="1" applyFill="1" applyBorder="1"/>
    <xf numFmtId="0" fontId="117" fillId="0" borderId="10" xfId="0" applyFont="1" applyBorder="1"/>
    <xf numFmtId="0" fontId="126" fillId="0" borderId="10" xfId="0" applyFont="1" applyFill="1" applyBorder="1" applyAlignment="1">
      <alignment horizontal="justify" vertical="top" wrapText="1"/>
    </xf>
    <xf numFmtId="14" fontId="144"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5"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6" fillId="62" borderId="10" xfId="2795" applyFont="1" applyFill="1" applyBorder="1" applyAlignment="1">
      <alignment horizontal="center" vertical="center" wrapText="1"/>
    </xf>
    <xf numFmtId="0" fontId="147" fillId="56" borderId="10" xfId="0" applyFont="1" applyFill="1" applyBorder="1" applyAlignment="1">
      <alignment vertical="center" wrapText="1"/>
    </xf>
    <xf numFmtId="0" fontId="146" fillId="63" borderId="10" xfId="2795" applyFont="1" applyFill="1" applyBorder="1" applyAlignment="1">
      <alignment horizontal="center" vertical="center" wrapText="1"/>
    </xf>
    <xf numFmtId="0" fontId="133" fillId="56" borderId="10" xfId="6643" applyFont="1" applyFill="1" applyBorder="1" applyAlignment="1">
      <alignment vertical="center" wrapText="1"/>
    </xf>
    <xf numFmtId="0" fontId="127" fillId="56" borderId="10" xfId="0" applyFont="1" applyFill="1" applyBorder="1" applyAlignment="1">
      <alignment vertical="center" wrapText="1"/>
    </xf>
    <xf numFmtId="0" fontId="126" fillId="56" borderId="10" xfId="0" applyFont="1" applyFill="1" applyBorder="1" applyAlignment="1">
      <alignment vertical="center" wrapText="1"/>
    </xf>
    <xf numFmtId="0" fontId="126" fillId="66" borderId="10" xfId="6643" applyFont="1" applyFill="1" applyBorder="1" applyAlignment="1">
      <alignment vertical="center" wrapText="1"/>
    </xf>
    <xf numFmtId="0" fontId="126" fillId="66" borderId="10" xfId="0" applyFont="1" applyFill="1" applyBorder="1" applyAlignment="1">
      <alignment vertical="center" wrapText="1"/>
    </xf>
    <xf numFmtId="0" fontId="126" fillId="0" borderId="10" xfId="0" applyFont="1" applyBorder="1" applyAlignment="1">
      <alignment horizontal="left" vertical="center" wrapText="1"/>
    </xf>
    <xf numFmtId="0" fontId="126" fillId="56" borderId="10" xfId="0" applyFont="1" applyFill="1" applyBorder="1" applyAlignment="1">
      <alignment vertical="center"/>
    </xf>
    <xf numFmtId="0" fontId="115" fillId="66" borderId="10" xfId="0" applyFont="1" applyFill="1" applyBorder="1" applyAlignment="1">
      <alignment vertical="center" wrapText="1"/>
    </xf>
    <xf numFmtId="0" fontId="127" fillId="56" borderId="10" xfId="6643" applyFont="1" applyFill="1" applyBorder="1" applyAlignment="1">
      <alignment vertical="center" wrapText="1"/>
    </xf>
    <xf numFmtId="0" fontId="126" fillId="0" borderId="10" xfId="6643" applyFont="1" applyFill="1" applyBorder="1" applyAlignment="1">
      <alignment vertical="center" wrapText="1"/>
    </xf>
    <xf numFmtId="0" fontId="133" fillId="67" borderId="10" xfId="6643" applyFont="1" applyFill="1" applyBorder="1" applyAlignment="1">
      <alignment vertical="center" wrapText="1"/>
    </xf>
    <xf numFmtId="0" fontId="127" fillId="67" borderId="10" xfId="0" applyFont="1" applyFill="1" applyBorder="1" applyAlignment="1">
      <alignment vertical="center" wrapText="1"/>
    </xf>
    <xf numFmtId="0" fontId="126" fillId="67" borderId="10" xfId="0" applyFont="1" applyFill="1" applyBorder="1" applyAlignment="1">
      <alignment vertical="center" wrapText="1"/>
    </xf>
    <xf numFmtId="0" fontId="133" fillId="68" borderId="10" xfId="6643" applyFont="1" applyFill="1" applyBorder="1" applyAlignment="1">
      <alignment vertical="center" wrapText="1"/>
    </xf>
    <xf numFmtId="0" fontId="127" fillId="68" borderId="10" xfId="0" applyFont="1" applyFill="1" applyBorder="1" applyAlignment="1">
      <alignment vertical="center" wrapText="1"/>
    </xf>
    <xf numFmtId="0" fontId="126"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6" fillId="0" borderId="10" xfId="0" applyFont="1" applyBorder="1" applyAlignment="1">
      <alignment vertical="center" wrapText="1"/>
    </xf>
    <xf numFmtId="3" fontId="0" fillId="0" borderId="0" xfId="0" applyNumberFormat="1"/>
    <xf numFmtId="0" fontId="0" fillId="0" borderId="0" xfId="0" applyNumberFormat="1"/>
    <xf numFmtId="0" fontId="135" fillId="0" borderId="0" xfId="0" applyFont="1" applyAlignment="1">
      <alignment horizontal="justify" vertical="center"/>
    </xf>
    <xf numFmtId="0" fontId="148" fillId="0" borderId="0" xfId="0" applyFont="1" applyAlignment="1">
      <alignment horizontal="justify" vertical="center"/>
    </xf>
    <xf numFmtId="0" fontId="135" fillId="0" borderId="0" xfId="0" applyFont="1" applyAlignment="1">
      <alignment vertical="center"/>
    </xf>
    <xf numFmtId="0" fontId="126" fillId="57" borderId="10" xfId="0" applyFont="1" applyFill="1" applyBorder="1" applyAlignment="1">
      <alignment horizontal="justify" vertical="center" wrapText="1"/>
    </xf>
    <xf numFmtId="0" fontId="147" fillId="0" borderId="0" xfId="0" applyFont="1" applyAlignment="1">
      <alignment horizontal="justify" vertical="center" wrapText="1"/>
    </xf>
    <xf numFmtId="0" fontId="147" fillId="0" borderId="0" xfId="0" applyFont="1" applyAlignment="1">
      <alignment horizontal="justify" vertical="center"/>
    </xf>
    <xf numFmtId="0" fontId="147" fillId="0" borderId="0" xfId="0" applyFont="1"/>
    <xf numFmtId="0" fontId="117" fillId="0" borderId="10" xfId="0" applyFont="1" applyFill="1" applyBorder="1" applyAlignment="1">
      <alignment horizontal="center" vertical="center"/>
    </xf>
    <xf numFmtId="0" fontId="126" fillId="0" borderId="10" xfId="0" applyFont="1" applyBorder="1" applyAlignment="1">
      <alignment horizontal="left" vertical="center"/>
    </xf>
    <xf numFmtId="0" fontId="131" fillId="0" borderId="0" xfId="0" applyFont="1" applyAlignment="1">
      <alignment horizontal="justify" vertical="center"/>
    </xf>
    <xf numFmtId="0" fontId="131" fillId="0" borderId="0" xfId="0" applyFont="1"/>
    <xf numFmtId="0" fontId="131" fillId="0" borderId="0" xfId="0" applyFont="1" applyAlignment="1">
      <alignment horizontal="justify" vertical="center" wrapText="1"/>
    </xf>
    <xf numFmtId="0" fontId="149" fillId="0" borderId="0" xfId="0" applyFont="1" applyAlignment="1">
      <alignment horizontal="justify" vertical="center" wrapText="1"/>
    </xf>
    <xf numFmtId="0" fontId="131" fillId="0" borderId="0" xfId="0" applyFont="1" applyAlignment="1">
      <alignment horizontal="left" vertical="center" indent="5"/>
    </xf>
    <xf numFmtId="0" fontId="149" fillId="0" borderId="0" xfId="0" applyFont="1"/>
    <xf numFmtId="0" fontId="134" fillId="0" borderId="10" xfId="0" applyFont="1" applyFill="1" applyBorder="1" applyAlignment="1">
      <alignment horizontal="justify" vertical="center" wrapText="1"/>
    </xf>
    <xf numFmtId="0" fontId="126" fillId="0" borderId="10" xfId="0" applyNumberFormat="1" applyFont="1" applyFill="1" applyBorder="1"/>
    <xf numFmtId="0" fontId="127" fillId="0" borderId="10" xfId="0" applyNumberFormat="1" applyFont="1" applyFill="1" applyBorder="1" applyAlignment="1">
      <alignment vertical="center" wrapText="1"/>
    </xf>
    <xf numFmtId="0" fontId="117" fillId="0" borderId="10" xfId="0" applyNumberFormat="1" applyFont="1" applyFill="1" applyBorder="1" applyAlignment="1">
      <alignment vertical="center"/>
    </xf>
    <xf numFmtId="0" fontId="137" fillId="0" borderId="10" xfId="0" applyNumberFormat="1" applyFont="1" applyFill="1" applyBorder="1"/>
    <xf numFmtId="0" fontId="126" fillId="0" borderId="10" xfId="0" applyNumberFormat="1" applyFont="1" applyBorder="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ENERO%20-%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01-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 2023"/>
      <sheetName val="AUD MAR"/>
      <sheetName val="Hoja2"/>
      <sheetName val="CUADRATURA"/>
    </sheetNames>
    <sheetDataSet>
      <sheetData sheetId="0"/>
      <sheetData sheetId="1">
        <row r="2">
          <cell r="B2" t="str">
            <v xml:space="preserve"> INSTITUCIÓN</v>
          </cell>
          <cell r="C2" t="str">
            <v>NATURALEZA JURÍDICA</v>
          </cell>
          <cell r="D2" t="str">
            <v>CATEGORIZACIÓN NATURALEZA JURÍDICA</v>
          </cell>
          <cell r="E2" t="str">
            <v xml:space="preserve">CONSTITUCIÓN U OBTENCIÓN DE PERSONALIDAD JURÍDICA </v>
          </cell>
          <cell r="F2" t="str">
            <v>CERTIFICADO VIGENCIA</v>
          </cell>
          <cell r="G2" t="str">
            <v>AÑO CERTIFICADO DE VIGENCIA</v>
          </cell>
          <cell r="H2" t="str">
            <v>OBJETO SOCIAL</v>
          </cell>
          <cell r="I2" t="str">
            <v>COMPOSICIÓN DE DIRECTORIO</v>
          </cell>
          <cell r="J2" t="str">
            <v>DURACIÓN DIRECTORIO</v>
          </cell>
          <cell r="K2" t="str">
            <v>ÚLTIMO DIRECTORIO</v>
          </cell>
          <cell r="L2" t="str">
            <v xml:space="preserve">NOMBRE REPRESENTANTE LEGAL </v>
          </cell>
          <cell r="M2" t="str">
            <v>DIRECCIÓN INSTITUCIÓN</v>
          </cell>
          <cell r="N2" t="str">
            <v>REGIÓN</v>
          </cell>
          <cell r="O2" t="str">
            <v>COMUNA</v>
          </cell>
          <cell r="P2" t="str">
            <v>TELEFONO</v>
          </cell>
          <cell r="Q2" t="str">
            <v>CORREO ELECTRÓNICO</v>
          </cell>
          <cell r="R2" t="str">
            <v>Código Postal</v>
          </cell>
          <cell r="S2" t="str">
            <v>AREA ESPECIALIZACIÓN</v>
          </cell>
          <cell r="T2" t="str">
            <v xml:space="preserve">AÑO DE ANTECEDENTES FINANCIERO AUTORIZADOS SENAME </v>
          </cell>
        </row>
        <row r="3">
          <cell r="B3">
            <v>650548949</v>
          </cell>
          <cell r="C3" t="str">
            <v>Asociación de reconocimiento pontificio</v>
          </cell>
          <cell r="D3" t="str">
            <v>Organizaciones Comunitarias Funcionales.</v>
          </cell>
          <cell r="E3"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3" t="str">
            <v xml:space="preserve">Indefinida.Se adjunta Certificado de Vigencia de Persona Jurídica sin Fines de Lucro Folio N° 500381156418, 06 de abril de 2021, emitido por el Servicio de Registro Civil e Identificación. </v>
          </cell>
          <cell r="G3"/>
          <cell r="H3"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I3" t="str">
            <v>no tiene</v>
          </cell>
          <cell r="J3" t="str">
            <v>no tiene</v>
          </cell>
          <cell r="K3" t="str">
            <v>no tiene</v>
          </cell>
          <cell r="L3" t="str">
            <v xml:space="preserve">Silvia Andrea Quintanilla Vera, 
Juan Acuña Montero, </v>
          </cell>
          <cell r="M3" t="str">
            <v xml:space="preserve">Toesca Nº1970, Santiago.
</v>
          </cell>
          <cell r="N3" t="str">
            <v>XIII</v>
          </cell>
          <cell r="O3" t="str">
            <v>Santiago</v>
          </cell>
          <cell r="P3" t="str">
            <v xml:space="preserve">Fono 226960491 </v>
          </cell>
          <cell r="Q3" t="str">
            <v>apgxxiiiadmchile@gmail.com</v>
          </cell>
          <cell r="R3"/>
          <cell r="S3">
            <v>93401</v>
          </cell>
          <cell r="T3" t="str">
            <v>Certificado de Antecedentes Financieros correspondientes al año 2020, aprobados por el  Subdepartamento de Supervisión Financiera Nacional.</v>
          </cell>
        </row>
        <row r="4">
          <cell r="B4">
            <v>651677822</v>
          </cell>
          <cell r="C4"/>
          <cell r="D4" t="str">
            <v>Corporaciones de Derecho Privado</v>
          </cell>
          <cell r="E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v>
          </cell>
          <cell r="F4" t="str">
            <v>Certificado de Vigencia de Persona Jurídica sin Fines de Lucro, Folio Nº82157961, de fecha 28 de enero de 2021, del Servicio de Registro Civil e Identificación.</v>
          </cell>
          <cell r="G4"/>
          <cell r="H4" t="str">
            <v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v>
          </cell>
          <cell r="I4" t="str">
            <v xml:space="preserve">Presidente: 
Andrea Gisela Aste Von Bennewitz, 
Secretario: 
Carmen Gloria Burdiles Cisternas, 
Tesorero: 
Guillermina del Carmen Weber Álvarez, 
 </v>
          </cell>
          <cell r="J4" t="str">
            <v>5 AÑOS</v>
          </cell>
          <cell r="K4" t="str">
            <v>12-09-2018 hasta el 12-09-2023.</v>
          </cell>
          <cell r="L4" t="str">
            <v xml:space="preserve">Presidente: 
Andrea Gisela Aste Von Bennewitz
Directora Ejecutiva:
Patricia Rosa Larrea Bosshardt, </v>
          </cell>
          <cell r="M4" t="str">
            <v>Freire N°272, comuna de Concepción, Región del Biobío.</v>
          </cell>
          <cell r="N4" t="str">
            <v>VIII</v>
          </cell>
          <cell r="O4" t="str">
            <v>Concepción</v>
          </cell>
          <cell r="P4" t="str">
            <v>569 68484738</v>
          </cell>
          <cell r="Q4" t="str">
            <v>patricialarrea@achnu.cl</v>
          </cell>
          <cell r="R4"/>
          <cell r="S4">
            <v>93401</v>
          </cell>
          <cell r="T4" t="str">
            <v>Antecedentes financieros correspondientes al año 2020, aprobados por el Sub Departamento de Supervisión Financiera Nacional.</v>
          </cell>
        </row>
        <row r="5">
          <cell r="B5">
            <v>754310006</v>
          </cell>
          <cell r="C5" t="str">
            <v>Asociación Indígena</v>
          </cell>
          <cell r="D5" t="str">
            <v>Asociaciones Indígenas</v>
          </cell>
          <cell r="E5"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
          <cell r="H5"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I5"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J5" t="str">
            <v xml:space="preserve">Durarán en el cargo dos años.
</v>
          </cell>
          <cell r="K5" t="str">
            <v>10 de marzo de  2010 hasta el 10 de marzo de 2012.</v>
          </cell>
          <cell r="L5" t="str">
            <v>Myrna Pezo Rapimán</v>
          </cell>
          <cell r="M5" t="str">
            <v>Lord Cochrane Nº 1175, Padre Las Casas, Novena Región</v>
          </cell>
          <cell r="N5" t="str">
            <v>IX</v>
          </cell>
          <cell r="O5" t="str">
            <v>Padre Las Casas</v>
          </cell>
          <cell r="P5" t="str">
            <v>045- 463554, Anexo 50-52</v>
          </cell>
          <cell r="Q5" t="str">
            <v>trayenco2007@yahoo.es</v>
          </cell>
          <cell r="R5"/>
          <cell r="S5" t="str">
            <v>93401: Instituciones de Asistencia Social</v>
          </cell>
          <cell r="T5" t="str">
            <v>Se acompañan Antecedentes Financieros, correspondientes al año 2010, aprobados por el Subdepartamento  de Supervisión Financiera Nacional.</v>
          </cell>
        </row>
        <row r="6">
          <cell r="B6">
            <v>651076188</v>
          </cell>
          <cell r="C6" t="str">
            <v>Corporación de Derecho Privado</v>
          </cell>
          <cell r="D6" t="str">
            <v>Corporaciones de Derecho Privado</v>
          </cell>
          <cell r="E6" t="str">
            <v>Inscripción Nº 208101 del 13 de agosto de 2015</v>
          </cell>
          <cell r="F6" t="str">
            <v>Certificado de Vigencia  folio Nº 500092209736, emitido con fecha 28 de octubre de 2015, por el SRCeI.</v>
          </cell>
          <cell r="G6"/>
          <cell r="H6"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6" t="str">
            <v xml:space="preserve">DIRECTORIO:
Director y Representante Legal: 
Bastián Elías Huenumán Manque, 
Secretaria:
Eliana Agustina Benítez Ávila, 
Tesorero:
Luis Alberto Bravo Fabres, 
</v>
          </cell>
          <cell r="J6" t="str">
            <v xml:space="preserve">90 días desde la Inscripción ante el Registro Civil </v>
          </cell>
          <cell r="K6" t="str">
            <v>Inscrita ante el registro civil el 13 de agosto de 2015 – Hasta el 13 de noviembre de 2015.</v>
          </cell>
          <cell r="L6" t="str">
            <v>Director y Representante Legal: Bastián Elías Huenumán Manque</v>
          </cell>
          <cell r="M6" t="str">
            <v>Calle Ochandia Nº 1600, Departamento 503, comuna de Vallenar, Región de Atacama</v>
          </cell>
          <cell r="N6" t="str">
            <v>III</v>
          </cell>
          <cell r="O6" t="str">
            <v>Vallenar</v>
          </cell>
          <cell r="P6" t="str">
            <v xml:space="preserve">no tiene </v>
          </cell>
          <cell r="Q6" t="str">
            <v xml:space="preserve">no tiene </v>
          </cell>
          <cell r="R6" t="str">
            <v xml:space="preserve">no tiene </v>
          </cell>
          <cell r="S6">
            <v>93401</v>
          </cell>
          <cell r="T6" t="str">
            <v>Se acompañan antecedentes financieros año 2014, aprobados por el Departamento de Administración y Finanzas</v>
          </cell>
        </row>
        <row r="7">
          <cell r="B7">
            <v>700516008</v>
          </cell>
          <cell r="C7" t="str">
            <v>Corporación de Derecho Privado</v>
          </cell>
          <cell r="D7" t="str">
            <v>Corporaciones de Derecho Privado</v>
          </cell>
          <cell r="E7" t="str">
            <v>Otorgado por Decreto Supremo Nº 727, de fecha 23 de mayo de 1990, por el Ministerio de Justicia.</v>
          </cell>
          <cell r="F7" t="str">
            <v xml:space="preserve">Certificado de Vigencia de Persona Jurídica sin Fines de Lucro, Folio N°500449966759, emitido con fecha 19 de mayo de 2022, por el Servicio de Registro Civil e Identificación. </v>
          </cell>
          <cell r="G7"/>
          <cell r="H7" t="str">
            <v xml:space="preserve">Atender y proteger física y mentalmente a menores en situación irregular, discapacitados, ancianos u otros grupos necesitados. </v>
          </cell>
          <cell r="I7" t="str">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ell>
          <cell r="J7" t="str">
            <v>Cada dos años.</v>
          </cell>
          <cell r="K7" t="str">
            <v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v>
          </cell>
          <cell r="L7" t="str">
            <v xml:space="preserve">Presidente: 
Aldo Arely Muñoz Perrin, 
Mandato General de Administración y Facultades:
Diego Trincado Araya, 
Aarón Baruc Castillo Rodríguez, </v>
          </cell>
          <cell r="M7" t="str">
            <v xml:space="preserve">Calle Cruz del Sur N° 150, Las condes </v>
          </cell>
          <cell r="N7" t="str">
            <v>XIII</v>
          </cell>
          <cell r="O7" t="str">
            <v>Las Condes</v>
          </cell>
          <cell r="P7" t="str">
            <v xml:space="preserve">(2) 3244 5640 
(2) 264693294
Móvil: 569-500 67 212 (Secretaría ADRA) 
</v>
          </cell>
          <cell r="Q7" t="str">
            <v>adrachile@adra.cl - Página web: www.adra.cl</v>
          </cell>
          <cell r="R7" t="str">
            <v>C.P. 7931090</v>
          </cell>
          <cell r="S7">
            <v>93401</v>
          </cell>
          <cell r="T7" t="str">
            <v>Antecedentes financieros correspondientes al año 2021, aprobados por el Subdepartamento de Supervisión Financiera.</v>
          </cell>
        </row>
        <row r="8">
          <cell r="B8">
            <v>735972006</v>
          </cell>
          <cell r="C8" t="str">
            <v>Corporación de Derecho Privado</v>
          </cell>
          <cell r="D8" t="str">
            <v>Corporaciones de Derecho Privado</v>
          </cell>
          <cell r="E8" t="str">
            <v>Otorgado por Decreto Supremo Nº 171, de 26 de febrero 1997, del Ministerio de Justicia.</v>
          </cell>
          <cell r="F8" t="str">
            <v xml:space="preserve">Certificado de vigencia Folio N° 5003722101472 de 19 de febrero de 2021, emitido por el Servicio de Registro Civil e Identificación. </v>
          </cell>
          <cell r="G8"/>
          <cell r="H8" t="str">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ell>
          <cell r="I8" t="str">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ell>
          <cell r="J8" t="str">
            <v>2 años.</v>
          </cell>
          <cell r="K8" t="str">
            <v xml:space="preserve">29 de marzo de 2019 al 29 de marzo de 2021, según lo que indica Certificado de directorio de persona jurídica sin fines lucro Folio N° 500372101475, de 19 de febrero de 2021, emitido por el Servicio de Registro Civil e Identificación. </v>
          </cell>
          <cell r="L8" t="str">
            <v xml:space="preserve">María Cecilia Suárez Indart 
Director Nacional: 
CARLOS ARACENA MELLADO
Jorge Lavanderos Svec
</v>
          </cell>
          <cell r="M8" t="str">
            <v>Los Leones Nº382, Oficina 501, Providencia.</v>
          </cell>
          <cell r="N8" t="str">
            <v>XIII</v>
          </cell>
          <cell r="O8" t="str">
            <v>Providencia</v>
          </cell>
          <cell r="P8">
            <v>228798000</v>
          </cell>
          <cell r="Q8" t="str">
            <v>Correo: recepcion@aldeasinfantiles.cl Joel.valenzuela@aldeasinfantiles.cl                    Carlos.aracena@aldeasinfantiles.cl Director Nacional de Aldeas Infantiles
Diego.romero@aldeasinfantiles.cl  Jefe de finanzas</v>
          </cell>
          <cell r="R8"/>
          <cell r="S8" t="str">
            <v>93509: Otras asociaciones.</v>
          </cell>
          <cell r="T8" t="str">
            <v>Certificado de antecedentes financieros correspondientes al año 2020, aprobados por el Subdepartamento de Supervisión Financiera Nacional. (ante notario público)</v>
          </cell>
        </row>
        <row r="9">
          <cell r="B9">
            <v>702783003</v>
          </cell>
          <cell r="C9" t="str">
            <v>Corporación de Derecho Privado.</v>
          </cell>
          <cell r="D9" t="str">
            <v>Corporaciones de Derecho Privado</v>
          </cell>
          <cell r="E9" t="str">
            <v>Otorgado por Decreto Supremo Nº797, 3 de julio de 1974, por el Ministerio de Justicia.</v>
          </cell>
          <cell r="F9" t="str">
            <v>Certificado de Vigencia Nº25200, de 13 de junio de 2005, del Ministerio de Justicia.</v>
          </cell>
          <cell r="G9"/>
          <cell r="H9"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I9"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J9" t="str">
            <v>Anual.</v>
          </cell>
          <cell r="K9" t="str">
            <v>De 26 de marzo de 2008 al  26 de marzo de 2009</v>
          </cell>
          <cell r="L9" t="str">
            <v xml:space="preserve">Gabriel Leonilo Campos Medina             </v>
          </cell>
          <cell r="M9" t="str">
            <v xml:space="preserve">Los Leones Nº 382, 5º piso, oficina 501, Providencia.
</v>
          </cell>
          <cell r="N9" t="str">
            <v>VIII</v>
          </cell>
          <cell r="O9" t="str">
            <v>Providencia</v>
          </cell>
          <cell r="P9" t="str">
            <v xml:space="preserve"> 3347018-3347019</v>
          </cell>
          <cell r="Q9" t="str">
            <v>aisos@aldeasinfantiles.cl</v>
          </cell>
          <cell r="R9"/>
          <cell r="S9" t="str">
            <v>93401: Instituciones de Asistencia Social.</v>
          </cell>
          <cell r="T9" t="str">
            <v xml:space="preserve">Se acompaña Antecedente Financiero año 2007, aprobado por Unidad de Supervisión Nacional.  </v>
          </cell>
        </row>
        <row r="10">
          <cell r="B10">
            <v>706357009</v>
          </cell>
          <cell r="C10" t="str">
            <v>Corporación de Derecho Privado</v>
          </cell>
          <cell r="D10" t="str">
            <v>Corporaciones de Derecho Privado</v>
          </cell>
          <cell r="E10" t="str">
            <v>Otorgado por Decreto Supremo Nº 908, de fecha 4 de julio de 1980, por el Ministerio de Justicia.</v>
          </cell>
          <cell r="F10" t="str">
            <v>Certificado de Vigencia Nº 741, 13 de abril del 2005, del Ministerio de Justicia.</v>
          </cell>
          <cell r="G10"/>
          <cell r="H10"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I10"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J10" t="str">
            <v>un año.</v>
          </cell>
          <cell r="K10" t="str">
            <v xml:space="preserve">25 de julio de 2006, a 25 de julio de 2007
</v>
          </cell>
          <cell r="L10" t="str">
            <v xml:space="preserve">Manuel Rodríguez Velis </v>
          </cell>
          <cell r="M10" t="str">
            <v xml:space="preserve">Los Leones Nº382, 5º piso, oficina 501, Región Metropolitana.
</v>
          </cell>
          <cell r="N10" t="str">
            <v>IX</v>
          </cell>
          <cell r="O10" t="str">
            <v>Providencia</v>
          </cell>
          <cell r="P10" t="str">
            <v xml:space="preserve"> 2329622 – 2329785</v>
          </cell>
          <cell r="Q10" t="str">
            <v xml:space="preserve">no tiene </v>
          </cell>
          <cell r="R10"/>
          <cell r="S10" t="str">
            <v>93401: Instituciones de Asistencia Social</v>
          </cell>
          <cell r="T10" t="str">
            <v>Se acompaña Estado Financiero al 31.12.2005, aprobado por Unidad de Auditoría Interna.</v>
          </cell>
        </row>
        <row r="11">
          <cell r="B11">
            <v>710658005</v>
          </cell>
          <cell r="C11" t="str">
            <v>Corporación de Derecho Privado.</v>
          </cell>
          <cell r="D11" t="str">
            <v>Corporaciones de Derecho Privado</v>
          </cell>
          <cell r="E11" t="str">
            <v>Otorgado por Decreto Supremo Nº 1101, 29 de octubre del 1982, por el Ministerio de Justicia</v>
          </cell>
          <cell r="F11" t="str">
            <v>Certificado de Vigencia Nº 1630, del 243de julio de 2009, del Ministerio de Justicia.</v>
          </cell>
          <cell r="G11"/>
          <cell r="H11"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I11"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J11" t="str">
            <v>anual, o hasta la próxima asamblea anual que se convoque.</v>
          </cell>
          <cell r="K11" t="str">
            <v>23 de agosto de 2001, ratificado con fecha 05 de junio de 2008</v>
          </cell>
          <cell r="L11" t="str">
            <v xml:space="preserve">Diego Enrique Danzinger Felmer           </v>
          </cell>
          <cell r="M11" t="str">
            <v xml:space="preserve">Salida Sur sin número, comuna de Puerto Varas.
</v>
          </cell>
          <cell r="N11" t="str">
            <v>X</v>
          </cell>
          <cell r="O11" t="str">
            <v>Puerto Varas</v>
          </cell>
          <cell r="P11" t="str">
            <v xml:space="preserve"> (65) 311135 – 311136</v>
          </cell>
          <cell r="Q11" t="str">
            <v>aldeapuertovaras@tie.cl</v>
          </cell>
          <cell r="R11"/>
          <cell r="S11">
            <v>93401</v>
          </cell>
          <cell r="T11" t="str">
            <v>Se acompaña Antecedente Financiero correspondiente al año 2009, aprobado por el Subdepartamento de Supervisión Financiera Nacional.</v>
          </cell>
        </row>
        <row r="12">
          <cell r="B12">
            <v>710002002</v>
          </cell>
          <cell r="C12" t="str">
            <v>Corporación de Derecho Privado.</v>
          </cell>
          <cell r="D12" t="str">
            <v>Corporaciones de Derecho Privado</v>
          </cell>
          <cell r="E12" t="str">
            <v>Otorgado por Decreto Supremo Nº 983, 10 de octubre del 1983, por el Ministerio de Justicia.</v>
          </cell>
          <cell r="F12" t="str">
            <v>Certificado de Vigencia Nº 25416, del 22 de junio de 2005, del Ministerio de Justicia.</v>
          </cell>
          <cell r="G12"/>
          <cell r="H12"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I12"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J12" t="str">
            <v>tres años.</v>
          </cell>
          <cell r="K12" t="str">
            <v>7 de mayo de 2007 a 7 de mayo de 2010</v>
          </cell>
          <cell r="L12" t="str">
            <v xml:space="preserve">Gabriel Leonilo Campos Medina      </v>
          </cell>
          <cell r="M12" t="str">
            <v xml:space="preserve">Avenida Retiro Nº 950, Quilpue, Quinta Región.
</v>
          </cell>
          <cell r="N12" t="str">
            <v>V</v>
          </cell>
          <cell r="O12" t="str">
            <v>Quilpué</v>
          </cell>
          <cell r="P12" t="str">
            <v xml:space="preserve">(32) 915309. </v>
          </cell>
          <cell r="Q12" t="str">
            <v xml:space="preserve">no tiene </v>
          </cell>
          <cell r="R12"/>
          <cell r="S12">
            <v>93401</v>
          </cell>
          <cell r="T12" t="str">
            <v>Se acompaña Estado Financiero al 31.12.2007, aprobado por Unidad de Supervisión Nacional.</v>
          </cell>
        </row>
        <row r="13">
          <cell r="B13">
            <v>712763000</v>
          </cell>
          <cell r="C13" t="str">
            <v>Corporación de Derecho Privado.</v>
          </cell>
          <cell r="D13" t="str">
            <v>Corporaciones de Derecho Privado</v>
          </cell>
          <cell r="E13" t="str">
            <v>Otorgado por Decreto Supremo Nº107, 29 de enero de 1986, por el Ministerio de Justicia.</v>
          </cell>
          <cell r="F13" t="str">
            <v>Certificado de Vigencia Nº 5, de 18 de agosto de 2005, del Ministerio de Justicia.</v>
          </cell>
          <cell r="G13"/>
          <cell r="H13"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I13" t="str">
            <v xml:space="preserve">Pdte: Alfonso Leppes Navarrete                  
Vicepdte: Felipe Trevizan Berniz                 
Secret: María Isabel Docal Lopez                 
Tesor: Mario Cisternas Pinto                         
Directores:
Luis Pellegrini Arestizabal                   
Vicente Klaric Yancovic                    
Carlos Castillo Letelier                       
Lautaro Bedregal Johnson                   
</v>
          </cell>
          <cell r="J13" t="str">
            <v>Durarán 02 años en sus cargos.</v>
          </cell>
          <cell r="K13" t="str">
            <v>De 22 de marzo de 2004 al 22 de marzo de 2006.</v>
          </cell>
          <cell r="L13" t="str">
            <v>Alfonso Leppes Navarrete</v>
          </cell>
          <cell r="M13" t="str">
            <v>Avenida Morro de Arica Nº8732, Antofagasta.</v>
          </cell>
          <cell r="N13" t="str">
            <v>II</v>
          </cell>
          <cell r="O13" t="str">
            <v>Antofagasta</v>
          </cell>
          <cell r="P13" t="str">
            <v xml:space="preserve">no tiene </v>
          </cell>
          <cell r="Q13" t="str">
            <v xml:space="preserve">no tiene </v>
          </cell>
          <cell r="R13"/>
          <cell r="S13" t="str">
            <v>93401: Instituciones de Asistencia Social.</v>
          </cell>
          <cell r="T13" t="str">
            <v>Se acompaña Estado Financiero al 31.de diciembre de 2005, aprobado por la Unidad de Auditoría Interna.</v>
          </cell>
        </row>
        <row r="14">
          <cell r="B14">
            <v>820273001</v>
          </cell>
          <cell r="C14" t="str">
            <v>Corporación de Derecho Privado</v>
          </cell>
          <cell r="D14" t="str">
            <v>Corporaciones de Derecho Privado</v>
          </cell>
          <cell r="E14" t="str">
            <v>Otorgado por Decreto Supremo Nº1179, 15 de abril de 1966, por el Ministerio de Justicia.</v>
          </cell>
          <cell r="F14" t="str">
            <v>Certificado de Vigencia Nº25199, 13 de junio de 2005, del Ministerio de Justicia.</v>
          </cell>
          <cell r="G14"/>
          <cell r="H14" t="str">
            <v xml:space="preserve">Tendrá por objeto contribuir a la solución del problema de la infancia desvalida en Chile mediante la creación y mantenimiento de “Aldeas de Niños”, conforme a los principios enunciados y puestos en práctica por Herman </v>
          </cell>
          <cell r="I14" t="str">
            <v xml:space="preserve">Pdte: Josef  Schumy Fleiss                       
VicePdte: Renate Wurzbacher Wirth       
Sec. Anny Benedik Beranek                     
Tes. Ricardo Campos Aguilera                 
Directores
Johanna Kurzer Hnatek                            
Ursula Hoffa Wertheim                           
Barbara Schumy Kropp                             
</v>
          </cell>
          <cell r="J14" t="str">
            <v>tres años.</v>
          </cell>
          <cell r="K14" t="str">
            <v>5 de agosto de 2005, a 5 de agosto de 2008</v>
          </cell>
          <cell r="L14" t="str">
            <v xml:space="preserve">Josef  Schumy Fleiss      </v>
          </cell>
          <cell r="M14" t="str">
            <v xml:space="preserve">Av Los Leones Nº382, 5º piso, oficina 501, comuna de Providencia.
</v>
          </cell>
          <cell r="N14" t="str">
            <v>XIII</v>
          </cell>
          <cell r="O14" t="str">
            <v>Providencia</v>
          </cell>
          <cell r="P14" t="str">
            <v>3347018 – 3347019</v>
          </cell>
          <cell r="Q14" t="str">
            <v>aisos@aldeasinfantiles.cl</v>
          </cell>
          <cell r="R14"/>
          <cell r="S14" t="str">
            <v>93401: Instituciones de Asistencia Social.</v>
          </cell>
          <cell r="T14" t="str">
            <v xml:space="preserve">Se acompaña antecedentes financieros año 2007, aprobado por la Unidad de Supervisión Nacional.  </v>
          </cell>
        </row>
        <row r="15">
          <cell r="B15" t="str">
            <v>81735100K</v>
          </cell>
          <cell r="C15" t="str">
            <v>Institución Eclesiástica</v>
          </cell>
          <cell r="D15" t="str">
            <v>Instituciones Religiosas.</v>
          </cell>
          <cell r="E15" t="str">
            <v>Erigida de acuerdo al Derecho Canónico</v>
          </cell>
          <cell r="F15" t="str">
            <v>Indefinida.</v>
          </cell>
          <cell r="G15"/>
          <cell r="H15" t="str">
            <v>Organizaciones religiosas</v>
          </cell>
          <cell r="I15" t="str">
            <v>no tiene</v>
          </cell>
          <cell r="J15" t="str">
            <v xml:space="preserve"> </v>
          </cell>
          <cell r="K15"/>
          <cell r="L15"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M15" t="str">
            <v xml:space="preserve">San Martín Nº 2634, 2º piso, Antofagasta.
</v>
          </cell>
          <cell r="N15" t="str">
            <v>II</v>
          </cell>
          <cell r="O15" t="str">
            <v>Antofagasta</v>
          </cell>
          <cell r="P15"/>
          <cell r="Q15"/>
          <cell r="R15" t="str">
            <v>Casilla E</v>
          </cell>
          <cell r="S15">
            <v>93910</v>
          </cell>
          <cell r="T15" t="str">
            <v>Antecedentes Financieros correspondientes al año 2018, aprobados por el Subdepartamento de Supervisión Financiera Nacional.</v>
          </cell>
        </row>
        <row r="16">
          <cell r="B16">
            <v>800665000</v>
          </cell>
          <cell r="C16" t="str">
            <v>Organizaciones religiosas</v>
          </cell>
          <cell r="D16" t="str">
            <v>Instituciones Religiosas.</v>
          </cell>
          <cell r="E16" t="str">
            <v>Erigida de acuerdo al Derecho Canónico</v>
          </cell>
          <cell r="F16" t="str">
            <v>Indefinida.</v>
          </cell>
          <cell r="G16"/>
          <cell r="H16" t="str">
            <v>Organizaciones religiosas</v>
          </cell>
          <cell r="I16" t="str">
            <v>no tiene</v>
          </cell>
          <cell r="J16"/>
          <cell r="K16"/>
          <cell r="L16" t="str">
            <v xml:space="preserve">Mons. Antonio Moreno Casamitjana </v>
          </cell>
          <cell r="M16" t="str">
            <v xml:space="preserve">Barros Arana Nº544, 4º piso. Concepción.
</v>
          </cell>
          <cell r="N16" t="str">
            <v>VIII</v>
          </cell>
          <cell r="O16" t="str">
            <v>Concepción</v>
          </cell>
          <cell r="P16" t="str">
            <v xml:space="preserve"> (41) 227636</v>
          </cell>
          <cell r="Q16"/>
          <cell r="R16"/>
          <cell r="S16">
            <v>93910</v>
          </cell>
          <cell r="T16" t="str">
            <v xml:space="preserve">Se acompaña Certificado Financiero 2004 aprobado por la Unidad de Auditoría. </v>
          </cell>
        </row>
        <row r="17">
          <cell r="B17">
            <v>702085004</v>
          </cell>
          <cell r="C17" t="str">
            <v>Institución Eclesiástica</v>
          </cell>
          <cell r="D17" t="str">
            <v>Instituciones Religiosas.</v>
          </cell>
          <cell r="E17" t="str">
            <v>Erigida de acuerdo al Derecho Canónico</v>
          </cell>
          <cell r="F17" t="str">
            <v>Indefinida.</v>
          </cell>
          <cell r="G17"/>
          <cell r="H17" t="str">
            <v>Organizaciones Religiosas</v>
          </cell>
          <cell r="I17"/>
          <cell r="J17"/>
          <cell r="K17"/>
          <cell r="L17" t="str">
            <v xml:space="preserve">Monseñor  Cristián Caro Cordero  
Tulio Olegario Soto Manquemilla . (indistintamente)
Héctor Aniñir Lepillán (Representante Legal del “Centro Comunitario por los Derechos Infanto - Juveniles Madre del Pueblo de Puerto Montt)
</v>
          </cell>
          <cell r="M17" t="str">
            <v xml:space="preserve">Benavente Nº 385, 2º piso, Puerto Montt.
</v>
          </cell>
          <cell r="N17" t="str">
            <v>X</v>
          </cell>
          <cell r="O17" t="str">
            <v>Puerto Montt</v>
          </cell>
          <cell r="P17"/>
          <cell r="Q17"/>
          <cell r="R17"/>
          <cell r="S17" t="str">
            <v>93910: Organizaciones religiosas</v>
          </cell>
          <cell r="T17" t="str">
            <v>Se acompaña Certificado de Antecedentes Financieros correspondientes al año 2012, de fecha 30 de mayo de 2013, aprobado por  el Subdepartamento de  Supervisión Financiera</v>
          </cell>
        </row>
        <row r="18">
          <cell r="B18">
            <v>700134407</v>
          </cell>
          <cell r="C18" t="str">
            <v>Corporación de Derecho Privado.</v>
          </cell>
          <cell r="D18" t="str">
            <v>Corporaciones de Derecho Privado</v>
          </cell>
          <cell r="E18" t="str">
            <v xml:space="preserve">Otorgado por Decreto Supremo Nº1033, de fecha 22 de agosto de 1922, por el Ministerio de Justicia.  </v>
          </cell>
          <cell r="F18" t="str">
            <v>Certificado de Vigencia de Persona Jurídica sin Fines de Lucro Folio N° 500237858010, de fecha 8 de julio de 2019, emitido por el Servicio de Registro Civil e Identificación.</v>
          </cell>
          <cell r="G18"/>
          <cell r="H18" t="str">
            <v>Mantener, sostener o colaborar en el funcionamiento de internados para niños.</v>
          </cell>
          <cell r="I1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J18" t="str">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ell>
          <cell r="K18" t="str">
            <v>Del 23 de abril de 2019 al 23 de abril de 2020</v>
          </cell>
          <cell r="L18" t="str">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ell>
          <cell r="M18" t="str">
            <v xml:space="preserve">Blanco Nº1623, oficina Nº403, Valparaíso.
</v>
          </cell>
          <cell r="N18" t="str">
            <v>V</v>
          </cell>
          <cell r="O18" t="str">
            <v>Valparaíso</v>
          </cell>
          <cell r="P18" t="str">
            <v>32- 2541480</v>
          </cell>
          <cell r="Q18" t="str">
            <v xml:space="preserve">asistentegerencia@haprat.cl </v>
          </cell>
          <cell r="R18"/>
          <cell r="S18">
            <v>93401</v>
          </cell>
          <cell r="T18" t="str">
            <v>Certificado de Antecedentes Financieros correspondiente al año 2020, aprobados por el Subdepartamento de Supervisión Financiera Nacional.</v>
          </cell>
        </row>
        <row r="19">
          <cell r="B19">
            <v>704164009</v>
          </cell>
          <cell r="C19" t="str">
            <v>Corporación de Derecho Privado</v>
          </cell>
          <cell r="D19" t="str">
            <v>Corporaciones de Derecho Privado</v>
          </cell>
          <cell r="E19" t="str">
            <v>Otorgado por Decreto Supremo Nº 1577, de 21 de agosto 1969, del Ministerio de Justicia.</v>
          </cell>
          <cell r="F19" t="str">
            <v xml:space="preserve">Certificado de Vigencia de Persona Jurídica Sin Fines de Lucro Folio N° 500460016698, emitido con fecha 21 de julio de 2022, por el Servicio de Registro Civil e Identificación.
</v>
          </cell>
          <cell r="G19"/>
          <cell r="H19" t="str">
            <v>Otorgado por Decreto Supremo Nº 1577, de 21 de agosto 1969, del Ministerio de Justicia.</v>
          </cell>
          <cell r="I19" t="str">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ell>
          <cell r="J19" t="str">
            <v>: Durarán 2 años en sus cargos, renovándose por mitades cada año.</v>
          </cell>
          <cell r="K19" t="str">
            <v>12 d abril de 2022 al 12 de abril de 2024</v>
          </cell>
          <cell r="L19" t="str">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ell>
          <cell r="M19" t="str">
            <v xml:space="preserve">Copiapó Nº549, Antofagasta.
</v>
          </cell>
          <cell r="N19" t="str">
            <v>II</v>
          </cell>
          <cell r="O19" t="str">
            <v>Copiapó</v>
          </cell>
          <cell r="P19" t="str">
            <v xml:space="preserve">(55) 263040 </v>
          </cell>
          <cell r="Q19"/>
          <cell r="R19"/>
          <cell r="S19" t="str">
            <v>93509: Otras asociaciones.</v>
          </cell>
          <cell r="T19" t="str">
            <v>Antecedentes financieros correspondientes al año 2021, aprobados por el Subdepartamento de Supervisión Financiera.</v>
          </cell>
        </row>
        <row r="20">
          <cell r="B20">
            <v>718395003</v>
          </cell>
          <cell r="C20" t="str">
            <v>Corporación de Derecho Privado.</v>
          </cell>
          <cell r="D20" t="str">
            <v>Corporaciones de Derecho Privado</v>
          </cell>
          <cell r="E20" t="str">
            <v xml:space="preserve">Otorgado por Decreto Supremo Nº 1548, de fecha 7 de diciembre de 1990, por el Ministerio de Justicia.  </v>
          </cell>
          <cell r="F20" t="str">
            <v>Certificado Nº 017894, de 06 de agosto de 2012, del SEREMI de Justicia, de la Región de Tarapacá.</v>
          </cell>
          <cell r="G20"/>
          <cell r="H20" t="str">
            <v>Difundir las enseñanzas cristianas en toda su pureza, primordialmente entre la niñez y la juventud, base de la sociedad, ofreciendo un testimonio del poder salvador de Jesucristo en un lenguaje que la juventud pueda comprender</v>
          </cell>
          <cell r="I20" t="str">
            <v xml:space="preserve">Presidente: Juan Manuel Torres Santibáñez, 
Vicepresidente: Ernesto Cellino Brown, 
Tesorero: Juan Raimundo Valdivia Ríos, 
Directores:
Juan Carlos Salgado Magna, 
Álvaro Rolando Serrano Salas, 
Patricio Francisco Mira Duarte,
Carlos Merino Pinochet, 
</v>
          </cell>
          <cell r="J20" t="str">
            <v>Durarán dos años en sus cargos</v>
          </cell>
          <cell r="K20" t="str">
            <v>28 de septiembre de 2018 a 28 de septiembre de 2020</v>
          </cell>
          <cell r="L20" t="str">
            <v xml:space="preserve">Presidente: Juan Manuel Torres Santibáñez, </v>
          </cell>
          <cell r="M20" t="str">
            <v>Ramírez Nº1346, Iquique.</v>
          </cell>
          <cell r="N20" t="str">
            <v>I</v>
          </cell>
          <cell r="O20" t="str">
            <v>Iquique</v>
          </cell>
          <cell r="P20" t="str">
            <v>Fono (57) 2471939</v>
          </cell>
          <cell r="Q20" t="str">
            <v xml:space="preserve">paularojas@ymcaiquique.com 
jtorres@ymcaiquique.com
kamanchako2011qgmail.com
</v>
          </cell>
          <cell r="R20"/>
          <cell r="S20">
            <v>93401</v>
          </cell>
          <cell r="T20" t="str">
            <v>Se acompañan Certificados de Antecedentes Financieros correspondientes al año 2018, aprobados por el Subdepartamento de Supervisión Financiera Nacional.</v>
          </cell>
        </row>
        <row r="21">
          <cell r="B21">
            <v>737319008</v>
          </cell>
          <cell r="C21" t="str">
            <v>Corporación de Derecho Privado.</v>
          </cell>
          <cell r="D21" t="str">
            <v>Corporaciones de Derecho Privado</v>
          </cell>
          <cell r="E21" t="str">
            <v>Otorgado por Decreto Supremo Nº 116, de fecha 10 de febrero de 1997,  por el Ministerio de Justicia</v>
          </cell>
          <cell r="F21" t="str">
            <v>Certificado de Vigencia Nº 012, de fecha 24 de mayo de 2006, del Ministerio de Justicia.</v>
          </cell>
          <cell r="G21"/>
          <cell r="H21"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I21"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J21" t="str">
            <v xml:space="preserve">Durarán dos años en sus cargos.
</v>
          </cell>
          <cell r="K21" t="str">
            <v xml:space="preserve">De 29 de abril de 2006 a 29 de abril de 2008.
</v>
          </cell>
          <cell r="L21"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M21" t="str">
            <v xml:space="preserve">Avenida Olimpia Nº 1401, ciudad de Temuco, Novena Región.
</v>
          </cell>
          <cell r="N21" t="str">
            <v>IX</v>
          </cell>
          <cell r="O21" t="str">
            <v>Temuco</v>
          </cell>
          <cell r="P21" t="str">
            <v>Teléfono: (045) 265191</v>
          </cell>
          <cell r="Q21" t="str">
            <v>Correo electrónico: ymcatemuco@tie.cl</v>
          </cell>
          <cell r="R21"/>
          <cell r="S21" t="str">
            <v>93401: Instituciones de Asistencia Social.</v>
          </cell>
          <cell r="T21" t="str">
            <v>Se acompaña certificado financiero de abril de 2006, aprobado por la Unidad de Auditoria Interna.</v>
          </cell>
        </row>
        <row r="22">
          <cell r="B22">
            <v>818329008</v>
          </cell>
          <cell r="C22" t="str">
            <v>Corporación de Derecho Privado.</v>
          </cell>
          <cell r="D22" t="str">
            <v>Corporaciones de Derecho Privado</v>
          </cell>
          <cell r="E22" t="str">
            <v xml:space="preserve">Otorgado por Decreto Supremo Nº 17755, de fecha 18 de octubre de 1915, por el Ministerio de Justicia.  </v>
          </cell>
          <cell r="F22" t="str">
            <v>Certificado de vigencia de persona jurídica sin fines de lucro, folio N° 500459210537, emitido por el Servicio de Registro Civil e Identificación, con fecha 15 de julio de 2022.</v>
          </cell>
          <cell r="G22"/>
          <cell r="H22"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I22" t="str">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ell>
          <cell r="J22" t="str">
            <v xml:space="preserve">Los directores duran tres años en sus cargos, pudiendo ser reelegidos por una sola vez y se renuevan anualmente por terceras partes
</v>
          </cell>
          <cell r="K22" t="str">
            <v xml:space="preserve">23 de abril de 2022 al 23 de abril de 2023. 
</v>
          </cell>
          <cell r="L22" t="str">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M22" t="str">
            <v xml:space="preserve">Blanco Nº1117, Valparaíso.Blanco N° 1117, Valparaíso, Región de Valparaíso. 
</v>
          </cell>
          <cell r="N22" t="str">
            <v>V</v>
          </cell>
          <cell r="O22" t="str">
            <v>Valparaíso</v>
          </cell>
          <cell r="P22" t="str">
            <v>(32) 2156900</v>
          </cell>
          <cell r="Q22" t="str">
            <v xml:space="preserve">acjvalpo@gmail.com
</v>
          </cell>
          <cell r="R22"/>
          <cell r="S22">
            <v>93401</v>
          </cell>
          <cell r="T22" t="str">
            <v xml:space="preserve">Certificado de Antecedentes Financieros, correspondientes al año 2021, aprobados por el Subdepartamento de Supervisión Financiera Nacional.                                                                                                                                                                                                                                                                                                                                                                                                                                                                                                                                                                                                                                                                                                                                                                                                                                                                                                                                                                                                                                                                                      
</v>
          </cell>
        </row>
        <row r="23">
          <cell r="B23">
            <v>702265002</v>
          </cell>
          <cell r="C23" t="str">
            <v>Corporación de Derecho Privado.</v>
          </cell>
          <cell r="D23" t="str">
            <v>Corporaciones de Derecho Privado</v>
          </cell>
          <cell r="E23" t="str">
            <v>Otorgado por Decreto Supremo Nº 3249 de fecha 19 de julio de 1937, del Ministerio de Justicia.</v>
          </cell>
          <cell r="F23" t="str">
            <v>Certificado de Vigencia Nº 135/09, de 02 de diciembre del 2009</v>
          </cell>
          <cell r="G23"/>
          <cell r="H23" t="str">
            <v>Atender al cuidado personal y educación moral, intelectual y física de los menores desválidos.</v>
          </cell>
          <cell r="I23"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J23" t="str">
            <v>un año.</v>
          </cell>
          <cell r="K23" t="str">
            <v>26-10-2009 hasta el 26-10-2010.</v>
          </cell>
          <cell r="L23" t="str">
            <v xml:space="preserve">Carlos Humberto Muñoz Cáceres         </v>
          </cell>
          <cell r="M23" t="str">
            <v xml:space="preserve">Lautaro Nº640, Arica.
</v>
          </cell>
          <cell r="N23" t="str">
            <v>I</v>
          </cell>
          <cell r="O23" t="str">
            <v>Arica</v>
          </cell>
          <cell r="P23" t="str">
            <v>NO APARECE</v>
          </cell>
          <cell r="Q23" t="str">
            <v xml:space="preserve">
Correo electrónico: hogardelnino@gmail.com</v>
          </cell>
          <cell r="R23"/>
          <cell r="S23">
            <v>93401</v>
          </cell>
          <cell r="T23" t="str">
            <v xml:space="preserve">Se acompaña Certificado Notarial año 2007, de fecha 11 de diciembre de 2008, autorizado ante notario público, y aprobado por el Subdepartamento de  Supervisión Financiera. </v>
          </cell>
        </row>
        <row r="24">
          <cell r="B24">
            <v>712382007</v>
          </cell>
          <cell r="C24" t="str">
            <v>Corporación de Derecho Privado</v>
          </cell>
          <cell r="D24" t="str">
            <v>Corporaciones de Derecho Privado</v>
          </cell>
          <cell r="E24" t="str">
            <v>Otorgada por Decreto Supremo Nº722, de 5 de mayo de 1970, por el Ministerio de Justicia.</v>
          </cell>
          <cell r="F24" t="str">
            <v>Certificado de vigencia Nº1910, de 20 de junio de 2005, del Ministerio de Justicia.</v>
          </cell>
          <cell r="G24"/>
          <cell r="H24"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I24"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J24" t="str">
            <v xml:space="preserve">Durarán un año en los cargos.
</v>
          </cell>
          <cell r="K24" t="str">
            <v xml:space="preserve">De 09 de junio de 2009 al 09 de junio de 2010.  
</v>
          </cell>
          <cell r="L24" t="str">
            <v xml:space="preserve">Presidente: Arturo Alarcón García RUT: 
</v>
          </cell>
          <cell r="M24" t="str">
            <v xml:space="preserve">Avenida  O’Higgins Nº 2001, Angol, IX Región.
</v>
          </cell>
          <cell r="N24" t="str">
            <v>IX</v>
          </cell>
          <cell r="O24" t="str">
            <v>Angol</v>
          </cell>
          <cell r="P24" t="str">
            <v>Fono (45) 711612</v>
          </cell>
          <cell r="Q24"/>
          <cell r="R24"/>
          <cell r="S24" t="str">
            <v>93401: Instituciones de Asistencia Social</v>
          </cell>
          <cell r="T24" t="str">
            <v xml:space="preserve">Se acompaña Balance General correspondiente al período del 1 de enero al 31 de diciembre de 2010, firmado por el contador auditor Arturo Alarcón García y aprobado por el  Subdepartamento de Supervisión Financiera. </v>
          </cell>
        </row>
        <row r="25">
          <cell r="B25">
            <v>716592006</v>
          </cell>
          <cell r="C25" t="str">
            <v>Corporación de Derecho Privado</v>
          </cell>
          <cell r="D25" t="str">
            <v>Corporaciones de Derecho Privado</v>
          </cell>
          <cell r="E25" t="str">
            <v>Otorgada por Decreto Supremo Nº 374, de 21 de febrero de 1990, por el Ministerio de Justicia.</v>
          </cell>
          <cell r="F25" t="str">
            <v>Certificado de Vigencia Nº 3169, de fecha 05 de abril de 2010, del Ministerio de Justicia.</v>
          </cell>
          <cell r="G25"/>
          <cell r="H25"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I25"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J25" t="str">
            <v>Durarán un año en sus cargos.</v>
          </cell>
          <cell r="K25" t="str">
            <v>De abril de 2010 hasta abril de 2011.</v>
          </cell>
          <cell r="L25" t="str">
            <v xml:space="preserve">Pdte Gustavo Roa San Martín, X
Subrogan al Pdte:
Vicepdte Sergio Barrera Torres, 
Vicepdte Eduardo Lavado Baró, 
Vicepdte Pedro Maldonado Bustamante, 
</v>
          </cell>
          <cell r="M25" t="str">
            <v xml:space="preserve">Calle Freire Nº 856, Concepción, Región del Bío Bío
Millabú Nº927, comuna de San Pedro de la Paz, Provincia de Concepción.
</v>
          </cell>
          <cell r="N25" t="str">
            <v>VIII</v>
          </cell>
          <cell r="O25" t="str">
            <v>Concepción</v>
          </cell>
          <cell r="P25" t="str">
            <v>Fono : 041- 974815</v>
          </cell>
          <cell r="Q25" t="str">
            <v>Correo electrónico: clubleonesconcepcion@tie.cl</v>
          </cell>
          <cell r="R25"/>
          <cell r="S25" t="str">
            <v>93401: Instituciones de Asistencia Social</v>
          </cell>
          <cell r="T25" t="str">
            <v xml:space="preserve">Se acompaña Certificado Financiero, correspondiente al año 2009, aprobado por el Subdepartamento de Supervisión Financiera Nacional. </v>
          </cell>
        </row>
        <row r="26">
          <cell r="B26">
            <v>702002001</v>
          </cell>
          <cell r="C26" t="str">
            <v>Organización Religiosa.</v>
          </cell>
          <cell r="D26" t="str">
            <v>Instituciones Religiosas.</v>
          </cell>
          <cell r="E26" t="str">
            <v>Erigida de acuerdo al Derecho Canónico, en la Arquidiócesis de Santiago.</v>
          </cell>
          <cell r="F26" t="str">
            <v>Indefinida.</v>
          </cell>
          <cell r="G26"/>
          <cell r="H26" t="str">
            <v>Actividades Religiosas.</v>
          </cell>
          <cell r="I26" t="str">
            <v>no tiene</v>
          </cell>
          <cell r="J26" t="str">
            <v>no tiene</v>
          </cell>
          <cell r="K26" t="str">
            <v>no tiene</v>
          </cell>
          <cell r="L26" t="str">
            <v>Hna. Rosana Cortés Castillo, (Ecónoma Provincial)</v>
          </cell>
          <cell r="M26" t="str">
            <v xml:space="preserve">Venecia Nº1640 C, comuna Independencia.
</v>
          </cell>
          <cell r="N26" t="str">
            <v>XIII</v>
          </cell>
          <cell r="O26" t="str">
            <v>Independencia</v>
          </cell>
          <cell r="P26" t="str">
            <v>Teléfonos: 2-27370395 – 27376415</v>
          </cell>
          <cell r="Q26" t="str">
            <v>Correo: enlacechile@hijasdelacaridad.net</v>
          </cell>
          <cell r="R26"/>
          <cell r="S26" t="str">
            <v>93910: Organizaciones Religiosas</v>
          </cell>
          <cell r="T26" t="str">
            <v xml:space="preserve">Certificado de antecedentes financieros correspondientes al año 2020 aprobados por el Subdepartamento de Supervisión Financiera Nacional </v>
          </cell>
        </row>
        <row r="27">
          <cell r="B27">
            <v>531710509</v>
          </cell>
          <cell r="C27" t="str">
            <v>Corporación de Derecho Privado.</v>
          </cell>
          <cell r="D27" t="str">
            <v>Corporaciones de Derecho Privado</v>
          </cell>
          <cell r="E27" t="str">
            <v>Otorgado por Decreto Supremo Nº 34, de fecha 15 de enero de 1985, por el Ministerio de Justicia.</v>
          </cell>
          <cell r="F27" t="str">
            <v>Certificado de Vigencia de Persona Jurídica sin Fines de Lucro Folio 122728205, de fecha 15 de julio de 2013, emitido por el Servicio de Registro Civil e Identificación</v>
          </cell>
          <cell r="G27"/>
          <cell r="H27" t="str">
            <v>Desarrollar obras de bien común, ayudar a los necesitados, principalmente a los niños, huérfanos, viudas y desamparados.</v>
          </cell>
          <cell r="I27"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J27" t="str">
            <v>un año</v>
          </cell>
          <cell r="K27" t="str">
            <v>30 de mayo de 2012 al 30 de mayo  de 2013</v>
          </cell>
          <cell r="L27" t="str">
            <v xml:space="preserve">Presidente: Oscar Rafael Tapia Veloso      </v>
          </cell>
          <cell r="M27" t="str">
            <v xml:space="preserve">Balmaceda Nº670, Laja, Octava Región.
</v>
          </cell>
          <cell r="N27" t="str">
            <v>VIII</v>
          </cell>
          <cell r="O27" t="str">
            <v>Laja</v>
          </cell>
          <cell r="P27" t="str">
            <v>Fono (43) 461252</v>
          </cell>
          <cell r="Q27"/>
          <cell r="R27"/>
          <cell r="S27">
            <v>93401</v>
          </cell>
          <cell r="T27" t="str">
            <v>Se acompaña Balance General correspondiente al período 01 de Enero de 2012 al 31 de diciembre del 2012 y Certificado de antecedentes financieros correspondientes al año 2012, aprobado por el Subdepartamento de Supervisión Financiera Nacional</v>
          </cell>
        </row>
        <row r="28">
          <cell r="B28">
            <v>718362008</v>
          </cell>
          <cell r="C28" t="str">
            <v>Corporación de Derecho Privado.</v>
          </cell>
          <cell r="D28" t="str">
            <v>Corporaciones de Derecho Privado</v>
          </cell>
          <cell r="E28" t="str">
            <v>Otorgado por Decreto Supremo Nº65, 22 de enero de 1991, por el Ministerio de Justicia.</v>
          </cell>
          <cell r="F28" t="str">
            <v>Certificado de Vigencia de persona jurídica sin fines de lucro, Folio N° 500394403291, emitido con fecha 18 de junio de 2021, por el Servicio de Registro Civil e Identificación</v>
          </cell>
          <cell r="G28"/>
          <cell r="H28" t="str">
            <v>Ayudar a aquellas personas que, ya sea a consecuencia de una psicopatología, dependencia de drogas y/o alcohol; nivel deficitario de salud, económico, social, educativo u otro, estén siendo afectadas en su integridad como personas.</v>
          </cell>
          <cell r="I28" t="str">
            <v xml:space="preserve">Presidente: 
Juan Enrique Vargas Roa,
Vicepresidente: 
Hernán Eduardo Erba Gallinato,
Secretaria: Inés Herminia Correa Zamora 
Tesorero: 
José Gustavo Concha Concha, 
Director Ejecutivo:
Fernando Iván Alvarado Vega, 
</v>
          </cell>
          <cell r="J28" t="str">
            <v>Durarán 3 años en sus cargos.</v>
          </cell>
          <cell r="K28" t="str">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ell>
          <cell r="L28" t="str">
            <v xml:space="preserve">Juan Enrique Vargas Roa, 
Fernando Iván Alvarado Vega, 
</v>
          </cell>
          <cell r="M28" t="str">
            <v xml:space="preserve">Avenida Errázuriz N° 2710, Valparaíso
</v>
          </cell>
          <cell r="N28" t="str">
            <v>V</v>
          </cell>
          <cell r="O28" t="str">
            <v>Valparaíso</v>
          </cell>
          <cell r="P28" t="str">
            <v xml:space="preserve">Teléfono: 2626924
</v>
          </cell>
          <cell r="Q28" t="str">
            <v>Correo: comunidadlaroca@yahoo.com</v>
          </cell>
          <cell r="R28"/>
          <cell r="S28" t="str">
            <v>93401: Instituciones de Asistencia Social.</v>
          </cell>
          <cell r="T28" t="str">
            <v>Antecedentes financieros correspondientes al año 2020, aprobados por el Subdepartamento de Supervisión Financiera</v>
          </cell>
        </row>
        <row r="29">
          <cell r="B29">
            <v>745046002</v>
          </cell>
          <cell r="C29" t="str">
            <v>Asociación de reconocimiento pontificio</v>
          </cell>
          <cell r="D29" t="str">
            <v>Corporaciones de Derecho Privado</v>
          </cell>
          <cell r="E29" t="str">
            <v>Erigida de acuerdo al Derecho Canónico, por decreto Nº 240, del Arzobispado de Santiago, de fecha 30 de junio de 1997.</v>
          </cell>
          <cell r="F29" t="str">
            <v>Indefinida.</v>
          </cell>
          <cell r="G29"/>
          <cell r="H29" t="str">
            <v>Participar en la misión de salvación de la iglesia, con afectuoso cuidado a todos aquellos que están afligidos a causa  de la debilidad humana.</v>
          </cell>
          <cell r="I29" t="str">
            <v>no tiene</v>
          </cell>
          <cell r="J29"/>
          <cell r="K29"/>
          <cell r="L29" t="str">
            <v xml:space="preserve">Silvia Andrea Quintanilla Vera
Juan Acuña Montero
</v>
          </cell>
          <cell r="M29" t="str">
            <v xml:space="preserve">Toesca Nº1970, Santiago.
</v>
          </cell>
          <cell r="N29" t="str">
            <v>XIII</v>
          </cell>
          <cell r="O29" t="str">
            <v>Santiago</v>
          </cell>
          <cell r="P29" t="str">
            <v>Fono 6960491 – 5441198</v>
          </cell>
          <cell r="Q29" t="str">
            <v xml:space="preserve">apjxxiiisec@yahoo.es
apexxiiigianni@yahoo.es
</v>
          </cell>
          <cell r="R29"/>
          <cell r="S29">
            <v>93401</v>
          </cell>
          <cell r="T29" t="str">
            <v xml:space="preserve">Certificado de Antecedentes Financieros, correspondientes al año 2019, aprobados por el  Subdepartamento de Supervisión Financiera Nacional .  </v>
          </cell>
        </row>
        <row r="30">
          <cell r="B30">
            <v>700156427</v>
          </cell>
          <cell r="C30" t="str">
            <v>Organización Religiosa.</v>
          </cell>
          <cell r="D30" t="str">
            <v>Instituciones Religiosas.</v>
          </cell>
          <cell r="E30" t="str">
            <v>Erigida de acuerdo al Derecho Canónico, en la Arquidiócesis de Santiago.</v>
          </cell>
          <cell r="F30" t="str">
            <v>Indefinida.</v>
          </cell>
          <cell r="G30"/>
          <cell r="H30" t="str">
            <v>Actividades Religiosas.</v>
          </cell>
          <cell r="I30" t="str">
            <v>no tiene</v>
          </cell>
          <cell r="J30"/>
          <cell r="K30"/>
          <cell r="L30" t="str">
            <v xml:space="preserve">Hna. Amalia Hoffman Villalobos       </v>
          </cell>
          <cell r="M30" t="str">
            <v xml:space="preserve">General Amengual Nº420, Estación Central.
</v>
          </cell>
          <cell r="N30" t="str">
            <v>XIII</v>
          </cell>
          <cell r="O30" t="str">
            <v>Estación Central</v>
          </cell>
          <cell r="P30" t="str">
            <v>Fono 7781187 – 7792486</v>
          </cell>
          <cell r="Q30" t="str">
            <v xml:space="preserve">Marifariasam@hotmail.com
Hogarrefugio@gmail.com
</v>
          </cell>
          <cell r="R30"/>
          <cell r="S30" t="str">
            <v>93910: Organizaciones Religiosas.</v>
          </cell>
          <cell r="T30" t="str">
            <v>Se acompaña Certificado de Antecedentes Financieros, correspondientes al año 2016, y se remite al Subdepartamento de Supervisión Financiera para su aprobación.</v>
          </cell>
        </row>
        <row r="31">
          <cell r="B31">
            <v>703481000</v>
          </cell>
          <cell r="C31" t="str">
            <v>Organización Religiosa.</v>
          </cell>
          <cell r="D31" t="str">
            <v>Instituciones Religiosas.</v>
          </cell>
          <cell r="E31" t="str">
            <v>Erigida de acuerdo al Derecho Canónico, en Diócesis de Valparaíso.</v>
          </cell>
          <cell r="F31" t="str">
            <v>Indefinida.</v>
          </cell>
          <cell r="G31"/>
          <cell r="H31" t="str">
            <v>Actividades Religiosas.</v>
          </cell>
          <cell r="I31" t="str">
            <v>no tiene</v>
          </cell>
          <cell r="J31"/>
          <cell r="K31"/>
          <cell r="L31" t="str">
            <v xml:space="preserve">Hna. Susana Nilda Villar Berruti </v>
          </cell>
          <cell r="M31" t="str">
            <v xml:space="preserve">Infantes N° 407, comuna de Copiapó, Región de Atacama.
</v>
          </cell>
          <cell r="N31" t="str">
            <v>III</v>
          </cell>
          <cell r="O31" t="str">
            <v>Copiapó</v>
          </cell>
          <cell r="P31" t="str">
            <v>Fono: 052-524175</v>
          </cell>
          <cell r="Q31" t="str">
            <v>Email: liceopolitecnicobelencopiapo@gmail.com</v>
          </cell>
          <cell r="R31"/>
          <cell r="S31">
            <v>93910</v>
          </cell>
          <cell r="T31" t="str">
            <v>Se acompaña Certificado de Antecedentes Financieros año  2009, de fecha 3 de marzo de 2010, aprobado por el Subdepartamento de Supervisión Financiera.</v>
          </cell>
        </row>
        <row r="32">
          <cell r="B32">
            <v>825359001</v>
          </cell>
          <cell r="C32" t="str">
            <v>Organización Religiosa.</v>
          </cell>
          <cell r="D32" t="str">
            <v>Instituciones Religiosas.</v>
          </cell>
          <cell r="E32" t="str">
            <v>Erigida de acuerdo al Derecho Canónico, en la Arquidiócesis de Santiago.</v>
          </cell>
          <cell r="F32" t="str">
            <v>Indefinida.</v>
          </cell>
          <cell r="G32"/>
          <cell r="H32" t="str">
            <v>Actividades Religiosas.</v>
          </cell>
          <cell r="I32" t="str">
            <v>no tiene</v>
          </cell>
          <cell r="J32"/>
          <cell r="K32"/>
          <cell r="L32" t="str">
            <v xml:space="preserve">Patricia Del Carmen Villarroel Garay; 
(Se acompaña fotocopia de cédula de identidad del representante legal)
</v>
          </cell>
          <cell r="M32" t="str">
            <v xml:space="preserve">Avenida Chile España N° 1163, comuna de Providencia, Región Metropolitana. 
</v>
          </cell>
          <cell r="N32" t="str">
            <v>XIII</v>
          </cell>
          <cell r="O32" t="str">
            <v>Providencia</v>
          </cell>
          <cell r="P32" t="str">
            <v>Fono 2092383</v>
          </cell>
          <cell r="Q32"/>
          <cell r="R32"/>
          <cell r="S32" t="str">
            <v>93910: Organizaciones Religiosas</v>
          </cell>
          <cell r="T32" t="str">
            <v>Se acompaña Certificado de  Antecedentes Financieros, correspondientes al año 2016, aprobados por el Subdepartamento de Supervisión Financiera.</v>
          </cell>
        </row>
        <row r="33">
          <cell r="B33">
            <v>700006700</v>
          </cell>
          <cell r="C33" t="str">
            <v>Organización Religiosa</v>
          </cell>
          <cell r="D33" t="str">
            <v>Instituciones Religiosas.</v>
          </cell>
          <cell r="E33"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33" t="str">
            <v>Indefinida.Certificado C/967/2021, de 07 de julio de 2021, emitido por doña Constanza Reyes Mauret, Vicecanciller del Arzobispado de Santiago.</v>
          </cell>
          <cell r="G33"/>
          <cell r="H33" t="str">
            <v>Actividades Religiosas.</v>
          </cell>
          <cell r="I33" t="str">
            <v>no tiene</v>
          </cell>
          <cell r="J33"/>
          <cell r="K33"/>
          <cell r="L33" t="str">
            <v>Sandra Bertha Suárez Cordero</v>
          </cell>
          <cell r="M33" t="str">
            <v xml:space="preserve">Mac – Iver Nº702, Santiago. 
</v>
          </cell>
          <cell r="N33" t="str">
            <v>XIII</v>
          </cell>
          <cell r="O33" t="str">
            <v>Santiago</v>
          </cell>
          <cell r="P33" t="str">
            <v>Fono 6325682, fax 6385213.</v>
          </cell>
          <cell r="Q33" t="str">
            <v>Mail: adelarey@gmail.com</v>
          </cell>
          <cell r="R33" t="str">
            <v xml:space="preserve">Casilla 51.918 </v>
          </cell>
          <cell r="S33" t="str">
            <v>93910: Organizaciones  Religiosas.</v>
          </cell>
          <cell r="T33" t="str">
            <v>Se remite Certificado de Antecedentes Financieros correspondientes al año 2020, aprobados por el al Subdepartamento de Supervisión Financiera Nacional</v>
          </cell>
        </row>
        <row r="34">
          <cell r="B34">
            <v>706363009</v>
          </cell>
          <cell r="C34" t="str">
            <v>Organización Religiosa.</v>
          </cell>
          <cell r="D34" t="str">
            <v>Instituciones Religiosas.</v>
          </cell>
          <cell r="E34" t="str">
            <v xml:space="preserve">Erigida de acuerdo al Derecho Canónico.  </v>
          </cell>
          <cell r="F34" t="str">
            <v>Indefinida.</v>
          </cell>
          <cell r="G34"/>
          <cell r="H34" t="str">
            <v>Actividades Religiosas.</v>
          </cell>
          <cell r="I34" t="str">
            <v>no tiene</v>
          </cell>
          <cell r="J34"/>
          <cell r="K34"/>
          <cell r="L34" t="str">
            <v xml:space="preserve">Hna. María Anunciación Gil Tomé, 
Hna. María del Carmen Miguel Rodríguez, 
Hna. Edith del Carmen Farías Nuñez, 
</v>
          </cell>
          <cell r="M34" t="str">
            <v xml:space="preserve">Miguel Angel Parra Nº1205, Chillán Viejo.
</v>
          </cell>
          <cell r="N34" t="str">
            <v>XVI</v>
          </cell>
          <cell r="O34" t="str">
            <v>Chillán Viejo</v>
          </cell>
          <cell r="P34" t="str">
            <v>Fono (42) 260819</v>
          </cell>
          <cell r="Q34" t="str">
            <v xml:space="preserve">hogarteresatoda@yahoo.es
teresatodachile@yahoo.es
</v>
          </cell>
          <cell r="R34"/>
          <cell r="S34" t="str">
            <v>93910: Organizaciones Religiosas</v>
          </cell>
          <cell r="T34" t="str">
            <v>Se acompaña Certificado de Antecedentes Financieros correspondientes al año 2015, aprobados por el Subdepartamento de  Supervisión Financiera Nacional.</v>
          </cell>
        </row>
        <row r="35">
          <cell r="B35">
            <v>813748002</v>
          </cell>
          <cell r="C35" t="str">
            <v>Organización Religiosa.</v>
          </cell>
          <cell r="D35" t="str">
            <v>Instituciones Religiosas.</v>
          </cell>
          <cell r="E35" t="str">
            <v xml:space="preserve">Decreto Supremo Nº 833, de fecha 20 de agosto de 1853, del Ministerio de Justicia.  </v>
          </cell>
          <cell r="F35" t="str">
            <v>Indefinida.</v>
          </cell>
          <cell r="G35"/>
          <cell r="H35" t="str">
            <v>Actividades Religiosas.</v>
          </cell>
          <cell r="I35" t="str">
            <v>no tiene</v>
          </cell>
          <cell r="J35"/>
          <cell r="K35"/>
          <cell r="L35" t="str">
            <v xml:space="preserve">Hna. María Antonieta Trimpay Aguirre   </v>
          </cell>
          <cell r="M35" t="str">
            <v xml:space="preserve">Terranova Nº 140, Providencia.
</v>
          </cell>
          <cell r="N35" t="str">
            <v>XIII</v>
          </cell>
          <cell r="O35" t="str">
            <v>Providencia</v>
          </cell>
          <cell r="P35" t="str">
            <v>Fono 2055947.</v>
          </cell>
          <cell r="Q35" t="str">
            <v xml:space="preserve">
</v>
          </cell>
          <cell r="R35"/>
          <cell r="S35">
            <v>93910</v>
          </cell>
          <cell r="T35" t="str">
            <v xml:space="preserve">Se acompaña Certificado de Antecedentes Financieros correspondientes al año 2015, aprobados por el departamento de administración y finanzas. </v>
          </cell>
        </row>
        <row r="36">
          <cell r="B36">
            <v>700156303</v>
          </cell>
          <cell r="C36" t="str">
            <v>Organización Religiosa</v>
          </cell>
          <cell r="D36" t="str">
            <v>Instituciones Religiosas.</v>
          </cell>
          <cell r="E36" t="str">
            <v>Decreto Supremo de 1º de junio de 1894, del Ordinario Eclesiástico de Santiago de Chile, según certificado emanado del Arzobispado de Santiago, de fecha 14 de abril de 1978</v>
          </cell>
          <cell r="F36" t="str">
            <v>Indefinida.</v>
          </cell>
          <cell r="G36"/>
          <cell r="H36" t="str">
            <v>Actividades Religiosas.</v>
          </cell>
          <cell r="I36" t="str">
            <v>no tiene</v>
          </cell>
          <cell r="J36"/>
          <cell r="K36"/>
          <cell r="L36" t="str">
            <v xml:space="preserve">Hna. Silvia Teresa Araya Maldonado, </v>
          </cell>
          <cell r="M36" t="str">
            <v xml:space="preserve">Romero N° 2757, Santiago.
</v>
          </cell>
          <cell r="N36" t="str">
            <v>XIII</v>
          </cell>
          <cell r="O36" t="str">
            <v>Santiago</v>
          </cell>
          <cell r="P36" t="str">
            <v>Fono 6815245</v>
          </cell>
          <cell r="Q36" t="str">
            <v xml:space="preserve"> hogarsanfranciscoderegis@gmail.com. 
                            hogartcb@gmail.com </v>
          </cell>
          <cell r="R36"/>
          <cell r="S36">
            <v>93910</v>
          </cell>
          <cell r="T36" t="str">
            <v>Se acompaña Balance General y Balance Clasificado, correspondiente al año 2014, aprobado por el Subdepartamento de Supervisión Financiera Nacional.</v>
          </cell>
        </row>
        <row r="37">
          <cell r="B37">
            <v>706724001</v>
          </cell>
          <cell r="C37" t="str">
            <v>Organización Religiosa.</v>
          </cell>
          <cell r="D37" t="str">
            <v>Instituciones Religiosas.</v>
          </cell>
          <cell r="E37" t="str">
            <v>Decreto Eclesiástico de la Arquidiócesis de la Serena  de 25 de noviembre de 2003.</v>
          </cell>
          <cell r="F37" t="str">
            <v>Indefinida.</v>
          </cell>
          <cell r="G37"/>
          <cell r="H37" t="str">
            <v>Actividades Religiosas.</v>
          </cell>
          <cell r="I37" t="str">
            <v>no tiene</v>
          </cell>
          <cell r="J37"/>
          <cell r="K37"/>
          <cell r="L37" t="str">
            <v xml:space="preserve">Superiora General Hna. Verónica del Carmen Collao Aguirre, </v>
          </cell>
          <cell r="M37" t="str">
            <v xml:space="preserve">Calle Padre Hurtado Nº 911, Parte Alta, Comuna de Coquimbo, Cuarta Región.
</v>
          </cell>
          <cell r="N37" t="str">
            <v>IV</v>
          </cell>
          <cell r="O37" t="str">
            <v>Coquimbo</v>
          </cell>
          <cell r="P37" t="str">
            <v>51 - 2 315199
+56 940326716</v>
          </cell>
          <cell r="Q37" t="str">
            <v>hnaveronicafranciscana@gmail.com
hogar.redes.direccion@gmail.com</v>
          </cell>
          <cell r="R37"/>
          <cell r="S37">
            <v>93910</v>
          </cell>
          <cell r="T37" t="str">
            <v>Se acompaña Certificado de Antecedentes Financieros correspondiente al año 2020, aprobados por el  Subdepartamento de Supervisión Financiera Nacional.</v>
          </cell>
        </row>
        <row r="38">
          <cell r="B38">
            <v>829024004</v>
          </cell>
          <cell r="C38" t="str">
            <v>Organización Religiosa.</v>
          </cell>
          <cell r="D38" t="str">
            <v>Instituciones Religiosas.</v>
          </cell>
          <cell r="E38" t="str">
            <v xml:space="preserve">Erigida de acuerdo al Derecho Canónico.  </v>
          </cell>
          <cell r="F38" t="str">
            <v>Indefinida.</v>
          </cell>
          <cell r="G38"/>
          <cell r="H38" t="str">
            <v>Actividades Religiosas.</v>
          </cell>
          <cell r="I38"/>
          <cell r="J38" t="str">
            <v>no tiene</v>
          </cell>
          <cell r="K38"/>
          <cell r="L38" t="str">
            <v>Frida del Carmen Bustos Valenzuela</v>
          </cell>
          <cell r="M38" t="str">
            <v xml:space="preserve">Fernández Albano Nº171, La Cisterna.
</v>
          </cell>
          <cell r="N38" t="str">
            <v>XIII</v>
          </cell>
          <cell r="O38" t="str">
            <v>La Cisterna</v>
          </cell>
          <cell r="P38" t="str">
            <v>Fono 7108135</v>
          </cell>
          <cell r="Q38" t="str">
            <v xml:space="preserve">Correo electrónico: hnafrida@gmail.com </v>
          </cell>
          <cell r="R38"/>
          <cell r="S38" t="str">
            <v>93910: Organizaciones Religiosas</v>
          </cell>
          <cell r="T38" t="str">
            <v>Se acompaña Certificado de Antecedentes Financieros correspondientes al año 2012, de fecha 22 de noviembre de 2013, aprobado por el Subdepartamento de Supervisión Financiera Nacional.</v>
          </cell>
        </row>
        <row r="39">
          <cell r="B39">
            <v>703168000</v>
          </cell>
          <cell r="C39" t="str">
            <v>Organización Religiosa</v>
          </cell>
          <cell r="D39" t="str">
            <v>Instituciones Religiosas.</v>
          </cell>
          <cell r="E39" t="str">
            <v>Decreto Supremo Nº 645, de fecha 14 de agosto de 1909, del Ministerio de Justicia</v>
          </cell>
          <cell r="F39" t="str">
            <v>Indefinida. Consta en certificado S/N, de fecha 11 de octubre de 2011, del Secretario Canciller del Obispado de Temuco, don marcos Uribe Gutiérrez.</v>
          </cell>
          <cell r="G39"/>
          <cell r="H39" t="str">
            <v>Actividades Religiosas.</v>
          </cell>
          <cell r="I39" t="str">
            <v>no tiene</v>
          </cell>
          <cell r="J39" t="str">
            <v>No tiene</v>
          </cell>
          <cell r="K39" t="str">
            <v>No tiene</v>
          </cell>
          <cell r="L39" t="str">
            <v xml:space="preserve">Hna. Rosa Rico Mendoza, RUN N° 14.615.041-1 
Superiora Provincial de la Provincia Latinoamericana
</v>
          </cell>
          <cell r="M39" t="str">
            <v xml:space="preserve">Ignacio Carrera Pinto N° 1050, Población Los Trigales, Temuco, Región de La Araucanía.
</v>
          </cell>
          <cell r="N39" t="str">
            <v>IX</v>
          </cell>
          <cell r="O39" t="str">
            <v>Temuco</v>
          </cell>
          <cell r="P39" t="str">
            <v xml:space="preserve">Fono (45) 2861400
Cel 99317337
</v>
          </cell>
          <cell r="Q39" t="str">
            <v xml:space="preserve">rosarico56@hotmail.com      hogarwidmer@yahoo.es </v>
          </cell>
          <cell r="R39"/>
          <cell r="S39">
            <v>93910</v>
          </cell>
          <cell r="T39" t="str">
            <v>Se acompaña Certificado de Antecedentes Financieros, correspondientes al año 2021, aprobados por el Subdepartamento de Supervisión Financiera Nacional</v>
          </cell>
        </row>
        <row r="40">
          <cell r="B40">
            <v>800665116</v>
          </cell>
          <cell r="C40" t="str">
            <v>Organización Religiosa.</v>
          </cell>
          <cell r="D40" t="str">
            <v>Instituciones Religiosas.</v>
          </cell>
          <cell r="E40" t="str">
            <v>Erigida de acuerdo al Derecho Canónico</v>
          </cell>
          <cell r="F40" t="str">
            <v>Indefinida.</v>
          </cell>
          <cell r="G40"/>
          <cell r="H40" t="str">
            <v>Actividades Religiosas.</v>
          </cell>
          <cell r="I40" t="str">
            <v>no tiene</v>
          </cell>
          <cell r="J40"/>
          <cell r="K40"/>
          <cell r="L40" t="str">
            <v xml:space="preserve">Hermana Rosalba Gómez Duque             
Hermana Marta Cecilia Ibáñez Valdebenito   
</v>
          </cell>
          <cell r="M40" t="str">
            <v xml:space="preserve">Roberto Ovalle Nº100, Comuna de Penco, VIII Región.
</v>
          </cell>
          <cell r="N40" t="str">
            <v>VIII</v>
          </cell>
          <cell r="O40" t="str">
            <v>Penco</v>
          </cell>
          <cell r="P40" t="str">
            <v xml:space="preserve">Fono (41) 2458900 – 2451860 </v>
          </cell>
          <cell r="Q40" t="str">
            <v>hogarsantacatalina@tie.cl</v>
          </cell>
          <cell r="R40"/>
          <cell r="S40" t="str">
            <v>93910: Organizaciones Religiosas</v>
          </cell>
          <cell r="T40" t="str">
            <v>Se acompaña Certificado de Antecedentes Financieros año 2009, aprobado por el Sub Departamento de Supervisión Nacional.</v>
          </cell>
        </row>
        <row r="41">
          <cell r="B41">
            <v>700836002</v>
          </cell>
          <cell r="C41" t="str">
            <v>Organización Religiosa.</v>
          </cell>
          <cell r="D41" t="str">
            <v>Instituciones Religiosas.</v>
          </cell>
          <cell r="E41" t="str">
            <v>Erigida de acuerdo al Derecho Canónico, en la Arquidiócesis de Santiago.</v>
          </cell>
          <cell r="F41" t="str">
            <v>Indefinida.</v>
          </cell>
          <cell r="G41"/>
          <cell r="H41" t="str">
            <v>Actividades Religiosas.</v>
          </cell>
          <cell r="I41" t="str">
            <v>no tiene</v>
          </cell>
          <cell r="J41"/>
          <cell r="K41"/>
          <cell r="L41" t="str">
            <v xml:space="preserve">Hna. Aurelia Rossi Morlacchi, 
Sor Luz Nelly Altamirano Altamirano, </v>
          </cell>
          <cell r="M41" t="str">
            <v xml:space="preserve">Avenida Matta Nº 726, Santiago, Región Metropolitana (Casa Provincial, Oficina de Partes)
Avenida Matta Nº 762, Santiago, Región Metropolitana
Av. Pajaritos Nº 3520, Maipú, Región Metropolitana (Hogar de Niñas Inés Riesco Llona)
</v>
          </cell>
          <cell r="N41" t="str">
            <v>XIII</v>
          </cell>
          <cell r="O41" t="str">
            <v>Maipú</v>
          </cell>
          <cell r="P41" t="str">
            <v>Fono: 29126601, Fono 5313112 – 5311483</v>
          </cell>
          <cell r="Q41"/>
          <cell r="R41"/>
          <cell r="S41" t="str">
            <v>93910: Organizaciones Religiosas.</v>
          </cell>
          <cell r="T41" t="str">
            <v xml:space="preserve">Se acompaña Certificado de Antecedentes Financieros correspondientes al año 2012, de fecha 12 de septiembre de 2013, aprobado por el Subdepartamento de Supervisión Financiera Nacional.
</v>
          </cell>
        </row>
        <row r="42">
          <cell r="B42">
            <v>826902000</v>
          </cell>
          <cell r="C42" t="str">
            <v>Organización Religiosa.</v>
          </cell>
          <cell r="D42" t="str">
            <v>Instituciones Religiosas.</v>
          </cell>
          <cell r="E42" t="str">
            <v xml:space="preserve">Erigida de acuerdo al derecho Canónico, en la Arquidiócesis de Santiago.  </v>
          </cell>
          <cell r="F42" t="str">
            <v>Indefinida.</v>
          </cell>
          <cell r="G42"/>
          <cell r="H42" t="str">
            <v>Actividades Religiosas.</v>
          </cell>
          <cell r="I42" t="str">
            <v>no tiene</v>
          </cell>
          <cell r="J42"/>
          <cell r="K42"/>
          <cell r="L42" t="str">
            <v xml:space="preserve">Hna. Rosa Elena Bahamonde Rosas, </v>
          </cell>
          <cell r="M42" t="str">
            <v xml:space="preserve">Agustinas Nº2874, Santiago.
</v>
          </cell>
          <cell r="N42" t="str">
            <v>XIII</v>
          </cell>
          <cell r="O42" t="str">
            <v>Santiago</v>
          </cell>
          <cell r="P42" t="str">
            <v>Fono 226815658/984450893</v>
          </cell>
          <cell r="Q42" t="str">
            <v xml:space="preserve"> conghsj@gmail.com
  rosabahamonde@gmail.com</v>
          </cell>
          <cell r="R42"/>
          <cell r="S42">
            <v>93910</v>
          </cell>
          <cell r="T42" t="str">
            <v>Antecedentes Financiero correspondientes al año 2020, aprobados por el Subdepartamento de Supervisión Financiera Nacional.</v>
          </cell>
        </row>
        <row r="43">
          <cell r="B43">
            <v>821567009</v>
          </cell>
          <cell r="C43" t="str">
            <v>Organización Religiosa</v>
          </cell>
          <cell r="D43" t="str">
            <v>Instituciones Religiosas.</v>
          </cell>
          <cell r="E43" t="str">
            <v>Erigida de acuerdo al Derecho Canónico, en la Arquidiócesis de Santiago.</v>
          </cell>
          <cell r="F43" t="str">
            <v xml:space="preserve">Indefinida. 
Consta en el Certificado C/922/2021, de 23 de junio de 2021, emitido por doña Constanza Reyes Mauret, Vicecanciller del Arzobispado de Santiago. 
</v>
          </cell>
          <cell r="G43"/>
          <cell r="H43" t="str">
            <v>Actividades Religiosas.</v>
          </cell>
          <cell r="I43" t="str">
            <v xml:space="preserve">Consejo:
Superior en Chile
R.P. Teófilo Calvo Pérez, Pasaporte N° PAH449311, R.P. 
Vicario
Gustavo Valencia Aguilera, RUN N° 8.074.724-1
Consejero:
R.P. Giacomo Valenza, RUN N° 14.652.396-K
Ecónomo
R.P. Hno. Juan Alberto Daza jara, RUN: 8.627.490-6
</v>
          </cell>
          <cell r="J43"/>
          <cell r="K43"/>
          <cell r="L43" t="str">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ell>
          <cell r="M43" t="str">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ell>
          <cell r="N43" t="str">
            <v>XIII</v>
          </cell>
          <cell r="O43" t="str">
            <v>Cerrillos</v>
          </cell>
          <cell r="P43" t="str">
            <v xml:space="preserve">5570495
Delegación Central: 225570495
Cottolengo Santiago: 225574783
Cottolengo Quintero: 32-29330568
(Cottolengo Rancagua: 72-2230761
</v>
          </cell>
          <cell r="Q43" t="str">
            <v xml:space="preserve">Delegación Central: teocalper@hotmail.com
Cottolengo Santiago: pfelipefdp@gmail.com
Cottolengo Quintero: pfelipefdp@gmail.com
(Cottolengo Rancagua: aolivares.fdp@gmail.com
</v>
          </cell>
          <cell r="R43"/>
          <cell r="S43" t="str">
            <v>93910: Organizaciones Religiosas</v>
          </cell>
          <cell r="T43" t="str">
            <v>Se acompaña Certificado de Antecedentes Financieros, correspondiente al año 2020, aprobado por el Subdepartamento de Supervisión Financiera.</v>
          </cell>
        </row>
        <row r="44">
          <cell r="B44">
            <v>700813002</v>
          </cell>
          <cell r="C44" t="str">
            <v>Organización Religiosa.</v>
          </cell>
          <cell r="D44" t="str">
            <v>Instituciones Religiosas.</v>
          </cell>
          <cell r="E44" t="str">
            <v xml:space="preserve">Erigida de acuerdo al Derecho Canónico.  </v>
          </cell>
          <cell r="F44" t="str">
            <v>Indefinida.Consta en el Certificado C/1324/2020, emitido por doña Marcela Arriaza Morales, Notaria del Arzobispado de Santiago, con fecha 13 de noviembre de 2020</v>
          </cell>
          <cell r="G44"/>
          <cell r="H44" t="str">
            <v>Actividades Religiosas.</v>
          </cell>
          <cell r="I44" t="str">
            <v>no tiene</v>
          </cell>
          <cell r="J44"/>
          <cell r="K44"/>
          <cell r="L44" t="str">
            <v>Hna. María Eugenia Linco Linco,
Superiora Provincial: Mónica Aurora Izquierdo Yáñez</v>
          </cell>
          <cell r="M44" t="str">
            <v xml:space="preserve">El Almendro Nº533, comuna de Cerrillos. 
</v>
          </cell>
          <cell r="N44" t="str">
            <v>XIII</v>
          </cell>
          <cell r="O44" t="str">
            <v>Cerrillos</v>
          </cell>
          <cell r="P44" t="str">
            <v>Fono 5571330.</v>
          </cell>
          <cell r="Q44"/>
          <cell r="R44"/>
          <cell r="S44" t="str">
            <v>93910: Organizaciones Religiosas</v>
          </cell>
          <cell r="T44" t="str">
            <v>Se acompaña Certificado de Antecedentes Financieros correspondiente al año 2020, aprobados por el Subdepartamento de Supervisión Financiera Nacional.</v>
          </cell>
        </row>
        <row r="45">
          <cell r="B45">
            <v>700230201</v>
          </cell>
          <cell r="C45" t="str">
            <v>Organización Religiosa.</v>
          </cell>
          <cell r="D45" t="str">
            <v>Instituciones Religiosas.</v>
          </cell>
          <cell r="E45" t="str">
            <v xml:space="preserve">Erigida de acuerdo al Derecho Canónico, del Arzobispado de Santiago. 
Asimismo, se otorgó personalidad jurídica por Decreto Supremo Nº419, del  11 de abril de 1922, del Ministerio de Justicia.  
</v>
          </cell>
          <cell r="F45" t="str">
            <v>Indefinida.Certificado C/987/2021, de 12 de julio de 2021, autorizado por doña Constanza Reyes Mauret, Vicecanciller del Arzobispado de Santiago.</v>
          </cell>
          <cell r="G45"/>
          <cell r="H45" t="str">
            <v>Actividades Religiosas.</v>
          </cell>
          <cell r="I45" t="str">
            <v>no tiene</v>
          </cell>
          <cell r="J45"/>
          <cell r="K45"/>
          <cell r="L45" t="str">
            <v xml:space="preserve">Margarita Fabiola Sais Monserrat, 
</v>
          </cell>
          <cell r="M45" t="str">
            <v xml:space="preserve">Obispo Manuel Umaña Nº1356, comuna de Estación Central.
</v>
          </cell>
          <cell r="N45" t="str">
            <v>XIII</v>
          </cell>
          <cell r="O45" t="str">
            <v>Estación Central</v>
          </cell>
          <cell r="P45" t="str">
            <v>226834204 
71 - 2215375</v>
          </cell>
          <cell r="Q45" t="str">
            <v>ppfmicaeliano@gmail.com</v>
          </cell>
          <cell r="R45"/>
          <cell r="S45" t="str">
            <v>93910: Organización Religiosa.</v>
          </cell>
          <cell r="T45" t="str">
            <v>Certificado de Antecedentes Financieros correspondientes al año 2020, aprobados por el Subdepartamento de Supervisión Financiera Nacional.</v>
          </cell>
        </row>
        <row r="46">
          <cell r="B46">
            <v>700218708</v>
          </cell>
          <cell r="C46" t="str">
            <v>Organización Religiosa</v>
          </cell>
          <cell r="D46" t="str">
            <v>Instituciones Religiosas.</v>
          </cell>
          <cell r="E46" t="str">
            <v xml:space="preserve">Erigida de acuerdo al derecho Canónico, en la Arquidiócesis de Santiago.  </v>
          </cell>
          <cell r="F46" t="str">
            <v>Indefinida.</v>
          </cell>
          <cell r="G46"/>
          <cell r="H46" t="str">
            <v>Actividades Religiosas.</v>
          </cell>
          <cell r="I46" t="str">
            <v>no tiene</v>
          </cell>
          <cell r="J46"/>
          <cell r="K46"/>
          <cell r="L46" t="str">
            <v>Hna. María Lorenzon Vanzetto</v>
          </cell>
          <cell r="M46" t="str">
            <v xml:space="preserve">Pedro Aguirre Cerda Nº305, La Cisterna.
</v>
          </cell>
          <cell r="N46" t="str">
            <v>XIII</v>
          </cell>
          <cell r="O46" t="str">
            <v>La Cisterna</v>
          </cell>
          <cell r="P46" t="str">
            <v>Fono 5583298 - 5271203</v>
          </cell>
          <cell r="Q46"/>
          <cell r="R46"/>
          <cell r="S46">
            <v>93910</v>
          </cell>
          <cell r="T46" t="str">
            <v>Certificado de Antecedentes Financieros correspondientes al año 2016, aprobado por el Subdepartamento de Supervisión Financiera Nacional.</v>
          </cell>
        </row>
        <row r="47">
          <cell r="B47" t="str">
            <v>70004310K</v>
          </cell>
          <cell r="C47" t="str">
            <v>Organización Religiosa.</v>
          </cell>
          <cell r="D47" t="str">
            <v>Instituciones Religiosas.</v>
          </cell>
          <cell r="E47" t="str">
            <v>Erigida de acuerdo al Derecho Canónico, en la Arquidiócesis de Santiago, según consta en Certificado Nº C/449/2004, de fecha 28 de abril de 2004,  emitido por don Roberto Videla González, Notario Eclesiástico, del Arzobispado de Santiago.</v>
          </cell>
          <cell r="F47" t="str">
            <v>Indefinida.</v>
          </cell>
          <cell r="G47"/>
          <cell r="H47" t="str">
            <v>Actividades Religiosas.</v>
          </cell>
          <cell r="I47" t="str">
            <v>no tiene</v>
          </cell>
          <cell r="J47"/>
          <cell r="K47"/>
          <cell r="L47" t="str">
            <v>Hna. María Eva Castaño Rodríguez, (Sor Joaquina Castaño, Vicaria Provincial de la citada Congregación)</v>
          </cell>
          <cell r="M47" t="str">
            <v xml:space="preserve">Independencia Nº1783, Santiago.
</v>
          </cell>
          <cell r="N47" t="str">
            <v>XIII</v>
          </cell>
          <cell r="O47" t="str">
            <v>Independencia</v>
          </cell>
          <cell r="P47" t="str">
            <v>Fono 7771581</v>
          </cell>
          <cell r="Q47"/>
          <cell r="R47"/>
          <cell r="S47" t="str">
            <v>93910: Organizaciones Religiosas.</v>
          </cell>
          <cell r="T47" t="str">
            <v>Se acompaña Certificado de Antecedentes Financieros correspondientes al año 2016, y se remite al Subdepartamento de Supervisión Financiera Nacional para su aprobación.</v>
          </cell>
        </row>
        <row r="48">
          <cell r="B48">
            <v>705171009</v>
          </cell>
          <cell r="C48" t="str">
            <v>Organización Religiosa.</v>
          </cell>
          <cell r="D48" t="str">
            <v>Instituciones Religiosas.</v>
          </cell>
          <cell r="E48" t="str">
            <v>Erigida de acuerdo al Derecho Canónico, en el Vicariato Apostólico de Aysén, según certificado de fecha 10 de abril de 2012.</v>
          </cell>
          <cell r="F48" t="str">
            <v>Indefinida.</v>
          </cell>
          <cell r="G48"/>
          <cell r="H48" t="str">
            <v>Actividades Religiosas.</v>
          </cell>
          <cell r="I48" t="str">
            <v>no tiene</v>
          </cell>
          <cell r="J48"/>
          <cell r="K48"/>
          <cell r="L48" t="str">
            <v xml:space="preserve">Hna.  Augusta Pedrielli Cleanti       </v>
          </cell>
          <cell r="M48" t="str">
            <v xml:space="preserve">Lord Cochrane Nº 613 B, Puerto Aysén.
</v>
          </cell>
          <cell r="N48" t="str">
            <v>XI</v>
          </cell>
          <cell r="O48" t="str">
            <v>Puerto Aysén</v>
          </cell>
          <cell r="P48" t="str">
            <v>Fono (67) 332806,</v>
          </cell>
          <cell r="Q48" t="str">
            <v>.hogargiorgi@gmail.com
hogareg@entelchile.net
hogarelangel@123.cl</v>
          </cell>
          <cell r="R48"/>
          <cell r="S48" t="str">
            <v>93910: Organizaciones Religiosas.</v>
          </cell>
          <cell r="T48" t="str">
            <v xml:space="preserve">Se acompaña Certificado de Antecedentes Financieros correspondientes al año 2014, aprobados por el Subdepartamento de Supervisión Financiera Nacional.
</v>
          </cell>
        </row>
        <row r="49">
          <cell r="B49">
            <v>817951724</v>
          </cell>
          <cell r="C49" t="str">
            <v>Organización Religiosa.</v>
          </cell>
          <cell r="D49" t="str">
            <v>Instituciones Religiosas.</v>
          </cell>
          <cell r="E49" t="str">
            <v>Erigida de acuerdo al Derecho Canónico, según consta en Certificado Nº722/2003, emitido por doña Sara Rodríguez Silva, Notario Eclesiástico del Obispado de Valparaíso, con fecha 17 de noviembre del 2003.</v>
          </cell>
          <cell r="F49" t="str">
            <v>Indefinida.</v>
          </cell>
          <cell r="G49"/>
          <cell r="H49" t="str">
            <v>Actividades Religiosas.</v>
          </cell>
          <cell r="I49" t="str">
            <v>no tiene</v>
          </cell>
          <cell r="J49"/>
          <cell r="K49"/>
          <cell r="L49" t="str">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ell>
          <cell r="M49" t="str">
            <v xml:space="preserve">Barros Arana N° 162, Oficina 101, Concepción, Región del Biobío. 
</v>
          </cell>
          <cell r="N49" t="str">
            <v>VIII</v>
          </cell>
          <cell r="O49" t="str">
            <v>Concepción</v>
          </cell>
          <cell r="P49" t="str">
            <v>Teléfonos: 412767056
Celular: +56974305923      Celular Esteban de Jesús González Yepes: +56963411072</v>
          </cell>
          <cell r="Q49" t="str">
            <v xml:space="preserve">Correos electrónicos: eduardo.gut@gmail.com
                                        paula.quilodran@programasamigo.cl                        admin.centralizada@programasamigo.cl
estebangy1987@amigonianosj.org
</v>
          </cell>
          <cell r="R49"/>
          <cell r="S49" t="str">
            <v>93910: Organizaciones Religiosas.</v>
          </cell>
          <cell r="T49" t="str">
            <v xml:space="preserve">Certificado de antecedentes financieros, correspondientes al año 2020, aprobados por el Subdepartamento de Supervisión Financiera Nacional. </v>
          </cell>
        </row>
        <row r="50">
          <cell r="B50">
            <v>802305002</v>
          </cell>
          <cell r="C50" t="str">
            <v>Organización Religiosa.</v>
          </cell>
          <cell r="D50" t="str">
            <v>Instituciones Religiosas.</v>
          </cell>
          <cell r="E50" t="str">
            <v>Erigida de acuerdo al Derecho Canónico, en la Arquidiócesis de Santiago según Certificado NºC/55/2004, de fecha 14 de enero de 2004, emitido por don Roberto Videla González, Notario Eclesiástico del Arzobispado de Santiago.</v>
          </cell>
          <cell r="F50" t="str">
            <v>Indefinida.</v>
          </cell>
          <cell r="G50"/>
          <cell r="H50" t="str">
            <v>Actividades Religiosas.</v>
          </cell>
          <cell r="I50" t="str">
            <v>no tiene</v>
          </cell>
          <cell r="J50"/>
          <cell r="K50"/>
          <cell r="L50" t="str">
            <v xml:space="preserve">Superior Provincial Rvdo. Leonardo Santibáñez Martínez 
-Rvdo. Ecónomo Provincial Padre Jorge Rivera Smith   </v>
          </cell>
          <cell r="M50" t="str">
            <v xml:space="preserve">Volcán Callaqui Nº 5876, Nuevo Amanecer. La Florida.
</v>
          </cell>
          <cell r="N50" t="str">
            <v>XIII</v>
          </cell>
          <cell r="O50" t="str">
            <v>La Florida</v>
          </cell>
          <cell r="P50" t="str">
            <v xml:space="preserve">Fono 2841730
</v>
          </cell>
          <cell r="Q50"/>
          <cell r="R50"/>
          <cell r="S50">
            <v>93910</v>
          </cell>
          <cell r="T50" t="str">
            <v xml:space="preserve">Se acompaña Certificado Financiero correspondiente al año 2010, aprobado por el  Subdepartamento de Supervisión Financiera. 
</v>
          </cell>
        </row>
        <row r="51">
          <cell r="B51">
            <v>817951511</v>
          </cell>
          <cell r="C51" t="str">
            <v>Organización Religiosa.</v>
          </cell>
          <cell r="D51" t="str">
            <v>Instituciones Religiosas.</v>
          </cell>
          <cell r="E51" t="str">
            <v>Erigida de acuerdo al Derecho Canónico, según consta en Certificado Nº C/907/2005, emitido por don Roberto Videla González, Notario Arzobispado de Santiago, con fecha 2 de septiembre de 2005</v>
          </cell>
          <cell r="F51" t="str">
            <v>Indefinida.</v>
          </cell>
          <cell r="G51"/>
          <cell r="H51" t="str">
            <v>Actividades Religiosas.</v>
          </cell>
          <cell r="I51" t="str">
            <v>no tiene</v>
          </cell>
          <cell r="J51"/>
          <cell r="K51"/>
          <cell r="L51" t="str">
            <v xml:space="preserve">Hna. Josefa Panedas Paunero                  </v>
          </cell>
          <cell r="M51" t="str">
            <v xml:space="preserve">Avenida Concepción Nº 031, Colina, Región Metropolitana 
</v>
          </cell>
          <cell r="N51" t="str">
            <v>XIII</v>
          </cell>
          <cell r="O51" t="str">
            <v>Colina</v>
          </cell>
          <cell r="P51" t="str">
            <v>Fono 5512226- 8441528
Celular: 09- 77470074</v>
          </cell>
          <cell r="Q51"/>
          <cell r="R51"/>
          <cell r="S51" t="str">
            <v>93910: Organizaciones Religiosas</v>
          </cell>
          <cell r="T51" t="str">
            <v>Se acompaña Certificado Notarial correspondiente al año 2007, de fecha 08 de julio de 2008, aprobado por la Unidad de Supervisión Financiera Nacional.</v>
          </cell>
        </row>
        <row r="52">
          <cell r="B52">
            <v>651354765</v>
          </cell>
          <cell r="C52" t="str">
            <v>Asociación de Derecho Privado.</v>
          </cell>
          <cell r="D52" t="str">
            <v>Corporaciones de Derecho Privado</v>
          </cell>
          <cell r="E5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52" t="str">
            <v>Certificado de Vigencia, folio Nº 500230986939, de fecha 04 de Junio de 2019, del Servicio del Registro Civil e Identificación</v>
          </cell>
          <cell r="G52"/>
          <cell r="H5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I52" t="str">
            <v xml:space="preserve">Presidenta: 
Johanna Valeria Valladares González, 
Secretario: 
Álvaro Manterola Lazcano,          
Tesorero:
Rudiger de Jesús Guzmán Lugo,
Directora:
Olga del Carmen Serey Vidal, </v>
          </cell>
          <cell r="J52" t="str">
            <v xml:space="preserve">Durarán dos años en sus cargos por estatutos.  </v>
          </cell>
          <cell r="K52" t="str">
            <v xml:space="preserve">22 de enero de 2021 al 22 de enero del 2024
</v>
          </cell>
          <cell r="L52" t="str">
            <v xml:space="preserve">Presidenta: 
Johanna Valeria Valladares González, </v>
          </cell>
          <cell r="M52" t="str">
            <v>Calle Santiago Nº 851, Oficina 31, tercer piso, Comuna de Villa Alemana, Región de Valparaíso.</v>
          </cell>
          <cell r="N52" t="str">
            <v>V</v>
          </cell>
          <cell r="O52" t="str">
            <v>Villa Alemana</v>
          </cell>
          <cell r="P52">
            <v>984478316</v>
          </cell>
          <cell r="Q52" t="str">
            <v xml:space="preserve">contacto@corporacionacogida.cl </v>
          </cell>
          <cell r="R52"/>
          <cell r="S52" t="str">
            <v>93401: Instituciones de Asistencia Social.</v>
          </cell>
          <cell r="T52" t="str">
            <v xml:space="preserve">Antecedentes financieros correspondientes al año 2021, remitidos al Subdepartamento de Supervisión Financiera Nacional para aprobación. 
*Se solicita a la institución, rectificar año 2021 por año 2020, mediante correo electrónico
</v>
          </cell>
        </row>
        <row r="53">
          <cell r="B53">
            <v>650413296</v>
          </cell>
          <cell r="C53" t="str">
            <v>Corporación de Derecho Privado.</v>
          </cell>
          <cell r="D53" t="str">
            <v>Corporaciones de Derecho Privado</v>
          </cell>
          <cell r="E53" t="str">
            <v>Otorgada por Decreto Exento  Nº 1787, de fecha 13  de Abril  de  2011, del Ministerio de Justicia.</v>
          </cell>
          <cell r="F53" t="str">
            <v>Certificado de Vigencia N°368, de 12 de Septiembre de 2011, del Ministerio de Justicia.</v>
          </cell>
          <cell r="G53"/>
          <cell r="H53"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I53" t="str">
            <v xml:space="preserve">Presidente:   Jorge Gabriel Marín Miranda 
Secretario: Luz Marina Huerta Ortiz 
Tesorera: Lorena Mónica Esquivel Ortega 
</v>
          </cell>
          <cell r="J53" t="str">
            <v xml:space="preserve">3 años.
</v>
          </cell>
          <cell r="K53" t="str">
            <v>no aparece</v>
          </cell>
          <cell r="L53" t="str">
            <v xml:space="preserve">Presidente:  Jorge Gabriel Marín Miranda </v>
          </cell>
          <cell r="M53" t="str">
            <v xml:space="preserve">Sanfuentes N°2.271 Barrancas, Provincia de San Antonio, Región de Valparaíso. </v>
          </cell>
          <cell r="N53" t="str">
            <v>V</v>
          </cell>
          <cell r="O53" t="str">
            <v>San Antonio</v>
          </cell>
          <cell r="P53"/>
          <cell r="Q53"/>
          <cell r="R53"/>
          <cell r="S53" t="str">
            <v>93401: Institución de Asistencia Social</v>
          </cell>
          <cell r="T53" t="str">
            <v xml:space="preserve">
Certificado Financiero, correspondiente al año 2011, de fecha 9 de noviembre de 2011, aprobado por el Sub Departamento de Supervisión Financiera Nacional.
</v>
          </cell>
        </row>
        <row r="54">
          <cell r="B54">
            <v>650797612</v>
          </cell>
          <cell r="C54"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54" t="str">
            <v>Corporaciones de Derecho Privado</v>
          </cell>
          <cell r="E54"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54" t="str">
            <v xml:space="preserve">Certificado de Vigencia de Persona Jurídica sin Fines de Lucro, Folio Nº 500395583010, de 25 de junio de 2021, del Servicio del Registro Civil e Identificación.
</v>
          </cell>
          <cell r="G54"/>
          <cell r="H54"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I54" t="str">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ell>
          <cell r="J54" t="str">
            <v xml:space="preserve">Durarán TRES años en sus cargos.  </v>
          </cell>
          <cell r="K54" t="str">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ell>
          <cell r="L54" t="str">
            <v xml:space="preserve">Presidente y Mandato Especial de Representante Legal: 
Alex Gonzalo Leal Valverde, 
Mandato Especial de Representante Legal:
Jasmira Maribel Nuñez Alfaro, 
Katherine Elba Andrea Olivares Velásquez, 
</v>
          </cell>
          <cell r="M54" t="str">
            <v xml:space="preserve">Larrondo N° 450, comuna de Coquimbo, Región de Coquimbo
</v>
          </cell>
          <cell r="N54" t="str">
            <v>IV</v>
          </cell>
          <cell r="O54" t="str">
            <v>Coquimbo</v>
          </cell>
          <cell r="P54" t="str">
            <v>51-2-494851
cel:9/96739015</v>
          </cell>
          <cell r="Q54" t="str">
            <v>amulenpro@gmail.com</v>
          </cell>
          <cell r="R54"/>
          <cell r="S54" t="str">
            <v>93401: Instituciones de Asistencia Social.</v>
          </cell>
          <cell r="T54" t="str">
            <v>Se acompaña certificado financiero, correspondiente al año 2020, aprobados por el Sub Departamento de Supervisión Financiera Nacional.</v>
          </cell>
        </row>
        <row r="55">
          <cell r="B55">
            <v>725183003</v>
          </cell>
          <cell r="C55" t="str">
            <v>Corporación de Derecho Privado.</v>
          </cell>
          <cell r="D55" t="str">
            <v>Corporaciones de Derecho Privado</v>
          </cell>
          <cell r="E55" t="str">
            <v>Otorgado por Decreto Supremo Nº 643, de fecha 25 de abril de 1994, del Ministerio de Justicia</v>
          </cell>
          <cell r="F55" t="str">
            <v>Indefinida.</v>
          </cell>
          <cell r="G55"/>
          <cell r="H55" t="str">
            <v>Motivar y formar a la mujer moderna, sin distinción de clases, para la acción social, la promoción humana y evangelizadora de las clases populares y de los jóvenes más necesitados.</v>
          </cell>
          <cell r="I55" t="str">
            <v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v>
          </cell>
          <cell r="J55" t="str">
            <v>tres años.</v>
          </cell>
          <cell r="K55" t="str">
            <v>03 de julio de 2017 a 03 de junio de 2020.  (Adscrito a la Ley N°21.239)</v>
          </cell>
          <cell r="L55" t="str">
            <v xml:space="preserve">Presidenta:Jeanette Marie Boudon Gonzalez, RUT Nº 7.646.122-8 
Vicepresidenta: Paulina Alejandra Pinto Muñoz, RUT Nº6.779.866.
</v>
          </cell>
          <cell r="M55" t="str">
            <v xml:space="preserve">Callao Nº3213, Las Condes.
</v>
          </cell>
          <cell r="N55" t="str">
            <v>XIII</v>
          </cell>
          <cell r="O55" t="str">
            <v>Las Condes</v>
          </cell>
          <cell r="P55" t="str">
            <v>Fono 2-23811704</v>
          </cell>
          <cell r="Q55" t="str">
            <v>contacto@salesianas.cl</v>
          </cell>
          <cell r="R55"/>
          <cell r="S55">
            <v>93401</v>
          </cell>
          <cell r="T55" t="str">
            <v>Se acompañan antecedentes financieros, correspondiente al año 2020, aprobados por el Departamento de Administración y Finanzas</v>
          </cell>
        </row>
        <row r="56">
          <cell r="B56">
            <v>707437006</v>
          </cell>
          <cell r="C56" t="str">
            <v>Corporación de Derecho Privado.</v>
          </cell>
          <cell r="D56" t="str">
            <v>Corporaciones de Derecho Privado</v>
          </cell>
          <cell r="E56" t="str">
            <v>Otorgado por Decreto Supremo Nº3813, de 28 de julio de 1959, por el Ministerio de Justicia.</v>
          </cell>
          <cell r="F56" t="str">
            <v>Certificado de Vigencia de persona jurídica sin fines de lucro, Folio Nº 152139349, emitido por el Servicio de Registro Civil e Identificación, con fecha 7 de mayo de 2015.</v>
          </cell>
          <cell r="G56"/>
          <cell r="H56"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I56" t="str">
            <v xml:space="preserve">Presidente: Juan Emilio Castro Mellado, 
Vicepresidente: Alejandro Javier Toledo Salgado, 
Secretaria: Orietta Elizabeth Pávez Alvial, 
Tesorero: Patricio Abel Castro Vergara, 
Directores:
1º  Juan Millar Pastenes, 
2º  Héctor Renán Garrido Leiva, 
</v>
          </cell>
          <cell r="J56" t="str">
            <v>anualmente.</v>
          </cell>
          <cell r="K56" t="str">
            <v>Del 10 de enero de 2015 al 10 de enero de 2016</v>
          </cell>
          <cell r="L56" t="str">
            <v xml:space="preserve">Presidente: Juan Emilio Castro Mellado, </v>
          </cell>
          <cell r="M56" t="str">
            <v xml:space="preserve">Aníbal Pinto Nº 550, comuna de Lautaro, IX región
Casilla Nº 29
</v>
          </cell>
          <cell r="N56" t="str">
            <v>IX</v>
          </cell>
          <cell r="O56" t="str">
            <v>Lautaro</v>
          </cell>
          <cell r="P56" t="str">
            <v>Fono 045-532408</v>
          </cell>
          <cell r="Q56"/>
          <cell r="R56"/>
          <cell r="S56" t="str">
            <v>93401: Instituciones de Asistencia Social.</v>
          </cell>
          <cell r="T56" t="str">
            <v xml:space="preserve">Se acompaña certificado de antecedentes financieros, ambos correspondientes al año 2014, aprobado por el Subdepartamento de Supervisión Financiera Nacional. </v>
          </cell>
        </row>
        <row r="57">
          <cell r="B57">
            <v>710867003</v>
          </cell>
          <cell r="C57" t="str">
            <v>Corporación de Derecho Privado</v>
          </cell>
          <cell r="D57" t="str">
            <v>Corporaciones de Derecho Privado</v>
          </cell>
          <cell r="E57" t="str">
            <v xml:space="preserve">Otorgado por Decreto Supremo Nº400, de fecha 19 de abril de 1983, del Ministerio de Justicia.  </v>
          </cell>
          <cell r="F57" t="str">
            <v xml:space="preserve">Certificado de Vigencia de Persona Jurídica Sin Fines Lucro Folio Nº 500361215957, de fecha 15 de diciembre de 2020, del Servicio de Registro Civil e Identificación.
</v>
          </cell>
          <cell r="G57"/>
          <cell r="H5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I57" t="str">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ell>
          <cell r="J57" t="str">
            <v>Cada dos años.</v>
          </cell>
          <cell r="K57" t="str">
            <v>Del 30 de mayo de 2019 al 30 de mayo de 2021</v>
          </cell>
          <cell r="L57" t="str">
            <v xml:space="preserve">Presidenta: 
Marcela Andrea Vidal Saldivia, </v>
          </cell>
          <cell r="M57" t="str">
            <v xml:space="preserve">Gran Avenida Nº 2820, comuna de San Miguel, Región Metropolitana.
</v>
          </cell>
          <cell r="N57" t="str">
            <v>XIII</v>
          </cell>
          <cell r="O57" t="str">
            <v>San Miguel</v>
          </cell>
          <cell r="P57" t="str">
            <v>Fono fax 02-9960691-9960692.
978569114 (Marcela Vidal - presidenta)
949266772 (Pamela Godoy - vicepresidenta)</v>
          </cell>
          <cell r="Q57" t="str">
            <v>www.aspaut.cl - aspaut@aspaut.cl 
asociacionaspaut@gmail.com
marcela.vidals@gmail.com
pamelagodoy35@gmail.com</v>
          </cell>
          <cell r="R57"/>
          <cell r="S57" t="str">
            <v xml:space="preserve"> 93401: Institución de Asistencia Social.</v>
          </cell>
          <cell r="T57" t="str">
            <v xml:space="preserve">Certificado de antecedentes financieros correspondiente al año 2019, aprobado por el  Subdepartamento de Supervisión Financiera Nacional. </v>
          </cell>
        </row>
        <row r="58">
          <cell r="B58">
            <v>715787008</v>
          </cell>
          <cell r="C58" t="str">
            <v>Corporación de Derecho Privado.</v>
          </cell>
          <cell r="D58" t="str">
            <v>Corporaciones de Derecho Privado</v>
          </cell>
          <cell r="E58" t="str">
            <v xml:space="preserve">Otorgada por Decreto Supremo Nº 492, de fecha 12 de mayo de 1989, del Ministerio de Justicia. </v>
          </cell>
          <cell r="F58" t="str">
            <v>Certificado de vigencia Folio N° 500396161581, emitido con fecha 30 de junio de 2021, por el Servicio de Registro Civil e Identificación.</v>
          </cell>
          <cell r="G58"/>
          <cell r="H58" t="str">
            <v>Preocuparse en forma integral del problema que plantea la persona autista y propiciar los servicios que cubren toda la vida del inválido.</v>
          </cell>
          <cell r="I58" t="str">
            <v>Presidenta: Elizabeth Valencia González
Secretaria: Teresa Núñez San Martín
Tesorera: Libertad Pons Aravena
Directoras: 
Delfina Nancy Prado Farías
Jeannette Díaz Pinedo</v>
          </cell>
          <cell r="J58" t="str">
            <v>Durarán 2 años en sus cargos.</v>
          </cell>
          <cell r="K58" t="str">
            <v>17 de marzo de 2021 al 17 de marzo de 2023</v>
          </cell>
          <cell r="L58" t="str">
            <v xml:space="preserve">Presidenta: Elizabeth Valencia González, </v>
          </cell>
          <cell r="M58" t="str">
            <v xml:space="preserve">Avenida Santa Inés N° 2606, esquina Gorrión, Población Libertad, Viña del Mar, Quinta Región.
</v>
          </cell>
          <cell r="N58" t="str">
            <v>V</v>
          </cell>
          <cell r="O58" t="str">
            <v>Viña Del Mar</v>
          </cell>
          <cell r="P58" t="str">
            <v>(32)  2694515- - 2686494</v>
          </cell>
          <cell r="Q58" t="str">
            <v>aspautquintaregion@gmail.com</v>
          </cell>
          <cell r="R58"/>
          <cell r="S58" t="str">
            <v>93401: Institución de Asistencia Social</v>
          </cell>
          <cell r="T58" t="str">
            <v>Se acompaña Certificado de Antecedentes Financieros años 2020 aprobados por el Subdepartamento de Supervisión Financiera Nacional.</v>
          </cell>
        </row>
        <row r="59">
          <cell r="B59">
            <v>731013004</v>
          </cell>
          <cell r="C59" t="str">
            <v>Corporación de Derecho Privado.</v>
          </cell>
          <cell r="D59" t="str">
            <v>Corporaciones de Derecho Privado</v>
          </cell>
          <cell r="E59" t="str">
            <v>Otorgada por Decreto Supremo Nº 1187, de fecha 19 de agosto de 1994, del Ministerio de Justicia, publicado en el Diario Oficial el día 13 de septiembre de 1994.</v>
          </cell>
          <cell r="F59" t="str">
            <v xml:space="preserve">Certificado de vigencia de Persona Jurídica sin fines de lucro, Folio N° 500406447929, de 31 de agosto de 2021, del Servicio de Registro Civil e Identificación.  
</v>
          </cell>
          <cell r="G59"/>
          <cell r="H59" t="str">
            <v xml:space="preserve">Desarrollar actividades por el reconocimiento y respeto de los derechos humanos de los niños, niñas y jóvenes, de la mujer y de las minorías étnicas, promoviendo los valores de un desarrollo democrático en un medio ambiente protegido.  </v>
          </cell>
          <cell r="I59" t="str">
            <v xml:space="preserve">Presidente: Guido Romo Costamaillere, 
Vicepresidenta: Rocío Alorda Zelada, 
Secretaria: María Cecilia Jaramillo Becker, 
Tesorera: María Gracia Casanova Jaramillo, 
Directores: 
Pablo Andrés Cajales Loaiza, 
Patricio Vejar Mercado,                                            Alejandro Varas Barboza, </v>
          </cell>
          <cell r="J59" t="str">
            <v>Durarán 02 años en sus cargos</v>
          </cell>
          <cell r="K59" t="str">
            <v>29 de diciembre de 2020 al 29 de diciembre de 2022</v>
          </cell>
          <cell r="L59" t="str">
            <v xml:space="preserve">Poderes para que actúen conjunta, separada e indistintamente a nombre de a institución: 
Presidente: Guido Romo Costamaillere,  y,
Directora Ejecutiva: Francis Valverde Mosquera, 
Delegación de Poderes:
Patricia Rosa Larrea Bosshardt,  </v>
          </cell>
          <cell r="M59" t="str">
            <v xml:space="preserve">Providencia 835, oficina 17, comuna de Providencia.
</v>
          </cell>
          <cell r="N59" t="str">
            <v>XIII</v>
          </cell>
          <cell r="O59" t="str">
            <v>Providencia</v>
          </cell>
          <cell r="P59">
            <v>223414941</v>
          </cell>
          <cell r="Q59" t="str">
            <v>achnu@achnu.cl 
franscisvalverde@achnu.cl</v>
          </cell>
          <cell r="R59"/>
          <cell r="S59" t="str">
            <v>fonos (02)- 2743150</v>
          </cell>
          <cell r="T59" t="str">
            <v xml:space="preserve">Se acompaña certificado financiero, correspondiente al año 2021, aprobado por el Subdepartamento de Supervisión Financiera Nacional. </v>
          </cell>
        </row>
        <row r="60">
          <cell r="B60">
            <v>651927862</v>
          </cell>
          <cell r="C60"/>
          <cell r="D60" t="str">
            <v>Corporaciones de Derecho Privado</v>
          </cell>
          <cell r="E60"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ell>
          <cell r="F60" t="str">
            <v>Certificado de Vigencia extendido por el SRCeI, Folio Nº500351248414, otorgado el 19 de octubre de 2020</v>
          </cell>
          <cell r="G60"/>
          <cell r="H60" t="str">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ell>
          <cell r="I60" t="str">
            <v xml:space="preserve">Presidente: 
GIONANNI FRANCESCO PASTORINI RIQUELME                                                  
Secretaria:
VERÓNICA CECILIA ORTÍZ RODRIGUEZ
Tesorera:
VALENTINA PAZSANDOVAL DÍAZ
Directora:
DANIA INÉS PINCHEIRA PASCAL
</v>
          </cell>
          <cell r="J60" t="str">
            <v>4 años</v>
          </cell>
          <cell r="K60" t="str">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ell>
          <cell r="L60" t="str">
            <v xml:space="preserve">GIONANNI FRANCESCO PASTORINI RIQUELME                                                 </v>
          </cell>
          <cell r="M60" t="str">
            <v xml:space="preserve">Enrique Soro Nº1998, comuna de San Pedro de La Paz, región del Biobío.  </v>
          </cell>
          <cell r="N60" t="str">
            <v>VIII</v>
          </cell>
          <cell r="O60" t="str">
            <v>San Pedro De La Paz</v>
          </cell>
          <cell r="P60" t="str">
            <v>41-2947165</v>
          </cell>
          <cell r="Q60" t="str">
            <v>hogarbernarditaserrano@gmail.com</v>
          </cell>
          <cell r="R60"/>
          <cell r="S60">
            <v>93401</v>
          </cell>
          <cell r="T60" t="str">
            <v>Certificado de Antecedentes Financieros del año 2020, aprobados por Subdepartamento de Supervisión Nacional.</v>
          </cell>
        </row>
        <row r="61">
          <cell r="B61">
            <v>650984447</v>
          </cell>
          <cell r="C61" t="str">
            <v>Corporación de Derecho Privado.</v>
          </cell>
          <cell r="D61" t="str">
            <v>Corporaciones de Derecho Privado</v>
          </cell>
          <cell r="E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61" t="str">
            <v>Certificado de Vigencia Folio Nº 500119629707, de fecha 04 de abril de 2016, del Servicio de Registro Civil e Identificación.</v>
          </cell>
          <cell r="G61"/>
          <cell r="H61"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I61" t="str">
            <v xml:space="preserve">Presidente: Critchan Alejandro Herrera Parra, 
Tesorero: Matías Ignacio Echavarría Sáez
Secretario: Alejandro Javier Alarcón Quinteros
</v>
          </cell>
          <cell r="J61" t="str">
            <v>5 años.</v>
          </cell>
          <cell r="K61" t="str">
            <v>21 de septiembre de 2014  al 21 de septiembre de 2019</v>
          </cell>
          <cell r="L61" t="str">
            <v xml:space="preserve">Presidente: Critchan Alejandro Herrera Parra, 
</v>
          </cell>
          <cell r="M61" t="str">
            <v xml:space="preserve">Huérfano Nº 1044, oficina 905. Santiago.
</v>
          </cell>
          <cell r="N61" t="str">
            <v>XIII</v>
          </cell>
          <cell r="O61" t="str">
            <v>Santiago</v>
          </cell>
          <cell r="P61" t="str">
            <v>Fono: 226726181</v>
          </cell>
          <cell r="Q61" t="str">
            <v xml:space="preserve">luis.echavarria@colaborasalud.cl
</v>
          </cell>
          <cell r="R61"/>
          <cell r="S61" t="str">
            <v>93401: Institución de Asistencia Social</v>
          </cell>
          <cell r="T61" t="str">
            <v>Certificado Financiero correspondiente al año 2015, aprobado por el Departamento de Administración y Finanzas.</v>
          </cell>
        </row>
        <row r="62">
          <cell r="B62">
            <v>719651003</v>
          </cell>
          <cell r="C62" t="str">
            <v>Asociación de Derecho Privado.</v>
          </cell>
          <cell r="D62" t="str">
            <v>Corporaciones de Derecho Privado</v>
          </cell>
          <cell r="E62" t="str">
            <v>Corporación de Derecho Privado. Otorgada por Decreto Supremo Nº 761, de fecha 09 de junio de 1992, del Ministerio de Justicia, publicado en el Diario Oficial el día 10 de julio de 1992.</v>
          </cell>
          <cell r="F62" t="str">
            <v>Certificado de vigencia, folio Nº 140707612 y certificado de directorio de persona jurídica sin fines de lucro, folio Nº 140707542, ambos de fecha 09 de Septiembre de 2014, extendido por el Servicio de Registro Civil e Identificación.</v>
          </cell>
          <cell r="G62"/>
          <cell r="H62" t="str">
            <v>Coadyuvar en el mejoramiento de las condiciones culturales, educativas y de capacitación laboral de jóvenes infractores de ley y consumo de drogas</v>
          </cell>
          <cell r="I62" t="str">
            <v xml:space="preserve">Presidenta: Mireya Astrid Opazo Rojas, 
Vicepresidente: Luis Rodolfo Felipe Cortés Opazo,
Secretaria: Mireya Gabriela Rojas Rojas, 
</v>
          </cell>
          <cell r="J62" t="str">
            <v xml:space="preserve">Durarán 02 años en sus cargos.
</v>
          </cell>
          <cell r="K62" t="str">
            <v>De 23 de marzo de 2015 a 23 de marzo de 2017.</v>
          </cell>
          <cell r="L62" t="str">
            <v xml:space="preserve">Presidenta: Mireya Astrid Opazo Rojas, </v>
          </cell>
          <cell r="M62" t="str">
            <v xml:space="preserve">Avenida Tucapel Nº 2277, Población San José, comuna de Arica.
</v>
          </cell>
          <cell r="N62" t="str">
            <v>XV</v>
          </cell>
          <cell r="O62" t="str">
            <v>Arica</v>
          </cell>
          <cell r="P62" t="str">
            <v xml:space="preserve">Fono (58) 245523. 
</v>
          </cell>
          <cell r="Q62" t="str">
            <v xml:space="preserve"> ceafit@hotmail.com / ceafit@gmail.com </v>
          </cell>
          <cell r="R62"/>
          <cell r="S62" t="str">
            <v>93401: Institución de Asistencia Social</v>
          </cell>
          <cell r="T62" t="str">
            <v>Se acompaña antecedentes Financieros correspondiente al año 2014,  aprobados por el departamento de Administración y Finanzas</v>
          </cell>
        </row>
        <row r="63">
          <cell r="B63">
            <v>708794007</v>
          </cell>
          <cell r="C63" t="str">
            <v>Corporación de Derecho Privado.</v>
          </cell>
          <cell r="D63" t="str">
            <v>Corporaciones de Derecho Privado</v>
          </cell>
          <cell r="E63" t="str">
            <v xml:space="preserve">Decreto Nº1082, de 4 de agosto de 1981, del Ministerio de Justicia. </v>
          </cell>
          <cell r="F63" t="str">
            <v>Certificado de Vigencia Nº 15987, de fecha 01 de julio de 2010, del Ministerio de Justicia.</v>
          </cell>
          <cell r="G63"/>
          <cell r="H63"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I63" t="str">
            <v xml:space="preserve">Presidente: Rodolfo Enrique Aranda Villanueva, 
Vice Presidenta: Eliana María Santibáñez Viani, 
Secretaria Tesorera: Renee Fressard Cáceres, 
Directores:
Ety Sonia Rapaport Falikman, 
Gilda Raquel Pacheco Cancino, 
</v>
          </cell>
          <cell r="J63" t="str">
            <v>Durarán 1 año en sus cargos.</v>
          </cell>
          <cell r="K63" t="str">
            <v>Del 25 de mayo de 2010 hasta la próxima Asamblea de Socios año 2010, fijada para el mes de agosto del año 2010.</v>
          </cell>
          <cell r="L63" t="str">
            <v xml:space="preserve">Presidente: Rodolfo Enrique Aranda Villanueva, 
María Angélica Kotliarenco Azerman, Directora Ejecutiva.
</v>
          </cell>
          <cell r="M63" t="str">
            <v>Avenida Apoquindo Nº 4100,  Oficina 612, comuna Las Condes.</v>
          </cell>
          <cell r="N63" t="str">
            <v>XIII</v>
          </cell>
          <cell r="O63" t="str">
            <v>Las Condes</v>
          </cell>
          <cell r="P63"/>
          <cell r="Q63"/>
          <cell r="R63"/>
          <cell r="S63" t="str">
            <v>93401: Institución de Asistencia Social</v>
          </cell>
          <cell r="T63" t="str">
            <v>Se acompaña Certificado financiero correspondiente al  año 2009, del mes de junio de 2010 y Balance Tributario al mes de diciembre de 2009, aprobado por el Sub Departamento de Supervisión Financiera Nacional</v>
          </cell>
        </row>
        <row r="64">
          <cell r="B64">
            <v>735534009</v>
          </cell>
          <cell r="C64" t="str">
            <v>Corporación de Derecho Privado.</v>
          </cell>
          <cell r="D64" t="str">
            <v>Corporaciones de Derecho Privado</v>
          </cell>
          <cell r="E64" t="str">
            <v>Otorgada por Decreto Supremo Nº 586, de fecha 05 de junio  de 1996, del Ministerio de Justicia.</v>
          </cell>
          <cell r="F64" t="str">
            <v xml:space="preserve">Certificado de Vigencia de Persona Jurídica Sin Fines de Lucro, Folio N° 500403451439, de 13 de agosto de 2021, del Servicio de Registro Civil e Identificación. </v>
          </cell>
          <cell r="G64"/>
          <cell r="H64"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I64"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ell>
          <cell r="J64" t="str">
            <v>Se elegirá cada dos años.</v>
          </cell>
          <cell r="K64" t="str">
            <v>Del 10 de agosto de 2020 al 10 de agosto 2022.</v>
          </cell>
          <cell r="L64" t="str">
            <v xml:space="preserve">Presidente: 
Alex Saul Moenen-Locoz Medina, 
Directora Ejecutiva: 
Ingrid Eliana Prambs Klocker,
</v>
          </cell>
          <cell r="M64" t="str">
            <v xml:space="preserve">Avenida Pedro de Valdivia Nº 0335, comuna de Villarrica, Novena Región.
</v>
          </cell>
          <cell r="N64" t="str">
            <v>IX</v>
          </cell>
          <cell r="O64" t="str">
            <v>Villarrica</v>
          </cell>
          <cell r="P64" t="str">
            <v>452598188
Celular:
Ingrid Prambs: 994302213
Alex Moenen-Locoz: 996438541
Mauricio Gaete: 98570334
Carlos Romero: 985315447
Rodrigo Sandoval:989213536
Marixa Ortega:962270453
David Bascur:96653805
Heraldo Mora: 968236913</v>
          </cell>
          <cell r="Q64" t="str">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ell>
          <cell r="R64"/>
          <cell r="S64" t="str">
            <v>93401: Institución de Asistencia Social</v>
          </cell>
          <cell r="T64" t="str">
            <v>Certificado de antecedentes financieros del año 2021, aprobados por el Subdepartamento de Supervisión Financiera Nacional.</v>
          </cell>
        </row>
        <row r="65">
          <cell r="B65">
            <v>653936605</v>
          </cell>
          <cell r="C65" t="str">
            <v xml:space="preserve">Corporación Casa del Cerro </v>
          </cell>
          <cell r="D65" t="str">
            <v>Corporaciones de Derecho Privado</v>
          </cell>
          <cell r="E65" t="str">
            <v>Otorgado por Decreto Supremo Nº 1119, de fecha 7 de marzo de 2006, del Ministerio de Justicia.</v>
          </cell>
          <cell r="F65" t="str">
            <v>Certificado de Vigencia Folio Nº 138998568, de fecha 01 de Agosto de 2014, del Servicio de Registro Civil e Identificación.</v>
          </cell>
          <cell r="G65"/>
          <cell r="H65"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I65"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J65" t="str">
            <v xml:space="preserve">Cada dos Años.
</v>
          </cell>
          <cell r="K65" t="str">
            <v>De 10 de Mayo de 2014 a 10 de Mayo de 2016.</v>
          </cell>
          <cell r="L65" t="str">
            <v xml:space="preserve">Presidente: Matías Federico Marchant Reyes, 
Director ejecutivo: Camilo Morales Retamal,
</v>
          </cell>
          <cell r="M65" t="str">
            <v xml:space="preserve">Las Margaritas Nº 2360, comuna de Renca, Región Metropolitana.
Calle Los Acebos Nº 3574 , Huamachuco II, Renca.
</v>
          </cell>
          <cell r="N65" t="str">
            <v>XIII</v>
          </cell>
          <cell r="O65" t="str">
            <v>Renca</v>
          </cell>
          <cell r="P65" t="str">
            <v>Fono: 6467819</v>
          </cell>
          <cell r="Q65" t="str">
            <v xml:space="preserve">directoracasadelcerro@gmail.com 
www.casadelcerro.cl </v>
          </cell>
          <cell r="R65"/>
          <cell r="S65" t="str">
            <v xml:space="preserve">93401: Institución de Asistencia Social  </v>
          </cell>
          <cell r="T65" t="str">
            <v>Se acompaña antecedentes financieros correspondientes al año 2013, aprobado por el Sub Departamento de Supervisión Financiera Nacional.</v>
          </cell>
        </row>
        <row r="66">
          <cell r="B66" t="str">
            <v>75786200K</v>
          </cell>
          <cell r="C66" t="str">
            <v>Corporación de Derecho Privado.</v>
          </cell>
          <cell r="D66" t="str">
            <v>Corporaciones de Derecho Privado</v>
          </cell>
          <cell r="E66" t="str">
            <v>Otorgado por Decreto Supremo Nº892, de 4 de noviembre de 1999, por el Ministerio de Justicia.</v>
          </cell>
          <cell r="F66" t="str">
            <v>Certificado de Vigencia Nº1726, 22 de marzo de 2005, del Ministerio de Justicia.</v>
          </cell>
          <cell r="G66"/>
          <cell r="H66"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I66" t="str">
            <v xml:space="preserve">Presidente: José Santiago Araya Massry     
Vicepresidente: Renato Andrés Maturana Burgos    
Secretario: Miguel Orlando Mellado Fontenelle     
Tesorero: Benito Antivil Huenuqueo             
Director: Alfonso Somoza Guillaumont       
</v>
          </cell>
          <cell r="J66" t="str">
            <v>Durará dos años en sus funciones. Si no se lleva a efecto la elección en la época definida, las funciones del que esté en ejercicio se entienden prorrogadas hasta la celebración de la próxima Asamblea General Ordinaria</v>
          </cell>
          <cell r="K66"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L66" t="str">
            <v xml:space="preserve">Presidente: José Santiago Araya Massry        </v>
          </cell>
          <cell r="M66" t="str">
            <v>Balmaceda Nº1129, Temuco, IX Región.</v>
          </cell>
          <cell r="N66" t="str">
            <v>IX</v>
          </cell>
          <cell r="O66" t="str">
            <v>Temuco</v>
          </cell>
          <cell r="P66"/>
          <cell r="Q66"/>
          <cell r="R66"/>
          <cell r="S66" t="str">
            <v>93401: Instituciones de Asistencia Social</v>
          </cell>
          <cell r="T66" t="str">
            <v>Se acompaña certificado financiero notarial de fecha 14 de diciembre de 2007, correspondiente al año 2006, aprobado por la Sub Unidad de Control y Supervisión Financiera</v>
          </cell>
        </row>
        <row r="67">
          <cell r="B67">
            <v>651853702</v>
          </cell>
          <cell r="C67" t="str">
            <v>Corporación de Derecho Privado.</v>
          </cell>
          <cell r="D67" t="str">
            <v>Corporaciones de Derecho Privado</v>
          </cell>
          <cell r="E67" t="str">
            <v>Otorgado por Decreto Supremo Nº 13, de fecha 8 de enero de 2003, por el Ministerio de Justicia.  Publicado en el Diario Oficial con fecha 24 de enero de 2003</v>
          </cell>
          <cell r="F67" t="str">
            <v>Certificado de Vigencia de Persona Jurídica Sin Fines de Lucro Folio Nº 500450259273, de fecha 20 de mayo de 2022, emitido por el Servicio de Registro Civil e Identificación.</v>
          </cell>
          <cell r="G67"/>
          <cell r="H67"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I67" t="str">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ell>
          <cell r="J67" t="str">
            <v>Durarán 02 años en sus cargos.</v>
          </cell>
          <cell r="K67" t="str">
            <v>Del 18 de julio de 2019 al 18 de julio de 2021</v>
          </cell>
          <cell r="L67"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M67" t="str">
            <v xml:space="preserve">Litoral Nº 6225, Lo Hermida, Peñalolén
</v>
          </cell>
          <cell r="N67" t="str">
            <v>XIII</v>
          </cell>
          <cell r="O67" t="str">
            <v>Peñalolén</v>
          </cell>
          <cell r="P67" t="str">
            <v xml:space="preserve">22724279
cel  954233521 (María Eugenia Pino)
</v>
          </cell>
          <cell r="Q67" t="str">
            <v xml:space="preserve">chilederecho@gmail.com
direccion@chilederechos.cl .     
mepderecho@gmail.com
</v>
          </cell>
          <cell r="R67"/>
          <cell r="S67">
            <v>93991</v>
          </cell>
          <cell r="T67" t="str">
            <v>Se acompaña certificado financiero correspondiente al año 2021, aprobado por el Sub Departamento de Supervisión Financiera Nacional.</v>
          </cell>
        </row>
        <row r="68">
          <cell r="B68">
            <v>654624909</v>
          </cell>
          <cell r="C68" t="str">
            <v>Corporación de Derecho Privado.</v>
          </cell>
          <cell r="D68" t="str">
            <v>Corporaciones de Derecho Privado</v>
          </cell>
          <cell r="E68" t="str">
            <v>Otorgada por Decreto Supremo Nº 263, de fecha 13 de marzo de 2002, por el Ministerio de Justicia, publicado en el Diario Oficial el día 10 de julio de 2002.</v>
          </cell>
          <cell r="F68" t="str">
            <v>Certificado de vigencia Nº 848, de fecha 27 de octubre de 2005</v>
          </cell>
          <cell r="G68"/>
          <cell r="H68"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I68" t="str">
            <v xml:space="preserve">Presidente: 
Sonia del Carmen Vargas Vargas         
Secretario:
Ruperto Norivar Fernandez Angulo      
Tesorero:
Adriana del Carmen Silva Vergara        
Directores: 
Miriam del Carmen Sepúlveda Valdebenito                    
Haydee Elvira Román Ramírez         
</v>
          </cell>
          <cell r="J68" t="str">
            <v>: Durarán un año en sus cargos.</v>
          </cell>
          <cell r="K68" t="str">
            <v xml:space="preserve">De 10 de diciembre de 2005 a 10 de diciembre de 2006.
</v>
          </cell>
          <cell r="L68" t="str">
            <v xml:space="preserve">Presidente: 
Sonia del Carmen Vargas Vargas         </v>
          </cell>
          <cell r="M68" t="str">
            <v xml:space="preserve">Portugal Nº 623, comuna de Santiago, Región Metropolitana </v>
          </cell>
          <cell r="N68" t="str">
            <v>XIII</v>
          </cell>
          <cell r="O68" t="str">
            <v>Santiago</v>
          </cell>
          <cell r="P68"/>
          <cell r="Q68"/>
          <cell r="R68"/>
          <cell r="S68" t="str">
            <v>93401:Instituciones de Asistencia Social</v>
          </cell>
          <cell r="T68" t="str">
            <v>Se acompaña Certificado Financiero año 2005, de fecha 13 de diciembre de 2006, aprobado por la Unidad de Auditoria Interna.</v>
          </cell>
        </row>
        <row r="69">
          <cell r="B69">
            <v>712782005</v>
          </cell>
          <cell r="C69" t="str">
            <v>Corporación de Derecho Privado.</v>
          </cell>
          <cell r="D69" t="str">
            <v>Corporaciones de Derecho Privado</v>
          </cell>
          <cell r="E69" t="str">
            <v xml:space="preserve">Otorgada por Decreto Supremo Nº 992, de fecha 25 de octubre de 1985, del Ministerio de Justicia, publicado en el Diario Oficial el día 02 de diciembre de 1985. </v>
          </cell>
          <cell r="F69" t="str">
            <v>Certificado de vigencia de Personas Jurídicas sin fines de lucro Folio Nº50039706673, de 06 de julio de 2021, del Servicio de Registro Civil e Identificación.</v>
          </cell>
          <cell r="G69"/>
          <cell r="H69" t="str">
            <v>Atender los diversos problemas que puedan afectar a los menores en situación irregular, procurando lograr su desarrollo integral en la comunidad cristiana y en la sociedad</v>
          </cell>
          <cell r="I69" t="str">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ell>
          <cell r="J69" t="str">
            <v>: Durarán 02 años en sus cargos</v>
          </cell>
          <cell r="K69" t="str">
            <v>10 de diciembre de 2018 al 10 de diciembre de 2020</v>
          </cell>
          <cell r="L69" t="str">
            <v>Graciela Haydee Suarez Pérez</v>
          </cell>
          <cell r="M69" t="str">
            <v>Camino Las Mariposas, km.7, ciudad de Chillán, Región del Ñuble,</v>
          </cell>
          <cell r="N69" t="str">
            <v>XVI</v>
          </cell>
          <cell r="O69" t="str">
            <v>Chillán</v>
          </cell>
          <cell r="P69" t="str">
            <v xml:space="preserve">fono (41) 227206, </v>
          </cell>
          <cell r="Q69" t="str">
            <v xml:space="preserve">comunidadjesusniño@hotmail.com
</v>
          </cell>
          <cell r="R69"/>
          <cell r="S69" t="str">
            <v>93401: Institución de Asistencia Social</v>
          </cell>
          <cell r="T69" t="str">
            <v>Certificado financiero correspondiente al año 2020, aprobados por el Subdepartamento de Supervisión Financiera Nacional.</v>
          </cell>
        </row>
        <row r="70">
          <cell r="B70">
            <v>650447174</v>
          </cell>
          <cell r="C70" t="str">
            <v>Corporación de Derecho Privado</v>
          </cell>
          <cell r="D70" t="str">
            <v>Corporaciones de Derecho Privado</v>
          </cell>
          <cell r="E70" t="str">
            <v>Otorgada por Decreto Exento  Nº 3782, de fecha 29 de Agosto de  2011, del Ministerio de Justicia.</v>
          </cell>
          <cell r="F70" t="str">
            <v xml:space="preserve">Certificado de vigencia de persona jurídica sin fines de lucro, folio N° 85423095, emitido por el SRCeI con fecha 08 de julio de 2021. 
</v>
          </cell>
          <cell r="G70"/>
          <cell r="H70"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I70" t="str">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ell>
          <cell r="J70" t="str">
            <v xml:space="preserve">2 años. </v>
          </cell>
          <cell r="K70" t="str">
            <v>Del 15 de junio de 2021 al 15 de junio de 2023</v>
          </cell>
          <cell r="L70" t="str">
            <v xml:space="preserve">Presidente: Rodrigo  Escobar  Olmedo </v>
          </cell>
          <cell r="M70" t="str">
            <v xml:space="preserve">Calle Merced N° 741, sector centro, ciudad y comuna de Vallenar, Provincia  de Huasco, Región de Atacama.
</v>
          </cell>
          <cell r="N70" t="str">
            <v>III</v>
          </cell>
          <cell r="O70" t="str">
            <v>Huasco</v>
          </cell>
          <cell r="P70" t="str">
            <v>Teléfono: 51 (2) 612617</v>
          </cell>
          <cell r="Q70" t="str">
            <v>Correo electrónico: piehusco@hotmail.com
                            comesperanza@gmail.com</v>
          </cell>
          <cell r="R70"/>
          <cell r="S70" t="str">
            <v>93401: Institución de Asistencia Social</v>
          </cell>
          <cell r="T70" t="str">
            <v>Certificado Financiero, correspondiente al año 2020, aprobados por el Sub Departamento de Supervisión Fiannciera Nacional.</v>
          </cell>
        </row>
        <row r="71">
          <cell r="B71">
            <v>700151204</v>
          </cell>
          <cell r="C71" t="str">
            <v>Corporación de Derecho Privado.</v>
          </cell>
          <cell r="D71" t="str">
            <v>Corporaciones de Derecho Privado</v>
          </cell>
          <cell r="E71" t="str">
            <v xml:space="preserve">Otorgada por Decreto Supremo Nº 2123, de fecha 20 de noviembre de 1968, del Ministerio de Justicia. </v>
          </cell>
          <cell r="F71" t="str">
            <v>Certificado de vigencia, folio Nº 500164088207, del Servicio de Registro Civil e Identificación, de fecha 10 de octubre de 2017</v>
          </cell>
          <cell r="G71"/>
          <cell r="H71" t="str">
            <v>Servir, sin discriminación, a toda persona física o mentalmente deficiente.</v>
          </cell>
          <cell r="I71" t="str">
            <v xml:space="preserve">Presidenta: Vinka Elgueta Kriskovich, 
Vicepresidenta: Dennis Jiménez Avendaño,
Secretario: Carlos Cubillos Gutiérrez
Tesorera: María Ximena López Sarmiento  
</v>
          </cell>
          <cell r="J71" t="str">
            <v>Anualmente.</v>
          </cell>
          <cell r="K71" t="str">
            <v>26 de abril de 2017 al 26 de abril de 2018.</v>
          </cell>
          <cell r="L71" t="str">
            <v xml:space="preserve">Presidenta: Vinka Elgueta Kriskovich, </v>
          </cell>
          <cell r="M71" t="str">
            <v xml:space="preserve">Población Frei, Francisco Bilbao Nº 1519, Arica, 
</v>
          </cell>
          <cell r="N71" t="str">
            <v>XV</v>
          </cell>
          <cell r="O71" t="str">
            <v>Arica</v>
          </cell>
          <cell r="P71" t="str">
            <v xml:space="preserve">fono (58) 2470009
</v>
          </cell>
          <cell r="Q71" t="str">
            <v xml:space="preserve"> creearica@hotmail.com</v>
          </cell>
          <cell r="R71"/>
          <cell r="S71" t="str">
            <v>93401: Institución de Asistencia Social</v>
          </cell>
          <cell r="T71" t="str">
            <v xml:space="preserve">Se acompaña certificado financiero correspondiente al año 2016, y se remite al Subdepartamento de Supervisión Financiera Nacional para aprobación. </v>
          </cell>
        </row>
        <row r="72">
          <cell r="B72">
            <v>653932502</v>
          </cell>
          <cell r="C72" t="str">
            <v>Corporación de Derecho Privado.</v>
          </cell>
          <cell r="D72" t="str">
            <v>Corporaciones de Derecho Privado</v>
          </cell>
          <cell r="E72" t="str">
            <v xml:space="preserve">Otorgada por Decreto Exento Nº 31, de fecha 12 de enero de 2004,  por el Ministerio de Justicia.  </v>
          </cell>
          <cell r="F72" t="str">
            <v>Certificado de vigencia Nº 728/2019, de fecha 03 de mayo de 2019 del Secretario Municipal de la Ilustre Municipalidad de Antofagasta.</v>
          </cell>
          <cell r="G72"/>
          <cell r="H7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I72" t="str">
            <v xml:space="preserve">Presidenta: Patricia González Bravo 
Vicepresidente: Raúl Rodríguez Cortés
Secretaria: Edith Reyes Villazón
Tesorero: Herman Mundaca Alfaro
</v>
          </cell>
          <cell r="J72" t="str">
            <v>Durarán dos años en sus cargos</v>
          </cell>
          <cell r="K72" t="str">
            <v>16 de abril de 2021</v>
          </cell>
          <cell r="L72" t="str">
            <v xml:space="preserve">Presidenta: Patricia González Bravo 
Vicepresidente: Raúl Rodríguez Cortés
Secretaria: Edith Reyes Villazón
Tesorero: Herman Mundaca Alfaro
</v>
          </cell>
          <cell r="M72" t="str">
            <v>Washington N° 2675, Depto.  702, Antofagasta</v>
          </cell>
          <cell r="N72" t="str">
            <v>II</v>
          </cell>
          <cell r="O72" t="str">
            <v>Antofagasta</v>
          </cell>
          <cell r="P72"/>
          <cell r="Q72"/>
          <cell r="R72"/>
          <cell r="S72" t="str">
            <v>93401: Institución de Asistencia Social</v>
          </cell>
          <cell r="T72" t="str">
            <v xml:space="preserve">Se acompaña Certificado de antecedentes financieros correspondientes al año 2016, aprobados por el Subdepartamento de Supervisión Financiera. </v>
          </cell>
        </row>
        <row r="73">
          <cell r="B73">
            <v>719926002</v>
          </cell>
          <cell r="C73" t="str">
            <v>Corporación de Derecho Privado</v>
          </cell>
          <cell r="D73" t="str">
            <v>Corporaciones de Derecho Privado</v>
          </cell>
          <cell r="E73" t="str">
            <v>Otorgada por Decreto Supremo Nº 1429, de fecha 27 de noviembre  de 1991, del Ministerio de Justicia, publicado en el Diario Oficial el día 16 de enero de 1992.</v>
          </cell>
          <cell r="F73" t="str">
            <v>Certificado de Vigencia de Persona Jurídica sin Fines de Lucro Folio N° 500449328028, de 16 de mayo de 2022, emitido por el Servicio de Registro Civil e Identificación</v>
          </cell>
          <cell r="G73"/>
          <cell r="H73" t="str">
            <v>Atender a los jóvenes en citación de riesgo social, proponiendo dar atención integral, con miras a prevenir conductas desadaptativas que los lleven a involucrase posteriormente en actos delictivos.</v>
          </cell>
          <cell r="I73" t="str">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ell>
          <cell r="J73" t="str">
            <v>Se elegirán cada dos años.</v>
          </cell>
          <cell r="K73" t="str">
            <v xml:space="preserve">desde el 07 de abril de 2021 al 07 de abril del 2023.  </v>
          </cell>
          <cell r="L73" t="str">
            <v xml:space="preserve">Presidente: Luis Antonio Ruíz Sumaret, 
Directora Ejecutiva: Yerka Aguilera Olivares, 
</v>
          </cell>
          <cell r="M73" t="str">
            <v xml:space="preserve">Avenida O´Higgins N° 1271, Chillan. 
</v>
          </cell>
          <cell r="N73" t="str">
            <v>XVI</v>
          </cell>
          <cell r="O73" t="str">
            <v>Chillán</v>
          </cell>
          <cell r="P73" t="str">
            <v xml:space="preserve"> 42-2426627 y 42-2426628-    Celular: 978072945</v>
          </cell>
          <cell r="Q73" t="str">
            <v xml:space="preserve"> Correo electrónico: directorio@corporacionllequen.cl, llequencentral4@gmail.com             yerkaguileracorporacionllequen@gmail.com</v>
          </cell>
          <cell r="R73"/>
          <cell r="S73" t="str">
            <v>93401: Institución de Asistencia Social</v>
          </cell>
          <cell r="T73" t="str">
            <v xml:space="preserve">Se acompañan antecedentes financieros correspondientes al año 2021,  aprobados por el Subdepartamento de Supervisión Financiera Nacional. </v>
          </cell>
        </row>
        <row r="74">
          <cell r="B74">
            <v>650929403</v>
          </cell>
          <cell r="C74" t="str">
            <v>Corporación de Derecho Privado, sin fines de lucro.</v>
          </cell>
          <cell r="D74" t="str">
            <v>Corporaciones de Derecho Privado</v>
          </cell>
          <cell r="E74" t="str">
            <v xml:space="preserve">Otorgado por Decreto Supremo Nº 1134, de fecha 24 de diciembre de 2001, del Ministerio de Justicia. </v>
          </cell>
          <cell r="F74" t="str">
            <v>Certificado de Vigencia de Persona Jurídica Sin Fines de Lucro, Folio Nº 500230145458, de 30 de mayo de 2019, del Servicio de Registro Civil e Identificación.</v>
          </cell>
          <cell r="G74"/>
          <cell r="H74"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I74" t="str">
            <v xml:space="preserve">Presidenta: 
Jacqueline Roumeau Cresta, 
Vicepresidente: 
Roberto Carrizo Pozo,
Secretaria: 
Marianella  Roumeau Cresta, 
Tesorero: 
Jorge Iturrieta Quintanilla
</v>
          </cell>
          <cell r="J74" t="str">
            <v>Durarán 2 años en sus cargos, pudiendo ser reelegidos.</v>
          </cell>
          <cell r="K74" t="str">
            <v xml:space="preserve">18 de abril de 2018 </v>
          </cell>
          <cell r="L74" t="str">
            <v xml:space="preserve">Presidenta:  Jacqueline Roumeau Cresta          </v>
          </cell>
          <cell r="M74" t="str">
            <v xml:space="preserve">Lira N° 1652 de Santiago Centro.
</v>
          </cell>
          <cell r="N74" t="str">
            <v>XIII</v>
          </cell>
          <cell r="O74" t="str">
            <v>Santiago</v>
          </cell>
          <cell r="P74" t="str">
            <v>Teléfono:  (02) 25558672</v>
          </cell>
          <cell r="Q74" t="str">
            <v>coartre@coartre.cl</v>
          </cell>
          <cell r="R74"/>
          <cell r="S74" t="str">
            <v>93401: Institución de Asistencia Social</v>
          </cell>
          <cell r="T74" t="str">
            <v>Se acompaña Certificado financiero correspondiente al año 2018, aprobado Sub Departamento de Supervisión Financiera Nacional</v>
          </cell>
        </row>
        <row r="75">
          <cell r="B75">
            <v>708167002</v>
          </cell>
          <cell r="C75" t="str">
            <v>Corporación de Derecho Público.</v>
          </cell>
          <cell r="D75" t="str">
            <v>Corporaciones de Derecho Público.</v>
          </cell>
          <cell r="E75" t="str">
            <v xml:space="preserve">Ley Nº 17.995, de 1981, del Ministerio de Justicia. </v>
          </cell>
          <cell r="F75" t="str">
            <v>Indefinida.</v>
          </cell>
          <cell r="G75"/>
          <cell r="H75" t="str">
            <v>Asistencia judicial y/o jurídica gratuita a personas de escasos recursos.</v>
          </cell>
          <cell r="I75"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J75">
            <v>2017</v>
          </cell>
          <cell r="K75" t="str">
            <v>Agosto de 2017. Nombramiento Director Suplente: 10 de junio de 2019 al 31 de diciembre de 2012.</v>
          </cell>
          <cell r="L75" t="str">
            <v xml:space="preserve">PPresidente del Consejo Directivo: Sergio Vallejos Carle.
Director General Suplente: Gonzalo Felipe Contreras Reyes, RUN N° 13.795.783-3
</v>
          </cell>
          <cell r="M75" t="str">
            <v xml:space="preserve">Freire Nº 1220, Concepción, Octava Región. 
</v>
          </cell>
          <cell r="N75" t="str">
            <v>VIII</v>
          </cell>
          <cell r="O75" t="str">
            <v>Concepción</v>
          </cell>
          <cell r="P75" t="str">
            <v xml:space="preserve">Fono (41) 2735951- 2735950
</v>
          </cell>
          <cell r="Q75" t="str">
            <v>dirgen@cajbiobio.cl</v>
          </cell>
          <cell r="R75" t="str">
            <v>Casilla 647, Concepción</v>
          </cell>
          <cell r="S75">
            <v>91001</v>
          </cell>
          <cell r="T75" t="str">
            <v>No se acompañan. Aplica Informe Jurídico Nº 09, de  fecha 14 de marzo de 2011 del Departamento Jurídico y Dictamen Nº 070791, de 2009, de la Contraloría General de la República</v>
          </cell>
        </row>
        <row r="76">
          <cell r="B76">
            <v>603180003</v>
          </cell>
          <cell r="C76" t="str">
            <v>Corporación de Derecho Público.</v>
          </cell>
          <cell r="D76" t="str">
            <v>Corporaciones de Derecho Público.</v>
          </cell>
          <cell r="E76" t="str">
            <v xml:space="preserve">Decreto con Fuerza de Ley Nº 18.632, de 1987, del Ministerio de Justicia. </v>
          </cell>
          <cell r="F76" t="str">
            <v>Indefinida.</v>
          </cell>
          <cell r="G76"/>
          <cell r="H76" t="str">
            <v>Asistencia judicial y/o jurídica gratuita a personas de escasos recursos.</v>
          </cell>
          <cell r="I76"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J76" t="str">
            <v xml:space="preserve">: Se actualiza de acuerdo a los actos administrativos que los designan en cada cargo. </v>
          </cell>
          <cell r="K76" t="str">
            <v>desde el 18 de enero de 2016.</v>
          </cell>
          <cell r="L76" t="str">
            <v xml:space="preserve">Presidente del Consejo Directivo: Patricio Torres Velozo, 
Directora General: Carolina Paz Fernández Alvear 
</v>
          </cell>
          <cell r="M76" t="str">
            <v xml:space="preserve">Sotomayor 728, segundo piso, Iquique, Primera Región.
</v>
          </cell>
          <cell r="N76" t="str">
            <v>I</v>
          </cell>
          <cell r="O76" t="str">
            <v>Iquique</v>
          </cell>
          <cell r="P76" t="str">
            <v>Fono (57) 532160-  532162</v>
          </cell>
          <cell r="Q76" t="str">
            <v xml:space="preserve"> dirgen@cajta.cl</v>
          </cell>
          <cell r="R76"/>
          <cell r="S76">
            <v>91001</v>
          </cell>
          <cell r="T76" t="str">
            <v>No se acompañan. Aplica Informe Jurídico Nº 09, de  fecha 14 de marzo de 2011 del Departamento Jurídico y Dictamen Nº 070791, de 2009, de la Contraloría General de la República.</v>
          </cell>
        </row>
        <row r="77">
          <cell r="B77">
            <v>708168009</v>
          </cell>
          <cell r="C77" t="str">
            <v>Corporación de Derecho Público.</v>
          </cell>
          <cell r="D77" t="str">
            <v>Corporaciones de Derecho Público.</v>
          </cell>
          <cell r="E77" t="str">
            <v>Ley Nº 17.995, de 1981, del Ministerio de Justicia. Los Estatutos se encuentran contenidos en el D.F.L. Nº 944, de fecha 23 de septiembre de 1981.</v>
          </cell>
          <cell r="F77" t="str">
            <v>Indefinida.</v>
          </cell>
          <cell r="G77"/>
          <cell r="H77" t="str">
            <v>Asistencia judicial y/o jurídica gratuita a personas de escasos recursos.</v>
          </cell>
          <cell r="I77"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J77"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K77" t="str">
            <v>No se registra</v>
          </cell>
          <cell r="L77" t="str">
            <v xml:space="preserve">Director General: 
Roberto Basilio Chacón Gutiérrez
</v>
          </cell>
          <cell r="M77" t="str">
            <v xml:space="preserve">Condell Nº 1231, quinto piso, comuna de Valparaíso, Quinta Región.
</v>
          </cell>
          <cell r="N77" t="str">
            <v>V</v>
          </cell>
          <cell r="O77" t="str">
            <v>Valparaíso</v>
          </cell>
          <cell r="P77" t="str">
            <v>Teléfonos- 32-2161300</v>
          </cell>
          <cell r="Q77" t="str">
            <v xml:space="preserve"> directorageneral@cajval.cl</v>
          </cell>
          <cell r="R77"/>
          <cell r="S77">
            <v>91001</v>
          </cell>
          <cell r="T77" t="str">
            <v>No se acompañan. Aplica Informe Jurídico Nº 09, de  fecha 14 de marzo de 2011 del Departamento Jurídico y Dictamen Nº 070791, de 2009, de la Contraloría General de la República.</v>
          </cell>
        </row>
        <row r="78">
          <cell r="B78">
            <v>707862009</v>
          </cell>
          <cell r="C78" t="str">
            <v>Corporación</v>
          </cell>
          <cell r="D78" t="str">
            <v>Corporaciones de Derecho Público.</v>
          </cell>
          <cell r="E78" t="str">
            <v>Constitución Política de la República, artículo 107.</v>
          </cell>
          <cell r="F78" t="str">
            <v>Indefinida.</v>
          </cell>
          <cell r="G78"/>
          <cell r="H78" t="str">
            <v>Según Ley Orgánica Nº 18.695, artículos 1º al 4º.</v>
          </cell>
          <cell r="I78" t="str">
            <v>si tiene Consejo Directivo</v>
          </cell>
          <cell r="J78" t="str">
            <v xml:space="preserve">El/la SEREMI de Justicia y D.D.H.H. de la RM, miembro del Consejo Directivo, durará mientras permanezca en su cargo. Respecto de los abogados de libre ejercicio de la profesión, durarán 2 años en sus funciones. </v>
          </cell>
          <cell r="K78"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L78" t="str">
            <v xml:space="preserve">Director General (S) Alejandro Andrés Díaz Letelier
Secretaria Regional Ministerial de Justicia y D.D.H.H. RM: Carolina Lavín Aliaga
</v>
          </cell>
          <cell r="M78" t="str">
            <v xml:space="preserve">Agustinas Nº 1416, comuna de Santiago, Región Metropolitana
</v>
          </cell>
          <cell r="N78" t="str">
            <v>XIII</v>
          </cell>
          <cell r="O78" t="str">
            <v>Santiago</v>
          </cell>
          <cell r="P78" t="str">
            <v xml:space="preserve">Teléfono General: 229371071
Director General (S):Teléfono: 229371073
Jefe de Gabinete (S): Teléfono: 229371073
Secretaria Dirección General: Sandra Pavés Carmona Teléfono: 229371073
</v>
          </cell>
          <cell r="Q78" t="str">
            <v xml:space="preserve">
Director General (S): Alejandro Díaz Letelier Correo: adiazl@cajmetro.cl 
Jefe de Gabinete (S): Felipe Ramírez Oyarzo, Correo: framirez@cajmetro.cl 
Secretaria Dirección General: Correo: spavez@cajmetro.cl
</v>
          </cell>
          <cell r="R78"/>
          <cell r="S78">
            <v>91001</v>
          </cell>
          <cell r="T78" t="str">
            <v>No se acompañan. Aplica Informe Jurídico N° 09, de fecha 14 de marzo de 2011 del Departamento Jurídico y Dictamen N° 070791, de 2009, de la Contraloría General de la República.</v>
          </cell>
        </row>
        <row r="79">
          <cell r="B79">
            <v>650213203</v>
          </cell>
          <cell r="C79" t="str">
            <v>Corporación de Derecho Privado.</v>
          </cell>
          <cell r="D79" t="str">
            <v>Corporaciones de Derecho Privado</v>
          </cell>
          <cell r="E79" t="str">
            <v>Otorgada por Decreto Exento  Nº 314, de fecha 30  de marzo  de  2001, del Ministerio de Justicia.</v>
          </cell>
          <cell r="F79" t="str">
            <v>Certificado de Vigencia de persona jurídica sin fines de lucro, folio N° 500395541683, de 25 de junio de 2021, emitido por el Servicio de Registro Civil e Identificación</v>
          </cell>
          <cell r="G79"/>
          <cell r="H79"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I79" t="str">
            <v xml:space="preserve">Presidente:
Gastón Francisco José Pinochet Donoso, 
Vice Presidenta:
Carmen Luz Vidal Molina,
Secretario:
Patricio Alexis Villarreal Guajardo, 
Tesorero: 
Ricardo Rivano Vera, 
Director:
Fidel Antonio Aravena Zamudio, </v>
          </cell>
          <cell r="J79" t="str">
            <v>Dos años. Si, por cualquier causa no se efectúa oportunamente la elección de Directorio, se entenderá renovado el mandato de quienes se encuentran en funciones hasta que se realice la correspondiente elección.</v>
          </cell>
          <cell r="K79" t="str">
            <v>De 04 de marzo de 2021 a 04 de marzo de 2023.</v>
          </cell>
          <cell r="L79" t="str">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ell>
          <cell r="M79" t="str">
            <v xml:space="preserve">Uno Oriente N°1550, comuna de Talca, Región del Maule. </v>
          </cell>
          <cell r="N79" t="str">
            <v>VII</v>
          </cell>
          <cell r="O79" t="str">
            <v>Talca</v>
          </cell>
          <cell r="P79" t="str">
            <v>71 2 235092</v>
          </cell>
          <cell r="Q79" t="str">
            <v>569 50000481</v>
          </cell>
          <cell r="R79"/>
          <cell r="S79" t="str">
            <v>93401: Institución de Asistencia Social</v>
          </cell>
          <cell r="T79" t="str">
            <v xml:space="preserve">Certificado de antecedentes financieros, correspondientes al año 2020, APROBADOS POR El Subdepartamento de Supervisión Financiera Nacional. </v>
          </cell>
        </row>
        <row r="80">
          <cell r="B80">
            <v>659070006</v>
          </cell>
          <cell r="C80" t="str">
            <v xml:space="preserve">Corporación de Derecho Privado. </v>
          </cell>
          <cell r="D80" t="str">
            <v>Corporaciones de Derecho Privado</v>
          </cell>
          <cell r="E80" t="str">
            <v>Otorgada por Decreto Exento N° 716, de 22 de febrero de 2008, del Ministerio de Justicia y Derechos Humanos.</v>
          </cell>
          <cell r="F80" t="str">
            <v>Certificado de Vigencia de Persona Jurídica sin Fines de Lucro, Folio N° 500400222164, de 26 de julio de 2021, del Servicio de Registro Civil e Identificación.</v>
          </cell>
          <cell r="G80"/>
          <cell r="H80"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I80" t="str">
            <v xml:space="preserve">Presidente: 
John Paul Hernández, Pasaporte EEUU N° 546129340
Secretaria: 
Annette Viola Scifres, 
Tesorero: 
Marcelo Rodrigo Marcón, 
</v>
          </cell>
          <cell r="J80" t="str">
            <v>anual</v>
          </cell>
          <cell r="K80" t="str">
            <v>05 de agosto de 2021 a 05 de agosto de 2022.</v>
          </cell>
          <cell r="L80" t="str">
            <v xml:space="preserve">Presidente: 
John Paul Hernández, 
Delegación de Poderes del Directorio (actúa individualmente):
Annette Viola Scifres, 
Facultades expresas de representante legal designado por Directorio
Marcelo Rodrigo Marcón
</v>
          </cell>
          <cell r="M80" t="str">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ell>
          <cell r="N80" t="str">
            <v>IV</v>
          </cell>
          <cell r="O80" t="str">
            <v>Vicuña</v>
          </cell>
          <cell r="P80" t="str">
            <v>Teléfono: 51-2750123 y 56979374253</v>
          </cell>
          <cell r="Q80" t="str">
            <v>Correo electrónico: casamontana@yahoo.com                            mauricio.montero.ts@gmail.com</v>
          </cell>
          <cell r="R80" t="str">
            <v>Casilla 274</v>
          </cell>
          <cell r="S80" t="str">
            <v xml:space="preserve">93401: Institución de Asistencia Social </v>
          </cell>
          <cell r="T80" t="str">
            <v xml:space="preserve">Antecedentes financieros correspondientes al año 2020, aprobados por el Subdepartamento de Supervisión Financiera Nacional. </v>
          </cell>
        </row>
        <row r="81">
          <cell r="B81">
            <v>651653096</v>
          </cell>
          <cell r="C81" t="str">
            <v>Corporación de Derecho Privado.</v>
          </cell>
          <cell r="D81" t="str">
            <v>Corporaciones de Derecho Privado</v>
          </cell>
          <cell r="E81"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1" t="str">
            <v xml:space="preserve">Certificado de Vigencia Folio Nº 500199046275, de fecha 30 de octubre de 2018, del Servicio de Registro Civil e Identificación.
</v>
          </cell>
          <cell r="G81"/>
          <cell r="H81"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I81" t="str">
            <v xml:space="preserve">Presidenta: 
Luz Eliana Alca Turra, 
Secretario: 
Marco Aurelio Cariman Pérez, 
Tesorero:
Remigio Nahuelpan Islas, 
</v>
          </cell>
          <cell r="J81" t="str">
            <v>05 años.</v>
          </cell>
          <cell r="K81" t="str">
            <v>Del 26 de noviembre de 2018 al 26 de noviembre de 2023</v>
          </cell>
          <cell r="L81" t="str">
            <v xml:space="preserve">Luz Eliana Alca Turra, </v>
          </cell>
          <cell r="M81" t="str">
            <v xml:space="preserve"> General Mackenna N° 593, oficina 605, ciudad y comuna de Temuco, Región de la Araucanía.</v>
          </cell>
          <cell r="N81" t="str">
            <v>IX</v>
          </cell>
          <cell r="O81" t="str">
            <v>Temuco</v>
          </cell>
          <cell r="P81" t="str">
            <v xml:space="preserve">981796585
</v>
          </cell>
          <cell r="Q81" t="str">
            <v>lucit@gmail.com</v>
          </cell>
          <cell r="R81"/>
          <cell r="S81" t="str">
            <v>no aparece</v>
          </cell>
          <cell r="T81" t="str">
            <v xml:space="preserve">Antecedentes financieros correspondientes al año 2017, aprobados por el Sub Departamento de Supervisión Financiera Nacional. </v>
          </cell>
        </row>
        <row r="82">
          <cell r="B82">
            <v>703708005</v>
          </cell>
          <cell r="C82" t="str">
            <v>Corporación de Derecho Privado.</v>
          </cell>
          <cell r="D82" t="str">
            <v>Corporaciones de Derecho Privado</v>
          </cell>
          <cell r="E82" t="str">
            <v xml:space="preserve">Otorgado por Decreto Supremo Nº 313, de fecha 15 de marzo  de 1973, por el Ministerio de Justicia.  </v>
          </cell>
          <cell r="F82" t="str">
            <v>Certificado de vigencia Nº 299, de fecha 13 de julio de 2012, de la Secretaría Regional Ministerial de Justicia de la Región del Biobío.</v>
          </cell>
          <cell r="G82"/>
          <cell r="H82" t="str">
            <v xml:space="preserve">Ofrecer ayuda moral, intelectual y material a personas de escasos recursos, velando especialmente por el bienestar de éstas. </v>
          </cell>
          <cell r="I82" t="str">
            <v xml:space="preserve">Presidente: Hugo Antonio Díaz Uribe       
Vicepresidente: Nicolás  Enrique Silva Segura      
Secretario: Carlos Araya Vallespir           
Tesorero: Enrique Gómez Hoffer          
Directores: 
Hugo Pérez López                                    
Ramón García Carrasco                           
Gabriel Varela Sabando                          
</v>
          </cell>
          <cell r="J82" t="str">
            <v xml:space="preserve">Se elegirán cada tres años.
</v>
          </cell>
          <cell r="K82" t="str">
            <v xml:space="preserve">De 30 de octubre de 2009 a 30 de octubre de 2012.
</v>
          </cell>
          <cell r="L82" t="str">
            <v xml:space="preserve">Hugo Antonio Díaz Uribe              </v>
          </cell>
          <cell r="M82" t="str">
            <v xml:space="preserve">Castellón Nº 559, comuna de Concepción, Octava Región 
</v>
          </cell>
          <cell r="N82" t="str">
            <v>VIII</v>
          </cell>
          <cell r="O82" t="str">
            <v>Concepción</v>
          </cell>
          <cell r="P82" t="str">
            <v>Fono (41) 223903</v>
          </cell>
          <cell r="Q82"/>
          <cell r="R82"/>
          <cell r="S82">
            <v>93401</v>
          </cell>
          <cell r="T82" t="str">
            <v>Se acompaña certificado financiero correspondiente al año 2011 y patrimonio y activos año 2011, aprobado por el Sub Departamento de Supervisión Financiera Nacional.</v>
          </cell>
        </row>
        <row r="83">
          <cell r="B83">
            <v>712091002</v>
          </cell>
          <cell r="C83" t="str">
            <v>Corporación de Derecho Privado.</v>
          </cell>
          <cell r="D83" t="str">
            <v>Corporaciones de Derecho Privado</v>
          </cell>
          <cell r="E83" t="str">
            <v>Otorgada por Decreto Supremo Nº 1042, de fecha 30 de noviembre de 1984, del Ministerio de Justicia, publicado en el Diario Oficial el día  29 de diciembre de 1984.</v>
          </cell>
          <cell r="F83" t="str">
            <v>Certificado de vigencia, folio Nº500394910197, de 22 de junio de 2021, del Servicio de Registro Civil e Identificación</v>
          </cell>
          <cell r="G83"/>
          <cell r="H8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I83" t="str">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ell>
          <cell r="J83" t="str">
            <v>Durarán 02 años en sus cargos. En caso de que no se nombre Asamblea, permanece la que esta nombrada.</v>
          </cell>
          <cell r="K83" t="str">
            <v>30 de mayo de 2018</v>
          </cell>
          <cell r="L8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M83" t="str">
            <v>Colombia Nº 7742, comuna de La Florida, Región Metropolitana.</v>
          </cell>
          <cell r="N83" t="str">
            <v>XIII</v>
          </cell>
          <cell r="O83" t="str">
            <v>La Florida</v>
          </cell>
          <cell r="P83" t="str">
            <v xml:space="preserve">02) 23280100, </v>
          </cell>
          <cell r="Q83" t="str">
            <v xml:space="preserve">mariaayuda@mariaayuda.cl
www.mariaayuda.cl
</v>
          </cell>
          <cell r="R83"/>
          <cell r="S83" t="str">
            <v>93401: Institución de Asistencia Social</v>
          </cell>
          <cell r="T83" t="str">
            <v xml:space="preserve">Certificado financiero correspondiente al año 2020, aprobado por el Subdepartamento de Supervisión Financiera Nacional 
</v>
          </cell>
        </row>
        <row r="84">
          <cell r="B84">
            <v>709659006</v>
          </cell>
          <cell r="C84" t="str">
            <v>Corporación de Derecho Privado.</v>
          </cell>
          <cell r="D84" t="str">
            <v>Corporaciones de Derecho Privado</v>
          </cell>
          <cell r="E84" t="str">
            <v xml:space="preserve">Otorgada por Decreto Supremo Nº 453, de fecha 13 de mayo de  1982, del Ministerio de Justicia. </v>
          </cell>
          <cell r="F84" t="str">
            <v>Certificado de vigencia Nº 893, de fecha 30 de junio de 2005, del Ministerio de Justicia.</v>
          </cell>
          <cell r="G84"/>
          <cell r="H84" t="str">
            <v>Creación y mantención de un hogar de niñas en situación irregular y/o estado de extrema pobreza.</v>
          </cell>
          <cell r="I84" t="str">
            <v xml:space="preserve">Presidenta: Adriana López Tapia, 
Directorio pendiente
</v>
          </cell>
          <cell r="J84" t="str">
            <v>Durarán 02 años en sus cargos.</v>
          </cell>
          <cell r="K84" t="str">
            <v>28 de abril de 2005 a 28 de abril de 2007</v>
          </cell>
          <cell r="L84" t="str">
            <v xml:space="preserve">Presidenta: Adriana López Tapia, </v>
          </cell>
          <cell r="M84" t="str">
            <v>Mulchén Nº 855, comuna de Arica,</v>
          </cell>
          <cell r="N84" t="str">
            <v>XV</v>
          </cell>
          <cell r="O84" t="str">
            <v>Arica</v>
          </cell>
          <cell r="P84"/>
          <cell r="Q84" t="str">
            <v>hogarstalucia2@gmail.com</v>
          </cell>
          <cell r="R84"/>
          <cell r="S84" t="str">
            <v>93401: Institución de Asistencia Social</v>
          </cell>
          <cell r="T84" t="str">
            <v>Se acompaña Certificado Financiero, del mes de noviembre de 2010, correspondiente al año 2009, aprobado por el Sub Departamento de Supervisión Financiera Nacional.</v>
          </cell>
        </row>
        <row r="85">
          <cell r="B85">
            <v>651131154</v>
          </cell>
          <cell r="C85" t="str">
            <v>Corporación de Derecho Privado.</v>
          </cell>
          <cell r="D85" t="str">
            <v>Corporaciones de Derecho Privado</v>
          </cell>
          <cell r="E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85" t="str">
            <v xml:space="preserve">Certificado de vigencia, folio Nº500397509619, de 08 de julio de 2021, del Servicio de Registro Civil e Identificación. 
</v>
          </cell>
          <cell r="G85"/>
          <cell r="H85"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I85" t="str">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ell>
          <cell r="J85" t="str">
            <v>5 años.</v>
          </cell>
          <cell r="K85" t="str">
            <v>03 de septiembre de 2020 al 03 de septiembre de 2025</v>
          </cell>
          <cell r="L85" t="str">
            <v xml:space="preserve">José Miguel Araya Garrido, </v>
          </cell>
          <cell r="M85" t="str">
            <v xml:space="preserve">Calle 13 Sur 4 Poniente Nº 519, comuna de Talca, Región del Maule.
7 Oriente N° 3196, Pasaje 21 Norte A, comuna de Talca, Región del Maule
</v>
          </cell>
          <cell r="N85" t="str">
            <v>VII</v>
          </cell>
          <cell r="O85" t="str">
            <v>Talca</v>
          </cell>
          <cell r="P85" t="str">
            <v>Fono: 71 2 339161
Celular: 98694714</v>
          </cell>
          <cell r="Q85" t="str">
            <v xml:space="preserve">fundacionshalomchile@gmail.com
hogarshalomtalca@gmail.com </v>
          </cell>
          <cell r="R85"/>
          <cell r="S85" t="str">
            <v>93401: Institución de Asistencia Social</v>
          </cell>
          <cell r="T85" t="str">
            <v xml:space="preserve">Certificado Financiero correspondiente al año 2020, aprobado por el Subdepartamento de Supervisión Financiera Nacional. </v>
          </cell>
        </row>
        <row r="86">
          <cell r="B86">
            <v>650926250</v>
          </cell>
          <cell r="C86" t="str">
            <v>Corporación de Derecho Privado.</v>
          </cell>
          <cell r="D86" t="str">
            <v>Corporaciones de Derecho Privado</v>
          </cell>
          <cell r="E86"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86" t="str">
            <v>Certificado de Vigencia Folio N° 50011406, de 23 de mayo de 2018, emitido por el Servicio de Registro Civil e Identificación.</v>
          </cell>
          <cell r="G86"/>
          <cell r="H86"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I86" t="str">
            <v xml:space="preserve">Presidente: 
MARCELA DEL CARMEN TORRES MUÑOZ, 
Secretario: 
MONICA DEL CARMEN MUÑOZ SALAS, 
Tesorero:
ADRIAN ALBERTO DEL TRANSITO TORRES JARA, 
</v>
          </cell>
          <cell r="J86" t="str">
            <v xml:space="preserve">01 año
</v>
          </cell>
          <cell r="K86" t="str">
            <v>30 de noviembre de 2017</v>
          </cell>
          <cell r="L86" t="str">
            <v xml:space="preserve">Presidente: 
MARCELA DEL CARMEN TORRES MUÑOZ, 
</v>
          </cell>
          <cell r="M86" t="str">
            <v>Almagro N°250 oficina 1008 comuna de Los Ángeles, Región del Biobío.</v>
          </cell>
          <cell r="N86" t="str">
            <v>VIII</v>
          </cell>
          <cell r="O86" t="str">
            <v>Los Ángeles</v>
          </cell>
          <cell r="P86"/>
          <cell r="Q86"/>
          <cell r="R86"/>
          <cell r="S86" t="str">
            <v xml:space="preserve">93401: Institución de Asistencia Social 
</v>
          </cell>
          <cell r="T86" t="str">
            <v xml:space="preserve">Se acompaña Certificado de antecedentes financieros correspondientes al año 2017, y se remite al Subdepartamento de Supervisión Financiera Nacional para aprobación. </v>
          </cell>
        </row>
        <row r="87">
          <cell r="B87">
            <v>533330878</v>
          </cell>
          <cell r="C87"/>
          <cell r="D87" t="str">
            <v>Corporaciones de Derecho Privado</v>
          </cell>
          <cell r="E87"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v>
          </cell>
          <cell r="F87" t="str">
            <v>Certificado de vigencia Folio N° 500396832540, de 05 de julio de 2021, emitido por el Servicio de Registro Civil e Identificación</v>
          </cell>
          <cell r="G87"/>
          <cell r="H87" t="str">
            <v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v>
          </cell>
          <cell r="I87" t="str">
            <v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v>
          </cell>
          <cell r="J87" t="str">
            <v>5 años</v>
          </cell>
          <cell r="K87" t="str">
            <v>De fecha 05 de noviembre de 2019 a 05 de noviembre de 2024</v>
          </cell>
          <cell r="L87" t="str">
            <v xml:space="preserve">Augusto Raúl Fernández Saa,  
Poder: Presidente: Augusto Raúl Fernandez Saa y Tesorero: Guillermo Arturo Mardones Rivera, quienes representan de forma indistinta a la institución
 </v>
          </cell>
          <cell r="M87" t="str">
            <v xml:space="preserve">Calle Condell N°1176, oficina 144 comuna de Valparaíso, región de Valparaíso.
</v>
          </cell>
          <cell r="N87" t="str">
            <v>V</v>
          </cell>
          <cell r="O87" t="str">
            <v>Valparaíso</v>
          </cell>
          <cell r="P87" t="str">
            <v xml:space="preserve">Teléfono: 984304517
</v>
          </cell>
          <cell r="Q87" t="str">
            <v xml:space="preserve">
Correo electrónico: codess.valparaiso@gmail</v>
          </cell>
          <cell r="R87"/>
          <cell r="S87">
            <v>93401</v>
          </cell>
          <cell r="T87" t="str">
            <v xml:space="preserve">Antecedentes financieros correspondientes al año 2020, APROBADOS el Sub Depto de Supervisión Financiera Nacional. </v>
          </cell>
        </row>
        <row r="88">
          <cell r="B88">
            <v>659362805</v>
          </cell>
          <cell r="C88" t="str">
            <v>Corporación de Derecho Privado</v>
          </cell>
          <cell r="D88" t="str">
            <v>Corporaciones de Derecho Privado</v>
          </cell>
          <cell r="E88" t="str">
            <v>Otorgado por Decreto Exento Nº 1469, de fecha 21 de abril de 2008, del Ministerio de Justicia, publicado en el Diario Oficial el día 25 de abril de 2008.</v>
          </cell>
          <cell r="F88" t="str">
            <v xml:space="preserve">Certificado de vigencia Folio N° 500394969520, de 322 de junio de 2021, emitido por el Servicio de Registro Civil e Identificación. </v>
          </cell>
          <cell r="G88"/>
          <cell r="H88"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I88" t="str">
            <v>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v>
          </cell>
          <cell r="J88" t="str">
            <v>Durarán dos años en sus cargos.</v>
          </cell>
          <cell r="K88" t="str">
            <v>04 de febrero de 2020 al 04 de febrero de 2022</v>
          </cell>
          <cell r="L88" t="str">
            <v>Presidenta: 
Beatriz Contreras Varela,</v>
          </cell>
          <cell r="M88" t="str">
            <v xml:space="preserve">Avenida Lo Barnechea Nº 1250, comuna de Lo Barnechea, Región Metropolitana.
</v>
          </cell>
          <cell r="N88" t="str">
            <v>XIII</v>
          </cell>
          <cell r="O88" t="str">
            <v>Lo Barnechea</v>
          </cell>
          <cell r="P88" t="str">
            <v xml:space="preserve">229552873-994346921 </v>
          </cell>
          <cell r="Q88" t="str">
            <v xml:space="preserve"> administracion@hogarsanvicente.cl</v>
          </cell>
          <cell r="R88"/>
          <cell r="S88">
            <v>93991</v>
          </cell>
          <cell r="T88" t="str">
            <v xml:space="preserve">Se acompaña certificado financiero año 2020, aprobado por el Sub Departamento de Supervisión Financiera Nacional.
</v>
          </cell>
        </row>
        <row r="89">
          <cell r="B89">
            <v>721291006</v>
          </cell>
          <cell r="C89" t="str">
            <v>poración de Derecho Privado.</v>
          </cell>
          <cell r="D89" t="str">
            <v>Corporaciones de Derecho Privado</v>
          </cell>
          <cell r="E89" t="str">
            <v>Otorgada por Decreto Supremo Nº 797, de fecha 23 de julio de 1991, del Ministerio de Justicia.</v>
          </cell>
          <cell r="F89" t="str">
            <v>Certificado de vigencia Nº 66, de fecha 04 de febrero de 2011, del SEREMI de Justicia de la Octava Región.</v>
          </cell>
          <cell r="G89"/>
          <cell r="H89"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I89"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J89" t="str">
            <v>Durarán dos años en sus cargos.</v>
          </cell>
          <cell r="K89" t="str">
            <v xml:space="preserve">De 14 de enero de 2011 al 14 de enero de 2013.
</v>
          </cell>
          <cell r="L89" t="str">
            <v xml:space="preserve">Presidente: Alejandro Rebolledo Smith </v>
          </cell>
          <cell r="M89" t="str">
            <v xml:space="preserve">Pasaje Paces de Quillín Nº 59, Villa San Pedro, comuna de San Pedro de la Paz, Octava Región, 
</v>
          </cell>
          <cell r="N89" t="str">
            <v>VIII</v>
          </cell>
          <cell r="O89" t="str">
            <v>San Pedro</v>
          </cell>
          <cell r="P89" t="str">
            <v>fono (041) 376704.- 2373039</v>
          </cell>
          <cell r="Q89" t="str">
            <v xml:space="preserve">paulosexto@entelchile.net 
</v>
          </cell>
          <cell r="R89"/>
          <cell r="S89" t="str">
            <v>93401: Institución de Asistencia Social</v>
          </cell>
          <cell r="T89" t="str">
            <v xml:space="preserve"> Se acompaña certificado financiero de fecha 22 de noviembre de 2010, correspondiente al año 2009,  aprobado por  el Sub Departamento de Supervisión Financiera Nacional.</v>
          </cell>
        </row>
        <row r="90">
          <cell r="B90">
            <v>719400000</v>
          </cell>
          <cell r="C90" t="str">
            <v>Corporación de Derecho Privado.</v>
          </cell>
          <cell r="D90" t="str">
            <v>Corporaciones de Derecho Privado</v>
          </cell>
          <cell r="E90" t="str">
            <v>Otorgada por Decreto Supremo Nº 528, de fecha 16 de mayo de 1991, del Ministerio de Justicia, publicado en el Diario Oficial el día 19 de noviembre de 1991.</v>
          </cell>
          <cell r="F90" t="str">
            <v>Certificado de vigencia Folio Nº 500451608691, de fecha 30 de mayo de 2022, emitido por el Servicio de Registro Civil e Identificación.</v>
          </cell>
          <cell r="G90"/>
          <cell r="H90"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I90" t="str">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ell>
          <cell r="J90" t="str">
            <v>Tres años.</v>
          </cell>
          <cell r="K90" t="str">
            <v xml:space="preserve">De 13 de junio de 2019 al 13 de junio de 2022. 
</v>
          </cell>
          <cell r="L90" t="str">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ell>
          <cell r="M90" t="str">
            <v xml:space="preserve">Santa Isabel Nº 345, Santiago, Región Metropolitana. 
</v>
          </cell>
          <cell r="N90" t="str">
            <v>XIII</v>
          </cell>
          <cell r="O90" t="str">
            <v>Santiago</v>
          </cell>
          <cell r="P90" t="str">
            <v>2228893- 2225181     Jaime Enrique Vilches González: 992386370- oficina: 226346252</v>
          </cell>
          <cell r="Q90" t="str">
            <v xml:space="preserve">corporacion.central@gmail.com
vilches.jaime@gmail.com
</v>
          </cell>
          <cell r="R90"/>
          <cell r="S90" t="str">
            <v>93401: Institución de Asistencia Social</v>
          </cell>
          <cell r="T90" t="str">
            <v xml:space="preserve">Se acompaña certificado de antecedentes financieros, correspondiente al año 2021 aprobados por el Sub Departamento de Supervisión Financiera Nacional. </v>
          </cell>
        </row>
        <row r="91">
          <cell r="B91">
            <v>653803206</v>
          </cell>
          <cell r="C91" t="str">
            <v>Corporación de Derecho Privado.</v>
          </cell>
          <cell r="D91" t="str">
            <v>Corporaciones de Derecho Privado</v>
          </cell>
          <cell r="E91" t="str">
            <v xml:space="preserve">Otorgado por Decreto Supremo Nº 2231, de fecha 16 de junio de 2004, del Ministerio de Justicia. </v>
          </cell>
          <cell r="F91" t="str">
            <v xml:space="preserve">Certificado Nº 032, de fecha 29 de agosto de 2006, emitido por don  Christian Dulansky Araya Seremi de   Justicia de la Novena Región de la Araucanía. </v>
          </cell>
          <cell r="G91"/>
          <cell r="H91"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91" t="str">
            <v xml:space="preserve">Presidente: Joel Canio Canio                  
Vicepresidente: Marcelino Canio Sandoval    
Secretaria: Maria Lorena Villegas Monsalve   
Tesorero: Robinson Canio Canio                
Directores : Zoila Canio Canio
                  : Maximo Canio Sandoval 
</v>
          </cell>
          <cell r="J91" t="str">
            <v>Durarán 2 años en sus cargos</v>
          </cell>
          <cell r="K91" t="str">
            <v xml:space="preserve">De 15.07.06 a 15.07.08. </v>
          </cell>
          <cell r="L91" t="str">
            <v xml:space="preserve">Joel Canio Canio                  
</v>
          </cell>
          <cell r="M91" t="str">
            <v xml:space="preserve">Avenida Carlos Oliver  5380, comuna de  Talcahuano .
Octava  Región .
</v>
          </cell>
          <cell r="N91" t="str">
            <v>VIII</v>
          </cell>
          <cell r="O91" t="str">
            <v>Talcahuano</v>
          </cell>
          <cell r="P91"/>
          <cell r="Q91" t="str">
            <v xml:space="preserve"> codesi@latinmail.com 
</v>
          </cell>
          <cell r="R91"/>
          <cell r="S91" t="str">
            <v>93401: Institución de Asistencia Social</v>
          </cell>
          <cell r="T91" t="str">
            <v xml:space="preserve">Se acompañan los siguientes antecedentes financieros, aprobados por la Unidad de Auditoria Interna del Servicio:
1.- Informe de Auditoría, ejercicio   del año 2005   
2.- Certificado de antecedentes financieros autorizado ante notario público, del 12.03.2007.
</v>
          </cell>
        </row>
        <row r="92">
          <cell r="B92">
            <v>650333195</v>
          </cell>
          <cell r="C92" t="str">
            <v>Corporación de Derecho Privado.</v>
          </cell>
          <cell r="D92" t="str">
            <v>Corporaciones de Derecho Privado</v>
          </cell>
          <cell r="E92" t="str">
            <v xml:space="preserve">Otorgada por Decreto Supremo Nº 5025, de fecha 05 de Octubre de 2010, del Ministerio de Justicia, publicado en el Diario Oficial el día 22 de Octubre de 2010. </v>
          </cell>
          <cell r="F92" t="str">
            <v>Certificado de Vigencia Folio Nº 500156027766, de 21 de junio de 2017, del Servicio de Registro Civil e Identificación.</v>
          </cell>
          <cell r="G92"/>
          <cell r="H92"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I92" t="str">
            <v xml:space="preserve">Presidente: Yanet Del Carmen Pallero Bravo, 
Secretario: Jorge Andrés Mollo Bravo, 
Tesorera: María Verónica Flores Prado, 
Primera Directora: Francisca Mollo Bravo, 
Segundo Director: Eduardo Del Carmen Piñones Piñones,
</v>
          </cell>
          <cell r="J92" t="str">
            <v xml:space="preserve"> El directorio durará un año en sus funciones pudiendo ser reelegidos en forma indefinida
</v>
          </cell>
          <cell r="K92" t="str">
            <v xml:space="preserve">20 de febrero de 2012 a 20 de febrero de 2013 (SE SOLICITA A LA OCA EL ENVÍO DE LA ÚLTIMA ELECCIÓN DIRECTIVA, YA QUE DEL CERTIFICADO DE DIRECTORIO DEL SRCeI SE DESPRENDE QUE FUE EFECTUADA EL 20-03-2017)
</v>
          </cell>
          <cell r="L92" t="str">
            <v>Presidente: Yanet Del Carmen Pallero Bravo,</v>
          </cell>
          <cell r="M92" t="str">
            <v xml:space="preserve">Pasaje Puerto Natales Nº 4016, Población Cardenal Raúl Silva Henríquez, comuna de Arica, Región de Arica y Parinacota.
</v>
          </cell>
          <cell r="N92" t="str">
            <v>XV</v>
          </cell>
          <cell r="O92" t="str">
            <v>Arica</v>
          </cell>
          <cell r="P92" t="str">
            <v>Teléfono: 058-594380</v>
          </cell>
          <cell r="Q92" t="str">
            <v xml:space="preserve"> cordescavinci2010@gmail.com</v>
          </cell>
          <cell r="R92"/>
          <cell r="S92" t="str">
            <v>93401: Institución de Asistencia Social</v>
          </cell>
          <cell r="T92" t="str">
            <v>Certificado Financiero, correspondiente al año 2016, de fecha 20 de junio de 2017, aprobada por parte del Subdepartamento de Supervisión Financiera de SENAME.</v>
          </cell>
        </row>
        <row r="93">
          <cell r="B93">
            <v>650662539</v>
          </cell>
          <cell r="C93" t="str">
            <v>Asociación de Derecho Privado.</v>
          </cell>
          <cell r="D93" t="str">
            <v>Corporaciones de Derecho Privado</v>
          </cell>
          <cell r="E9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93" t="str">
            <v>Certificado de Vigencia, folio Nº 130775768, de fecha 06 de febrero de 2014, del  Servicio del Registro Civil e Identificación.</v>
          </cell>
          <cell r="G93"/>
          <cell r="H93"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I93" t="str">
            <v xml:space="preserve">Presidente: 
Alejandro Renato Tapia Cerda, 
Secretaria: 
Marlyn Jacqueline Cortés Barraza,               
Tesorero:
Loreto Monserrat Espinoza Aguirre, </v>
          </cell>
          <cell r="J93" t="str">
            <v xml:space="preserve"> Durarán cinco años en sus cargos por estatutos. Por acta de última asamblea, duraran 3 años.</v>
          </cell>
          <cell r="K93" t="str">
            <v>De 25 de noviembre de 2013 a 25 de noviembre de 2016.</v>
          </cell>
          <cell r="L93" t="str">
            <v xml:space="preserve">Presidente: 
Alejandro Renato Tapia Cerda,
</v>
          </cell>
          <cell r="M93" t="str">
            <v xml:space="preserve">Rucapedrera Nº 287, comuna de El Quisco, Región de Valparaíso.
</v>
          </cell>
          <cell r="N93" t="str">
            <v>V</v>
          </cell>
          <cell r="O93" t="str">
            <v>Quisco</v>
          </cell>
          <cell r="P93" t="str">
            <v>Teléfono: (035) 2474371- 56-98412553</v>
          </cell>
          <cell r="Q93" t="str">
            <v xml:space="preserve">: alejandro@covacha.cl </v>
          </cell>
          <cell r="R93"/>
          <cell r="S93" t="str">
            <v>93401: Instituciones de Asistencia Social.</v>
          </cell>
          <cell r="T93" t="str">
            <v>Se acompaña certificado financiero de fecha 07 de febrero de 2014, correspondiente al año 2012, aprobado por el Sub Departamento de Supervisión Financiera Nacional.</v>
          </cell>
        </row>
        <row r="94">
          <cell r="B94">
            <v>650732359</v>
          </cell>
          <cell r="C94" t="str">
            <v>Corporación de Derecho Privado</v>
          </cell>
          <cell r="D94" t="str">
            <v>Corporaciones de Derecho Privado</v>
          </cell>
          <cell r="E94" t="str">
            <v>Otorgada mediante Inscripción en el Registro Nacional de Personas Jurídicas sin fines de lucro, a cargo del Registro Civil e Identificación Nº 138629, con fecha 31 de julio de 2013; al amparo de la Ley Nº 20.500 de 2011.</v>
          </cell>
          <cell r="F94" t="str">
            <v xml:space="preserve">Certificado de Vigencia, Folio Nº 124840022 de fecha 16 de octubre  de 2012, del Departamento de Personas Jurídicas, Registro de Personas Jurídicas, Ministerio de Justicia.
</v>
          </cell>
          <cell r="G94"/>
          <cell r="H94"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I94"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J94"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K94" t="str">
            <v>no tiene</v>
          </cell>
          <cell r="L94" t="str">
            <v xml:space="preserve"> 
 Johana del Carmen Guajardo Fierro:
</v>
          </cell>
          <cell r="M94" t="str">
            <v xml:space="preserve">
Pasaje San Sebastián Nº 1291, San Antonio, Comuna de Temuco.
</v>
          </cell>
          <cell r="N94" t="str">
            <v>IX</v>
          </cell>
          <cell r="O94" t="str">
            <v>Temuco</v>
          </cell>
          <cell r="P94" t="str">
            <v xml:space="preserve">Teléfonos 09-59494588 y 09-53585557 </v>
          </cell>
          <cell r="Q94" t="str">
            <v xml:space="preserve">corporacionarrebolchile@gmail.com </v>
          </cell>
          <cell r="R94"/>
          <cell r="S94" t="str">
            <v xml:space="preserve">
93401: Instituciones de Asistencia Social.
</v>
          </cell>
          <cell r="T94" t="str">
            <v>Certificado de Antecedentes Financieros del año 2012, autorizado ante notario público, aprobado por el  Subdepartamento de Supervisión Financiera Nacional, mediante Memo Nº 2085, de fecha 10 de octubre de 2013.</v>
          </cell>
        </row>
        <row r="95">
          <cell r="B95">
            <v>650613848</v>
          </cell>
          <cell r="C95" t="str">
            <v>Corporación de derecho privado.</v>
          </cell>
          <cell r="D95" t="str">
            <v>Corporaciones de Derecho Privado</v>
          </cell>
          <cell r="E95" t="str">
            <v>Otorgada por Decreto Exento N° 3345, de 04 de Julio de 2012, del Ministerio de Justicia.</v>
          </cell>
          <cell r="F95" t="str">
            <v>Certificado de Vigencia Nº 0658, de 07 de Noviembre de 2012, del SEREMI de Justicia, Región de Valparaíso.</v>
          </cell>
          <cell r="G95"/>
          <cell r="H95"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I95" t="str">
            <v xml:space="preserve">Presidente: Rodrigo Daniel Paz Henríquez,  
Secretario: Nelson Esteban Mejías Parra, 
Tesorero: Fernando Antonio Ovando Cristóbal, 
Director: Cristian Andrés Gaona Cáceres, 
Director: Iris Carolina Morales Recabal, 
</v>
          </cell>
          <cell r="J95" t="str">
            <v xml:space="preserve">De acuerdo al artículo 27 de sus Estatutos, el Directorio durará dos años en sus funciones, pudiendo sus integrantes ser reelegidos para el ejercicio de sus cargos.
</v>
          </cell>
          <cell r="K95" t="str">
            <v>13 de Septiembre de 2012 al 13 de Septiembre  de 2014.</v>
          </cell>
          <cell r="L95" t="str">
            <v xml:space="preserve">Rodrigo Daniel Paz Henríquez, </v>
          </cell>
          <cell r="M95" t="str">
            <v xml:space="preserve">Domicilio Legal: Tarapacá Nº 186, Comuna de Los Andes, Región de Valparaíso.
</v>
          </cell>
          <cell r="N95" t="str">
            <v>V</v>
          </cell>
          <cell r="O95" t="str">
            <v>Los Andes</v>
          </cell>
          <cell r="P95" t="str">
            <v xml:space="preserve">Teléfono: (034) 85955967.
</v>
          </cell>
          <cell r="Q95" t="str">
            <v xml:space="preserve">: corporacion.sofini.2012@gmail.com. </v>
          </cell>
          <cell r="R95"/>
          <cell r="S95" t="str">
            <v>93401: Instituciones de Asistencia Social</v>
          </cell>
          <cell r="T95" t="str">
            <v>Se acompaña Certificado de la Institución correspondiente a antecedentes financieros del año 2011, aprobado por el Subdepartamento de Supervisión Financiera.</v>
          </cell>
        </row>
        <row r="96">
          <cell r="B96">
            <v>650797825</v>
          </cell>
          <cell r="C96" t="str">
            <v>Asociación de Derecho Privado.</v>
          </cell>
          <cell r="D96" t="str">
            <v>Corporaciones de Derecho Privado</v>
          </cell>
          <cell r="E9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96" t="str">
            <v xml:space="preserve">Certificado de Vigencia, folio Nº 500109786337, de fecha 20 de enero de 2016, del  Servicio del Registro Civil e Identificación.
</v>
          </cell>
          <cell r="G96"/>
          <cell r="H96"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I96"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J96" t="str">
            <v xml:space="preserve">Durarán dos años en sus cargos, pudiendo ser reelegidos, según estatutos.  </v>
          </cell>
          <cell r="K96" t="str">
            <v xml:space="preserve">De 12 de diciembre de 2015, hasta el 12 de diciembre de 2017.
</v>
          </cell>
          <cell r="L96" t="str">
            <v>María Inés Salgado Sepúlveda,</v>
          </cell>
          <cell r="M96" t="str">
            <v xml:space="preserve">Avenida Perú Nº9053, La Florida. Santiago
</v>
          </cell>
          <cell r="N96" t="str">
            <v>XIII</v>
          </cell>
          <cell r="O96" t="str">
            <v>La Florida</v>
          </cell>
          <cell r="P96" t="str">
            <v>Teléfono: 02-22819963</v>
          </cell>
          <cell r="Q96" t="str">
            <v xml:space="preserve">derecho.iguales@gmail.com </v>
          </cell>
          <cell r="R96"/>
          <cell r="S96" t="str">
            <v>93401: Instituciones de Asistencia Social.</v>
          </cell>
          <cell r="T96" t="str">
            <v>Se acompaña certificado financiero correspondiente al año 2014, aprobado por el Sub Departamento de Supervisión Financiera Nacional.</v>
          </cell>
        </row>
        <row r="97">
          <cell r="B97">
            <v>651484367</v>
          </cell>
          <cell r="C97"/>
          <cell r="D97" t="str">
            <v>Corporaciones de Derecho Privado</v>
          </cell>
          <cell r="E97"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97" t="str">
            <v>Certificado de Vigencia Folio Nº500240304455, otorgado el 23 de julio de 2019, del Servicio de Registro Civil e Identificación.</v>
          </cell>
          <cell r="G97"/>
          <cell r="H97"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I97" t="str">
            <v xml:space="preserve">Presidente: 
Cesar Adones Huenuqueo Maldonado
 Vicepresidente:
Tania Yael Carrillo Winkler
Tesorero:
Cristian Leonardo Barría Almonacid
 Director:
Liliana de los Angeles Carrillo García
</v>
          </cell>
          <cell r="J97" t="str">
            <v>3 AÑOS</v>
          </cell>
          <cell r="K97" t="str">
            <v>DE 25.08.2017 a 25.08.2020</v>
          </cell>
          <cell r="L97" t="str">
            <v xml:space="preserve">Presidente: 
Cesar Adones Huenuqueo Maldonado
</v>
          </cell>
          <cell r="M97" t="str">
            <v xml:space="preserve">Las Parcelas s/n, localidad de Casma, comuna de Frutillar, Región de Los Lagos.
Teléfono: 950112768
Correo electrónico: piwkeyen@gmail.com
</v>
          </cell>
          <cell r="N97" t="str">
            <v>x</v>
          </cell>
          <cell r="O97" t="str">
            <v>Frutillar</v>
          </cell>
          <cell r="P97" t="str">
            <v>Teléfono: 950112768</v>
          </cell>
          <cell r="Q97" t="str">
            <v>Correo electrónico: piwkeyen@gmail.com</v>
          </cell>
          <cell r="R97"/>
          <cell r="S97">
            <v>93401</v>
          </cell>
          <cell r="T97" t="str">
            <v>Se acompaña certificado financiero correspondiente al año 2018, aprobado por el Sub Departamento de Supervisión Financiera Nacional.</v>
          </cell>
        </row>
        <row r="98">
          <cell r="B98" t="str">
            <v>72363900K</v>
          </cell>
          <cell r="C98" t="str">
            <v>Corporación de Derecho Privado</v>
          </cell>
          <cell r="D98" t="str">
            <v>Corporaciones de Derecho Privado</v>
          </cell>
          <cell r="E98" t="str">
            <v>Otorgada por Decreto Supremo Nº 1109, de 19 de diciembre de 1984, del Ministerio de Justicia.</v>
          </cell>
          <cell r="F98" t="str">
            <v>Certificado de vigencia de persona jurídica sin fines de lucro, folio Nº 500401095562, de fecha 30 de julio de 2021, del Servicio de Registro Civil e Identificación.</v>
          </cell>
          <cell r="G98"/>
          <cell r="H98" t="str">
            <v>Administrar y operar servicios en las áreas de educación y de atención de menores, elaborar y ejecutar programas de educación, formación profesional, capacitación, rehabilitación y perfeccionamiento.</v>
          </cell>
          <cell r="I98" t="str">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ell>
          <cell r="J98" t="str">
            <v xml:space="preserve">5 años
</v>
          </cell>
          <cell r="K98" t="str">
            <v xml:space="preserve">30 de septiembre de 2017 a 30 de septiembre de 2022.
</v>
          </cell>
          <cell r="L98"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M98" t="str">
            <v>El Overo N° 175, Villa Alemana. Región de Valparaíso</v>
          </cell>
          <cell r="N98" t="str">
            <v>V</v>
          </cell>
          <cell r="O98" t="str">
            <v>Villa Alemana</v>
          </cell>
          <cell r="P98" t="str">
            <v>32-2532283</v>
          </cell>
          <cell r="Q98" t="str">
            <v>cercap@cercap.cl</v>
          </cell>
          <cell r="R98"/>
          <cell r="S98">
            <v>93401</v>
          </cell>
          <cell r="T98" t="str">
            <v>Certificado financiero firmado ante notario público correspondiente al año 2019 y balance general al 31 de diciembre de 2020, aprobado por el Subdepartamento de Supervisión Financiera Nacional.</v>
          </cell>
        </row>
        <row r="99">
          <cell r="B99">
            <v>725712006</v>
          </cell>
          <cell r="C99" t="str">
            <v>Corporación de Derecho Privado.</v>
          </cell>
          <cell r="D99" t="str">
            <v>Corporaciones de Derecho Privado</v>
          </cell>
          <cell r="E99" t="str">
            <v>Otorgada por Decreto Supremo Nº 833, de fecha 31 de mayo de 1994, del Ministerio de Justicia, publicado en el Diario Oficial el día 27 de julio de 1994.</v>
          </cell>
          <cell r="F99" t="str">
            <v>Certificado de directorio de persona jurídica sin fines de lucro, donde consta su vigencia, folio Nº 500393971944, de fecha 16 de junio de 2021, del Servicio de Registro Civil e Identificación.</v>
          </cell>
          <cell r="G99"/>
          <cell r="H99" t="str">
            <v xml:space="preserve">La promoción del desarrollo, especialmente de las personas, famitas, grupos y comunidades que viven en condiciones de pobreza y/o marginalidad.  </v>
          </cell>
          <cell r="I99" t="str">
            <v xml:space="preserve">Presidente: Hugo Francisco Palma Aguilera
Vicepresidenta: Marlene Sepúlveda Penroz, 
Secretaria: Vilma Chavarría Rubilar,
Tesorera: Nancy Pennings, 
Primera Directora: Paula Villablanca Plaza, 
Segunda Directora: Vilma Elizabeth Aguilera Saavedra, 
</v>
          </cell>
          <cell r="J99" t="str">
            <v xml:space="preserve">Durarán 01 año en sus cargos.
</v>
          </cell>
          <cell r="K99" t="str">
            <v>14 de abril de 2021 al 14 de abril de 2022</v>
          </cell>
          <cell r="L99"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M99" t="str">
            <v xml:space="preserve">La Candelaria Nº 1998,Villa San Luis IV,  comuna de Maipú, Región Metropolitana,  </v>
          </cell>
          <cell r="N99" t="str">
            <v>XIII</v>
          </cell>
          <cell r="O99" t="str">
            <v>Maipú</v>
          </cell>
          <cell r="P99">
            <v>56933337595</v>
          </cell>
          <cell r="Q99" t="str">
            <v>trampolinad1@gmail.com</v>
          </cell>
          <cell r="R99"/>
          <cell r="S99" t="str">
            <v>93401: Institución de Asistencia Social</v>
          </cell>
          <cell r="T99" t="str">
            <v xml:space="preserve">Se acompaña certificado financiero, correspondiente al año 2020 y balance general año 2020, aprobado por el Sub Departamento de Supervisión Financiera Nacional. </v>
          </cell>
        </row>
        <row r="100">
          <cell r="B100">
            <v>651114535</v>
          </cell>
          <cell r="C100" t="str">
            <v>Corporación de Derecho Privado.</v>
          </cell>
          <cell r="D100" t="str">
            <v>Corporaciones de Derecho Privado</v>
          </cell>
          <cell r="E10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100" t="str">
            <v xml:space="preserve"> Certificado de Vigencia Folio Nº500172990542, de fecha 30 de enero de 2018, del Servicio de Registro Civil e Identificación.</v>
          </cell>
          <cell r="G100"/>
          <cell r="H100"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I100"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J100" t="str">
            <v>2 años.</v>
          </cell>
          <cell r="K100" t="str">
            <v>De 19 de diciembre de 2017 a 19 de diciembre de 2019.</v>
          </cell>
          <cell r="L100" t="str">
            <v xml:space="preserve">Presidente: Jonathan Rafael Yañez Palleres, 
</v>
          </cell>
          <cell r="M100" t="str">
            <v xml:space="preserve">Germán Riesco N° 2081, Arica, región de Arica y Parinacota.
</v>
          </cell>
          <cell r="N100" t="str">
            <v>XV</v>
          </cell>
          <cell r="O100" t="str">
            <v>Arica</v>
          </cell>
          <cell r="P100" t="str">
            <v>Fono: 58-2327175</v>
          </cell>
          <cell r="Q100" t="str">
            <v xml:space="preserve">: cesemprendimiento@gmail.com </v>
          </cell>
          <cell r="R100"/>
          <cell r="S100" t="str">
            <v>93401: Institución de Asistencia Social</v>
          </cell>
          <cell r="T100" t="str">
            <v>Certificado Financiero, correspondiente al año 2017, remitido para aprobación del Departamento de Administración y Finanzas.</v>
          </cell>
        </row>
        <row r="101">
          <cell r="B101">
            <v>653776500</v>
          </cell>
          <cell r="C101" t="str">
            <v>Corporación de Derecho Privado.</v>
          </cell>
          <cell r="D101" t="str">
            <v>Corporaciones de Derecho Privado</v>
          </cell>
          <cell r="E101" t="str">
            <v>Otorgada por Decreto Exento Nº 1081, de fecha 05 de diciembre de 2003, del Ministerio de Justicia, publicado en el Diario Oficial el día 27 de diciembre de 2003.</v>
          </cell>
          <cell r="F101" t="str">
            <v>Certificado de vigencia Nº 124, de fecha 30 de junio de 2005, del Ministerio de Justicia.</v>
          </cell>
          <cell r="G101"/>
          <cell r="H101"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I101" t="str">
            <v xml:space="preserve">Presidente: Sergio Micco Garay , 
Secretario General : Eva Rino  Aguayo Yañéz, 
Tesorero:  Aldo Balerini Arroyo, 
</v>
          </cell>
          <cell r="J101" t="str">
            <v>Durarán 01 años en sus cargos.</v>
          </cell>
          <cell r="K101" t="str">
            <v>De 10 de julio de 2006 a 10 de julio de 2007.</v>
          </cell>
          <cell r="L101" t="str">
            <v xml:space="preserve">Representante Legal y Director Ejecutivo: Gabriel Adolfo Carrasco Vergara
Presidente: Sergio Micco Garay ,
</v>
          </cell>
          <cell r="M101" t="str">
            <v>Tucapel Nº 391, comuna de Concepción, Octava Región,</v>
          </cell>
          <cell r="N101" t="str">
            <v>VIII</v>
          </cell>
          <cell r="O101" t="str">
            <v>Concepción</v>
          </cell>
          <cell r="P101" t="str">
            <v xml:space="preserve"> fono (41) 522525. </v>
          </cell>
          <cell r="Q101"/>
          <cell r="R101"/>
          <cell r="S101" t="str">
            <v>93401: Institución de Asistencia Social</v>
          </cell>
          <cell r="T101" t="str">
            <v>Se acompaña ……………..aprobado por la Unidad de Auditoria Interna.</v>
          </cell>
        </row>
        <row r="102">
          <cell r="B102">
            <v>717449002</v>
          </cell>
          <cell r="C102" t="str">
            <v>Corporación de Derecho Privado.</v>
          </cell>
          <cell r="D102" t="str">
            <v>Corporaciones de Derecho Privado</v>
          </cell>
          <cell r="E102" t="str">
            <v xml:space="preserve">Otorgada por Decreto Supremo Nº 248, de fecha 07 de febrero de 1990. </v>
          </cell>
          <cell r="F102" t="str">
            <v xml:space="preserve">Certificado de vigencia, folio Nº500396922889, de 05 de julio de 2021, del Servicio de Registro Civil e Identificación. 
</v>
          </cell>
          <cell r="G102"/>
          <cell r="H102"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I102" t="str">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ell>
          <cell r="J102" t="str">
            <v>Dos años</v>
          </cell>
          <cell r="K102" t="str">
            <v>24 de noviembre de 2020 al mes de noviembre del año 2021 (se prórroga directorio vigente hasta la celebración de la próxima Asamblea General Ordinaria de Socios, fijada para el mes de noviembre de 2021 (artículo vigésimo tercero de los Estatutos).</v>
          </cell>
          <cell r="L102" t="str">
            <v xml:space="preserve">Rosa Icarte Muñoz, , María Nicolasa Rodríguez Roco, , y Juan Gabriel Lecaros Trincado, K, quienes pueden actuar de forma conjunta, separada e indistintamente para representar a la Corporación.
</v>
          </cell>
          <cell r="M102" t="str">
            <v xml:space="preserve">Población Carlos Condell, Avenida Alejandro Azola Nº 1635, comuna de Arica.
</v>
          </cell>
          <cell r="N102" t="str">
            <v>XV</v>
          </cell>
          <cell r="O102" t="str">
            <v>Arica</v>
          </cell>
          <cell r="P102" t="str">
            <v>Fono (58) 2- 246387 - +56966559270</v>
          </cell>
          <cell r="Q102" t="str">
            <v>directorio@corfal.com</v>
          </cell>
          <cell r="R102"/>
          <cell r="S102" t="str">
            <v>93401: Institución de Asistencia Social</v>
          </cell>
          <cell r="T102" t="str">
            <v>Certificado financiero firmado ante notario público correspondiente al año 2021 aprobados por el Subdepartamento de Supervisión Financiera Nacional.</v>
          </cell>
        </row>
        <row r="103">
          <cell r="B103">
            <v>717150007</v>
          </cell>
          <cell r="C103" t="str">
            <v>Corporación de Derecho Privado.</v>
          </cell>
          <cell r="D103" t="str">
            <v>Corporaciones de Derecho Privado</v>
          </cell>
          <cell r="E103" t="str">
            <v xml:space="preserve">Otorgada por Decreto Supremo Nº 972, de fecha 25 de julio de  1990, del Ministerio de Justicia, publicado en el Diario Oficial el día 13 de agosto de 1990. </v>
          </cell>
          <cell r="F103" t="str">
            <v xml:space="preserve">Certificado de vigencia, folio Nº 500458491550, de fecha 11 de julio de 2022, del Servicio de Registro Civil e Identificación
</v>
          </cell>
          <cell r="G103"/>
          <cell r="H103"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I103" t="str">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ell>
          <cell r="J103"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K103" t="str">
            <v>31 de marzo de 2022 a 31 de marzo de 2025</v>
          </cell>
          <cell r="L103" t="str">
            <v xml:space="preserve">Directora Ejecutiva: María Consuelo Contreras Largo
Sub Directora Ejecutiva: Milagros Isabel Neghme Cristi,                                 Podrán actuar conjunta o separadamente.
Presidente: Exequiel González Balbontín, 
Poderes especiales: 
Alejandro Andrés Astorga Arancibia, 
</v>
          </cell>
          <cell r="M103" t="str">
            <v xml:space="preserve">Carlos Justiniano Nº 1123, comuna de Providencia, Región Metropolitana.
</v>
          </cell>
          <cell r="N103" t="str">
            <v>XIII</v>
          </cell>
          <cell r="O103" t="str">
            <v>Providencia</v>
          </cell>
          <cell r="P103" t="str">
            <v>Fono 223393900- 223393901</v>
          </cell>
          <cell r="Q103"/>
          <cell r="R103"/>
          <cell r="S103" t="str">
            <v>93401: Institución de Asistencia Social</v>
          </cell>
          <cell r="T103" t="str">
            <v>Se acompaña certificado financiero de la Institución correspondientes al año 2021, en proceso de ser aprobado por el Sub Departamento de Supervisión Financiera Nacional</v>
          </cell>
        </row>
        <row r="104">
          <cell r="B104">
            <v>651578310</v>
          </cell>
          <cell r="C104" t="str">
            <v>Corporación de Derecho Privado.</v>
          </cell>
          <cell r="D104" t="str">
            <v>Corporaciones de Derecho Privado</v>
          </cell>
          <cell r="E104"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v>
          </cell>
          <cell r="F104" t="str">
            <v xml:space="preserve">Certificado de Vigencia Folio Nº 500393334985, otorgado el 11 de junio de 2021, del Servicio de Registro Civil e Identificación.
</v>
          </cell>
          <cell r="G104"/>
          <cell r="H104"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I104" t="str">
            <v>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v>
          </cell>
          <cell r="J104" t="str">
            <v>03 años (máximo 5 años)</v>
          </cell>
          <cell r="K104" t="str">
            <v>04 de diciembre de 2020 al 04 de diciembre de 2023.</v>
          </cell>
          <cell r="L104" t="str">
            <v xml:space="preserve">Presidente: 
MARIBEL MARGARITA NIETO ALONSO, 
</v>
          </cell>
          <cell r="M104" t="str">
            <v xml:space="preserve">Calle Granada N° 1312, El Retiro, comuna de Quilpué, Región de Valparaíso
</v>
          </cell>
          <cell r="N104" t="str">
            <v>V</v>
          </cell>
          <cell r="O104" t="str">
            <v>Valparaíso</v>
          </cell>
          <cell r="P104" t="str">
            <v xml:space="preserve">989146291
</v>
          </cell>
          <cell r="Q104" t="str">
            <v xml:space="preserve">corpai.valparaiso@gmail.com
</v>
          </cell>
          <cell r="R104"/>
          <cell r="S104" t="str">
            <v xml:space="preserve">93401: Institución de Asistencia Social 
</v>
          </cell>
          <cell r="T104" t="str">
            <v>Antecedentes financieros correspondientes al año 2020, aprobados por el Sub Departamento de Supervisión Financiera Nacional.</v>
          </cell>
        </row>
        <row r="105">
          <cell r="B105">
            <v>651753546</v>
          </cell>
          <cell r="C105"/>
          <cell r="D105" t="str">
            <v>Corporaciones de Derecho Privado</v>
          </cell>
          <cell r="E105"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105" t="str">
            <v>Certificado de Vigencia Folio Nº 500229252478, de fecha 26 de mayo de 2019, del Servicio de Registro Civil e Identificación.</v>
          </cell>
          <cell r="G105"/>
          <cell r="H105"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I105" t="str">
            <v xml:space="preserve">Presidente: 
Francisco Arenas Lozano
Secretaria: 
Luisa Pardo Sánchez
Tesorero:
Franco Velásquez Pardo
</v>
          </cell>
          <cell r="J105" t="str">
            <v>5 AÑOS</v>
          </cell>
          <cell r="K105" t="str">
            <v>AL 03-03-2024</v>
          </cell>
          <cell r="L105" t="str">
            <v>Francisco Arenas Lozano</v>
          </cell>
          <cell r="M105" t="str">
            <v>Salvador Allende N° 448, Edificio Reina Ana, departamento 106, ciudad de Iquique, Región de Tarapacá.</v>
          </cell>
          <cell r="N105" t="str">
            <v>I</v>
          </cell>
          <cell r="O105" t="str">
            <v>Iquique</v>
          </cell>
          <cell r="P105" t="str">
            <v>57-2217509- 0963425953- 954162324</v>
          </cell>
          <cell r="Q105" t="str">
            <v>coprode.iqq@gmail.com</v>
          </cell>
          <cell r="R105"/>
          <cell r="S105">
            <v>93401</v>
          </cell>
          <cell r="T105" t="str">
            <v xml:space="preserve">Antecedentes financieros correspondientes al año 2018, aprobados por el Sub Departamento de Supervisión Financiera Nacional. </v>
          </cell>
        </row>
        <row r="106">
          <cell r="B106">
            <v>651018196</v>
          </cell>
          <cell r="C106" t="str">
            <v>Corporación de Derecho Privado.</v>
          </cell>
          <cell r="D106" t="str">
            <v>Corporaciones de Derecho Privado</v>
          </cell>
          <cell r="E106"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106" t="str">
            <v>Certificado de Vigencia Folio Nº 8556943, de fecha 11 de enero de 2016, del Servicio de Registro Civil e Identificación.</v>
          </cell>
          <cell r="G106"/>
          <cell r="H106"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I106"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J106" t="str">
            <v>2 años.</v>
          </cell>
          <cell r="K106" t="str">
            <v xml:space="preserve">28 de julio de 2014, al 28 de julio de 2016. </v>
          </cell>
          <cell r="L106" t="str">
            <v xml:space="preserve">Presidente: Gustavo Rafael Rodríguez Castro,
</v>
          </cell>
          <cell r="M106" t="str">
            <v>Calle Cuba N° 2155, población Baquedano, comuna de Vallenar. Región de Atacama.</v>
          </cell>
          <cell r="N106" t="str">
            <v>III</v>
          </cell>
          <cell r="O106" t="str">
            <v>Vallenar</v>
          </cell>
          <cell r="P106" t="str">
            <v>51 2617796</v>
          </cell>
          <cell r="Q106" t="str">
            <v>faesanjoseobrero@gmail.com</v>
          </cell>
          <cell r="R106"/>
          <cell r="S106" t="str">
            <v>93401: Institución de Asistencia Social</v>
          </cell>
          <cell r="T106" t="str">
            <v>Certificado Financiero correspondiente al año 2015, aprobado por el Departamento de Administración y Finanzas.</v>
          </cell>
        </row>
        <row r="107">
          <cell r="B107">
            <v>735342002</v>
          </cell>
          <cell r="C107" t="str">
            <v>Corporación de Derecho Privado.</v>
          </cell>
          <cell r="D107" t="str">
            <v>Corporaciones de Derecho Privado</v>
          </cell>
          <cell r="E107" t="str">
            <v>Otorgada por Decreto Supremo Nº1282, de fecha 11 de diciembre de 1996, del Ministerio de Justicia.</v>
          </cell>
          <cell r="F107" t="str">
            <v xml:space="preserve">Certificado de Vigencia  folio Nº 500061724186 de fecha 26 de enero de 2015, del Servicio de Registro Civil e Identificación.
</v>
          </cell>
          <cell r="G107"/>
          <cell r="H107" t="str">
            <v xml:space="preserve">Prestar servicios profesionales en las áreas de habilitación o rehabilitación integral a personas con discapacidades invalidantes, preferentemente de extrema pobreza.
</v>
          </cell>
          <cell r="I107"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J107" t="str">
            <v xml:space="preserve"> Durarán en los cargos dos años</v>
          </cell>
          <cell r="K107" t="str">
            <v>01-01-2014 al 31-12-2016 (expresamente lo señala en el acta de directorio de fecha 27 de noviembre de 2014).</v>
          </cell>
          <cell r="L107"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M107" t="str">
            <v xml:space="preserve">Suiza Nº01441, Las Naciones, Punta Arenas, Duodécima Región.
</v>
          </cell>
          <cell r="N107" t="str">
            <v>XII</v>
          </cell>
          <cell r="O107" t="str">
            <v>Punta Arenas</v>
          </cell>
          <cell r="P107"/>
          <cell r="Q107" t="str">
            <v>cerei@ctcinternet.cl</v>
          </cell>
          <cell r="R107"/>
          <cell r="S107" t="str">
            <v>93401: Instituciones de Asistencia Social</v>
          </cell>
          <cell r="T107" t="str">
            <v>Se acompaña antecedentes Financieros correspondiente al año 2014,  aprobados por el departamento de Administración y Finanzas</v>
          </cell>
        </row>
        <row r="108">
          <cell r="B108">
            <v>652919804</v>
          </cell>
          <cell r="C108" t="str">
            <v>Corporación de Derecho Privado</v>
          </cell>
          <cell r="D108" t="str">
            <v>Corporaciones de Derecho Privado</v>
          </cell>
          <cell r="E108" t="str">
            <v>Otorgada por Decreto Supremo Nº 851, de 6 de octubre de 2003, por el Ministerio de Justicia.</v>
          </cell>
          <cell r="F108" t="str">
            <v xml:space="preserve">Certificado de Vigencia Nº 236, de 08 de julio de 2005, del Ministerio de Justicia.
</v>
          </cell>
          <cell r="G108"/>
          <cell r="H108"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I108" t="str">
            <v xml:space="preserve">Presidente: Jorge Elías Prado Nuñez                          
Vicepresidente.: Rubén Darío Fernández Muñoz       
Secretario: Klaus Kunick Holzer                                  
Tesorero: Jaime Carrillo Vera                                     
</v>
          </cell>
          <cell r="J108" t="str">
            <v>Durarán dos años en sus cargos.</v>
          </cell>
          <cell r="K108" t="str">
            <v>De 25 de octubre de 2004 a 25 de octubre de 2006.</v>
          </cell>
          <cell r="L108" t="str">
            <v xml:space="preserve">Presidente: Jorge Elías Prado Nuñez                           
</v>
          </cell>
          <cell r="M108" t="str">
            <v>Portales Nº 146, comuna de Coyhaique, Undécima Región.</v>
          </cell>
          <cell r="N108" t="str">
            <v>XI</v>
          </cell>
          <cell r="O108" t="str">
            <v>Coyhaique</v>
          </cell>
          <cell r="P108"/>
          <cell r="Q108"/>
          <cell r="R108"/>
          <cell r="S108" t="str">
            <v>93401: Instituciones de Asistencia Social.</v>
          </cell>
          <cell r="T108" t="str">
            <v>Se acompaña certificado año 2004, aprobado por la Unidad de Auditoria.</v>
          </cell>
        </row>
        <row r="109">
          <cell r="B109">
            <v>725997000</v>
          </cell>
          <cell r="C109" t="str">
            <v>Corporación de Derecho Privado.</v>
          </cell>
          <cell r="D109" t="str">
            <v>Corporaciones de Derecho Privado</v>
          </cell>
          <cell r="E109" t="str">
            <v>Otorgada por Decreto Supremo Nº 55, de fecha 12 de enero de 1994, del Ministerio de Justicia.</v>
          </cell>
          <cell r="F109" t="str">
            <v xml:space="preserve">Certificado de vigencia, folio Nº 500356979058, de 19 de noviembre de 2020, del Servicio de Registro Civil e Identificación.
</v>
          </cell>
          <cell r="G109"/>
          <cell r="H109" t="str">
            <v>Atender las necesidades básicas, obtiene la recuperación y procurar, al máximo, la reinserción positiva en la sociedad, de menores de entre 12 a 15 años de edad inclusive, o hasta 20 años en el caso señalado por los estatutos.</v>
          </cell>
          <cell r="I109" t="str">
            <v xml:space="preserve">Presidenta: Eva Soledad Salvador Beltrán
Vicepresidenta: Verónica Alavia Ticona
Tesorera: Sara Carreño Campos, 
Secretaria: Jacqueline Araya Álvarez, 
</v>
          </cell>
          <cell r="J109" t="str">
            <v>Durarán 02 años en sus cargos.</v>
          </cell>
          <cell r="K109" t="str">
            <v xml:space="preserve">22 de octubre de 2019 a 22 de octubre de 2021
</v>
          </cell>
          <cell r="L109" t="str">
            <v xml:space="preserve">Presidenta: Eva Soledad Salvador Beltrán, 
</v>
          </cell>
          <cell r="M109" t="str">
            <v xml:space="preserve">Avenida Tocopilla Nº 3792, Gustavo Le Peige, ciudad de Calama, Segunda Región  </v>
          </cell>
          <cell r="N109" t="str">
            <v>II</v>
          </cell>
          <cell r="O109" t="str">
            <v>Calama</v>
          </cell>
          <cell r="P109"/>
          <cell r="Q109"/>
          <cell r="R109"/>
          <cell r="S109" t="str">
            <v>93401: Institución de Asistencia Social</v>
          </cell>
          <cell r="T109" t="str">
            <v>Se acompaña certificado financiero correspondiente al año 2019 aprobados por el Subdepartamento de Supervisión Financiera Nacional .</v>
          </cell>
        </row>
        <row r="110">
          <cell r="B110">
            <v>719365000</v>
          </cell>
          <cell r="C110" t="str">
            <v>Corporación de Derecho Privado.</v>
          </cell>
          <cell r="D110" t="str">
            <v>Corporaciones de Derecho Privado</v>
          </cell>
          <cell r="E110" t="str">
            <v xml:space="preserve">Otorgada por Decreto Supremo Nº 1392, de fecha 19 de noviembre de 1991, del Ministerio de Justicia. </v>
          </cell>
          <cell r="F110" t="str">
            <v>Certificado de vigencia de persona jurídica sin fines de lucro, folio Nº 500401467711, de fecha 02 de agosto de 2021, emitido por el Servicio de Registro Civil e Identificación.</v>
          </cell>
          <cell r="G110"/>
          <cell r="H110"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I110" t="str">
            <v xml:space="preserve">Presidente: Álvaro Pezoa Bissieres, 
Secretaria: Vivian Nazal Zedan, 
Tesorera: Mº Inés Nilo Guerrero, 
Directores: 
Luis Orellana Covarrubias, 
Jorge Javier Obregón Kuhn, 
Paola Silvana Alvano Contador, 
Sergio Andrés Bianchi Echeñique, </v>
          </cell>
          <cell r="J110" t="str">
            <v>Durarán 03 años en sus cargos.</v>
          </cell>
          <cell r="K110" t="str">
            <v>28 de abril de 2021 al 28 de abril de 2024.</v>
          </cell>
          <cell r="L110"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M110" t="str">
            <v xml:space="preserve">Lautaro Nº 2755, comuna de La Pintana, Villa Jorge Yarur Banna, Región Metropolitana.
</v>
          </cell>
          <cell r="N110" t="str">
            <v>XIII</v>
          </cell>
          <cell r="O110" t="str">
            <v>La Pintana</v>
          </cell>
          <cell r="P110" t="str">
            <v>225451947-96645763</v>
          </cell>
          <cell r="Q110" t="str">
            <v xml:space="preserve">contacto@corporacionccm.cl
</v>
          </cell>
          <cell r="R110"/>
          <cell r="S110" t="str">
            <v>93401: Institución de Asistencia Social</v>
          </cell>
          <cell r="T110" t="str">
            <v>Se acompañan antecedentes financieros, correspondientes al año 2020, aprobados por el  Sub Departamento de Supervisión Financiera Nacional.</v>
          </cell>
        </row>
        <row r="111">
          <cell r="B111">
            <v>725129009</v>
          </cell>
          <cell r="C111" t="str">
            <v>Corporación de Derecho Privado.</v>
          </cell>
          <cell r="D111" t="str">
            <v>Corporaciones de Derecho Privado</v>
          </cell>
          <cell r="E111" t="str">
            <v xml:space="preserve">Otorgada por Decreto Supremo Nº 750, de fecha 12 de mayo de 1994, del Ministerio de Justicia, publicado en el Diario Oficial el día 03 de octubre de 1996. </v>
          </cell>
          <cell r="F111" t="str">
            <v>Certificado de vigencia, folio N° 500459274, de 15 de julio de 2022, emitido por el Servicio de Registro Civil e Identificación.</v>
          </cell>
          <cell r="G111"/>
          <cell r="H111" t="str">
            <v>La prestación de toda clase de servicios y la ejecución de todo tipo de actividades conducentes al desarrollo integral de los niños y jóvenes socio-culturales.</v>
          </cell>
          <cell r="I111" t="str">
            <v xml:space="preserve">Presidente: Guido Gossens Roell, 
Secretaria: Luisa Verónica Rojas Huanel, 
Tesorero: Luis Iván Salas Rojas,
Directores:
Marisol  Aguirre Zúñiga, 
María Ernestina Mascaró Morales, 
</v>
          </cell>
          <cell r="J111" t="str">
            <v>Durarán 03 años en sus cargos.</v>
          </cell>
          <cell r="K111" t="str">
            <v xml:space="preserve">De 31 de julio de 2020 al 31 de julio de 2022. </v>
          </cell>
          <cell r="L111" t="str">
            <v xml:space="preserve">Presidente: Guido Gossens Roell, 
Directora Ejecutiva: Claudia Silvana Pinochet Muñoz, 
</v>
          </cell>
          <cell r="M111" t="str">
            <v xml:space="preserve">14 Sur, Pasaje 5 Poniente A, N° 270, ciudad de Talca, Región del Maule.
</v>
          </cell>
          <cell r="N111" t="str">
            <v>VII</v>
          </cell>
          <cell r="O111" t="str">
            <v>Talca</v>
          </cell>
          <cell r="P111" t="str">
            <v>71)  2220285</v>
          </cell>
          <cell r="Q111" t="str">
            <v xml:space="preserve">corporacioneducacionalabatemolina@ceam.cl
www.ceam.cl
</v>
          </cell>
          <cell r="R111"/>
          <cell r="S111" t="str">
            <v>93401: Institución de Asistencia Social</v>
          </cell>
          <cell r="T111" t="str">
            <v>Se acompaña certificado financiero correspondiente al año 2021, aprobados por el Sub Departamento de Supervisión Financiera Nacional</v>
          </cell>
        </row>
        <row r="112">
          <cell r="B112">
            <v>651460891</v>
          </cell>
          <cell r="C112"/>
          <cell r="D112" t="str">
            <v>Corporaciones de Derecho Privado</v>
          </cell>
          <cell r="E112" t="str">
            <v>Corporación de Derecho Privado. Reconocimiento como personalidad jurídica educacional, por medio de la Resolución Exenta N° 0083, de noviembre de 2017.</v>
          </cell>
          <cell r="F112" t="str">
            <v>Se acompaña Certificado de Vigencia de Persona Jurídica Educacional N° Nacional 2358, Código de Verificación: 2420601586507056388</v>
          </cell>
          <cell r="G112"/>
          <cell r="H112" t="str">
            <v>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v>
          </cell>
          <cell r="I112" t="str">
            <v xml:space="preserve">Presidente: Roberto Enrique Arriaza Sánchez        
Secretaria: Marisol Larissa Ulloa Lazo
Director: David Ricardo Herrera Ulloa 
Director: Pablo Andres Arriaza Millar
Tesorera: Natalia Paz Herrera Ulloa
Director: Felipe Ignacio Arriaza Millar
</v>
          </cell>
          <cell r="J112" t="str">
            <v>5 años</v>
          </cell>
          <cell r="K112" t="str">
            <v xml:space="preserve">De 10 de diciembre de 2019 al 10 de diciembre de 2024. </v>
          </cell>
          <cell r="L112" t="str">
            <v xml:space="preserve">Presidente: Roberto Enrique Arriaza Sánchez        
</v>
          </cell>
          <cell r="M112" t="str">
            <v>Calle San Francisco N° 16361, San Bernardo, Región Metropolitana.</v>
          </cell>
          <cell r="N112" t="str">
            <v>XIII</v>
          </cell>
          <cell r="O112" t="str">
            <v>San Bernardo</v>
          </cell>
          <cell r="P112" t="str">
            <v>Fono 56-2-25923315</v>
          </cell>
          <cell r="Q112" t="str">
            <v xml:space="preserve">Roberto.sanchez.arriaza@gmail.com </v>
          </cell>
          <cell r="R112"/>
          <cell r="S112">
            <v>93401</v>
          </cell>
          <cell r="T112" t="str">
            <v>Se acompaña Certificado Financiero al año 2019, el cual es aprobado por USUFI con fecha 15 de octubre de 2020</v>
          </cell>
        </row>
        <row r="113">
          <cell r="B113">
            <v>727861009</v>
          </cell>
          <cell r="C113" t="str">
            <v>Corporación de Derecho Privado.</v>
          </cell>
          <cell r="D113" t="str">
            <v>Corporaciones de Derecho Privado</v>
          </cell>
          <cell r="E113" t="str">
            <v xml:space="preserve">Otorgada por Decreto Supremo Nº 1390, de fecha 10 de octubre de 1994, por el Ministerio de Justicia.  </v>
          </cell>
          <cell r="F113" t="str">
            <v xml:space="preserve">Certificado de vigencia Folio Nº 134996406, de fecha 29 de Abril del 2014.
</v>
          </cell>
          <cell r="G113"/>
          <cell r="H113"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I113" t="str">
            <v xml:space="preserve">Presidente: 
Roberto Francisco Santander Chacón,   
Vicepresidente:
Alberto Rodolfo Wiedmaier Baeza,  
Tesorera:
Rita Isabel Vásquez Vargas,   
Secretaria:
Margarita Cecilia Vergara Vargas,   
Director:
Manuel Enrique Maluenda Gajardo,    
</v>
          </cell>
          <cell r="J113" t="str">
            <v>Durarán dos años en sus cargos</v>
          </cell>
          <cell r="K113" t="str">
            <v>De 30 de Septiembre de 2013 a 30 de Septiembre de 2015.</v>
          </cell>
          <cell r="L113" t="str">
            <v xml:space="preserve">Presidente: 
Roberto Francisco Santander Chacón, 
Directora Ejecutiva:
Pamela Higuera Navea, 
</v>
          </cell>
          <cell r="M113" t="str">
            <v xml:space="preserve">Avenida La Marina Nº 2710, comuna de Pedro Aguirre Cerda, Región Metropolitana, </v>
          </cell>
          <cell r="N113" t="str">
            <v>XIII</v>
          </cell>
          <cell r="O113" t="str">
            <v>Pedro Aguirre Cerda</v>
          </cell>
          <cell r="P113" t="str">
            <v>fono 24199468</v>
          </cell>
          <cell r="Q113"/>
          <cell r="R113"/>
          <cell r="S113" t="str">
            <v>93401:Instituciones de Asistencia Social</v>
          </cell>
          <cell r="T113" t="str">
            <v>Se acompaña certificado financiero de fecha 07 de Mayo de 2014, correspondiente al año 2013. Aprobados por el Departamento de Administración y Finazas.</v>
          </cell>
        </row>
        <row r="114">
          <cell r="B114">
            <v>726414009</v>
          </cell>
          <cell r="C114" t="str">
            <v>Corporación de Derecho Privado.</v>
          </cell>
          <cell r="D114" t="str">
            <v>Corporaciones de Derecho Privado</v>
          </cell>
          <cell r="E114" t="str">
            <v>Otorgada por Decreto Supremo Nº 1209, de fecha 29 de agosto de 1994, del Ministerio de Justicia.</v>
          </cell>
          <cell r="F114" t="str">
            <v>Certificado de vigencia Nº 11066, de fecha 02 de abril de 2009, del Ministerio de Justicia.</v>
          </cell>
          <cell r="G114"/>
          <cell r="H114"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I114"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J114" t="str">
            <v>Durarán 02 años en sus cargos.</v>
          </cell>
          <cell r="K114" t="str">
            <v xml:space="preserve">De 23 de septiembre de 2008 a 23 de septiembre de 2010, modificando a la secretaria y al representante legal con fecha 11 de marzo de 2009.
</v>
          </cell>
          <cell r="L114" t="str">
            <v xml:space="preserve">Presidente y representante legal: Padre Jorge Iván Osorio Aedo, </v>
          </cell>
          <cell r="M114" t="str">
            <v xml:space="preserve">Pasaje Andes 4461, El Cobre, comuna de Peñalolén, Región Metropolitana, </v>
          </cell>
          <cell r="N114" t="str">
            <v>XIII</v>
          </cell>
          <cell r="O114" t="str">
            <v>Peñalolén</v>
          </cell>
          <cell r="P114" t="str">
            <v>fono 02 2850663</v>
          </cell>
          <cell r="Q114"/>
          <cell r="R114"/>
          <cell r="S114" t="str">
            <v>93401: Institución de Asistencia Social</v>
          </cell>
          <cell r="T114" t="str">
            <v>Se acompaña balance tributario al día 31 de diciembre de 2009, aprobado por el Sub Departamento de Supervisión Financiera Nacional.</v>
          </cell>
        </row>
        <row r="115">
          <cell r="B115">
            <v>711620001</v>
          </cell>
          <cell r="C115" t="str">
            <v>Corporación de Derecho Privado.</v>
          </cell>
          <cell r="D115" t="str">
            <v>Corporaciones de Derecho Privado</v>
          </cell>
          <cell r="E115" t="str">
            <v>Otorgado por Decreto Supremo Nº 500, de 18 de mayo de 2003, del Ministerio de Justicia.</v>
          </cell>
          <cell r="F115" t="str">
            <v>Certificado de vigencia de persona jurídica sin fines de lucro, folio Nº 500395373600, de fecha 24 DE JUNIO DE 2021, del Servicio de Registro Civil e Identificación.</v>
          </cell>
          <cell r="G115"/>
          <cell r="H115" t="str">
            <v>Su objeto será brindar una atención asistencial al menor sordo en situación irregular; y desarrollar iniciativas para impartir educación diferencial.</v>
          </cell>
          <cell r="I115" t="str">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ell>
          <cell r="J115" t="str">
            <v xml:space="preserve">3 años. </v>
          </cell>
          <cell r="K115" t="str">
            <v>14 de enero de 2019 al 14 de enero de 2022.</v>
          </cell>
          <cell r="L115" t="str">
            <v xml:space="preserve">Alicia Cristina Véliz Ilabaca 
</v>
          </cell>
          <cell r="M115" t="str">
            <v xml:space="preserve">Willy Brandt N° 107, comuna La Florida, Región Metropolitana,
</v>
          </cell>
          <cell r="N115" t="str">
            <v>XIII</v>
          </cell>
          <cell r="O115" t="str">
            <v>La Florida</v>
          </cell>
          <cell r="P115">
            <v>225589874</v>
          </cell>
          <cell r="Q115" t="str">
            <v xml:space="preserve">centralhellenkeller@gmail.com </v>
          </cell>
          <cell r="R115"/>
          <cell r="S115">
            <v>93401</v>
          </cell>
          <cell r="T115" t="str">
            <v>Se acompaña balance general del año 2020, aprobados por el Sub Departamento de Supervisión Financiera Nacional</v>
          </cell>
        </row>
        <row r="116">
          <cell r="B116">
            <v>730998007</v>
          </cell>
          <cell r="C116" t="str">
            <v>Corporación de Derecho Privado.</v>
          </cell>
          <cell r="D116" t="str">
            <v>Corporaciones de Derecho Privado</v>
          </cell>
          <cell r="E116" t="str">
            <v>Otorgada por Decreto Supremo Nº 93, de fecha 23 de enero de 1995, del Ministerio de Justicia, publicado en el Diario Oficial el día 23 de enero de 1995.</v>
          </cell>
          <cell r="F116" t="str">
            <v xml:space="preserve">Certificado de vigencia, folio Nº 500400217696, de fecha 26 de julio de 2021, del Servicio de Registro Civil e Identificación. </v>
          </cell>
          <cell r="G116"/>
          <cell r="H11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I116" t="str">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ell>
          <cell r="J116" t="str">
            <v xml:space="preserve">Durarán 01 año en sus cargos.
</v>
          </cell>
          <cell r="K116" t="str">
            <v>De 26 de junio de 2020 al 26 de junio de 2021</v>
          </cell>
          <cell r="L116" t="str">
            <v xml:space="preserve">Presidenta: Ana María Ordenes Lopez 
Director Ejecutivo: Justo Pastor Valdes Manzanares
</v>
          </cell>
          <cell r="M116" t="str">
            <v xml:space="preserve">Venezuela Nº 5950, Lo Hermida, comuna de Peñalolén, Región Metropolitana. 
</v>
          </cell>
          <cell r="N116" t="str">
            <v>XIII</v>
          </cell>
          <cell r="O116" t="str">
            <v>Peñalolén</v>
          </cell>
          <cell r="P116" t="str">
            <v>(02) 2728144- 2716913</v>
          </cell>
          <cell r="Q116" t="str">
            <v xml:space="preserve">corporación@cristojoven.cl
www.cristojoven.cl 
</v>
          </cell>
          <cell r="R116"/>
          <cell r="S116" t="str">
            <v>93401: Institución de Asistencia Social</v>
          </cell>
          <cell r="T116" t="str">
            <v>Se acompaña certificado financiero correspondiente al año 2020 aprobado por el  Sub Departamento de Supervisión Financiera Nacional.</v>
          </cell>
        </row>
        <row r="117">
          <cell r="B117">
            <v>700230007</v>
          </cell>
          <cell r="C117" t="str">
            <v>Corporación de Derecho Privado.</v>
          </cell>
          <cell r="D117" t="str">
            <v>Corporaciones de Derecho Privado</v>
          </cell>
          <cell r="E117" t="str">
            <v xml:space="preserve">Otorgada por Decreto Supremo Nº 822, de fecha 31 de marzo de 1927, del Ministerio de Justicia. </v>
          </cell>
          <cell r="F117" t="str">
            <v xml:space="preserve">Certificado de vigencia Nº 21303, de fecha 12 de julio de 2012, del Ministerio de Justicia.
</v>
          </cell>
          <cell r="G117"/>
          <cell r="H117" t="str">
            <v xml:space="preserve">Cubrir las necesidades humanas sin discriminación alguna.
</v>
          </cell>
          <cell r="I117" t="str">
            <v xml:space="preserve">Jefe Territorial: Jorge Alberto Ferreira, cédula de identidad extranjeros:
Secretario en Jefe: William Arthur Bamford, cédula de identidad extranjeros: 
Secretario en Administración y Negocios: Manuel Márquez Zambrano, 
</v>
          </cell>
          <cell r="J117" t="str">
            <v xml:space="preserve">Indefinida.
</v>
          </cell>
          <cell r="K117" t="str">
            <v>20.06.2011</v>
          </cell>
          <cell r="L117"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M117" t="str">
            <v xml:space="preserve">Avenida España Nº 46, comuna de Santiago, Región Metropolitana 
</v>
          </cell>
          <cell r="N117" t="str">
            <v>XIII</v>
          </cell>
          <cell r="O117" t="str">
            <v>Santiago</v>
          </cell>
          <cell r="P117" t="str">
            <v>fono (02)  6957005</v>
          </cell>
          <cell r="Q117" t="str">
            <v>secjet@chilesat.net.</v>
          </cell>
          <cell r="R117"/>
          <cell r="S117" t="str">
            <v>93401: Institución de Asistencia Social</v>
          </cell>
          <cell r="T117" t="str">
            <v>Se acompaña certificado financiero, correspondiente al año 2013. Aprobados por el Departamento de Administración y Finanzas.</v>
          </cell>
        </row>
        <row r="118">
          <cell r="B118" t="str">
            <v>65095565K</v>
          </cell>
          <cell r="C118" t="str">
            <v>Corporación de Derecho Privado, regida por sus propios estatutos y, en silencio de ellos, por el Título XXXIII, del Libro Primero del Código Civil y por el reglamento de Concesión de Personalidad Jurídica del Ministerio de Justicia.</v>
          </cell>
          <cell r="D118" t="str">
            <v>Corporaciones de Derecho Privado</v>
          </cell>
          <cell r="E118" t="str">
            <v>Inscripción N° 245442, de fecha 23 de enero de 2017, del Registro de Personas Jurídicas, del Servicio de Registro Civil e Identificación.</v>
          </cell>
          <cell r="F118" t="str">
            <v>Certificado de Vigencia, Folio Nº 500403017845, emitido con fecha 11 de agosto de 2021, por el Servicio de Registro Civil e Identificación.</v>
          </cell>
          <cell r="G118"/>
          <cell r="H118"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I118" t="str">
            <v>Presidente: Amanda Belén Aceituno Quezada,
Tesorera: Tatiana del pilar Quezada Torres                                          Secretaria: María Constanza Sepúlveda Yáñez</v>
          </cell>
          <cell r="J118" t="str">
            <v>02 años</v>
          </cell>
          <cell r="K118" t="str">
            <v>Directorio provisorio de fecha 25 de julio de 2020, durará hasta nueva Asamblea General de socios</v>
          </cell>
          <cell r="L118" t="str">
            <v xml:space="preserve">Presidente: Amanda Belén Aceituno Quezada, </v>
          </cell>
          <cell r="M118" t="str">
            <v xml:space="preserve">Pasaje Agustín Barros N° 1834, Villa María del Valle, ciudad de Linares, Región del Maule
</v>
          </cell>
          <cell r="N118" t="str">
            <v>VII</v>
          </cell>
          <cell r="O118" t="str">
            <v>Linares</v>
          </cell>
          <cell r="P118" t="str">
            <v>Fono: +569 85973741; +569 78270672</v>
          </cell>
          <cell r="Q118" t="str">
            <v>corp.enbuscadeuncambio@hotmail.com</v>
          </cell>
          <cell r="R118"/>
          <cell r="S118">
            <v>93401</v>
          </cell>
          <cell r="T118" t="str">
            <v xml:space="preserve">Se acompaña Certificado Financiero año 2020, aprobados por el Subdepartamento de Supervisión Financiera Nacional.
</v>
          </cell>
        </row>
        <row r="119">
          <cell r="B119">
            <v>650744136</v>
          </cell>
          <cell r="C119" t="str">
            <v>Corporación de Derecho Privado</v>
          </cell>
          <cell r="D119" t="str">
            <v>Corporaciones de Derecho Privado</v>
          </cell>
          <cell r="E119" t="str">
            <v>Otorgada mediante  Inscripción en el Registro Nacional de Personas Jurídicas sin fines de lucro, a cargo del Registro Civil e Identificación; Nº de Inscripción 145131, con fecha 28 de agosto de 2013; al amparo de la Ley Nº 20.500 de 2011.</v>
          </cell>
          <cell r="F119" t="str">
            <v xml:space="preserve">
Certificado de Vigencia, Folio Nº 500348002683, de fecha 29 de septiembre de 2020, emitido por el Servicio de Registro Civil e Identificación 
</v>
          </cell>
          <cell r="G119"/>
          <cell r="H119"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I119" t="str">
            <v xml:space="preserve">Presidente y Representante Legal: Yasna Cancino Rosson,
Secretario: Ricardo Kaid Sepúlveda
Tesorero: Mario Enrique Moreno Cancino
Primer Vicepresidente: Manuel Antonio Hidalgo Carrasco
Directores: 
Juan Marcelo Bruno Parada
Bibiana del Carmen Urrutia Ferrada
</v>
          </cell>
          <cell r="J119" t="str">
            <v>Durarán 02 años y seis meses en sus cargos</v>
          </cell>
          <cell r="K119" t="str">
            <v>Del 06 de junio de 2018 al  al 06 de diciembre de 2020</v>
          </cell>
          <cell r="L119" t="str">
            <v xml:space="preserve">Yasna Cancino Rosson
</v>
          </cell>
          <cell r="M119" t="str">
            <v xml:space="preserve">Calle Patricio Lynch N° 108, de la ciudad de Linares. </v>
          </cell>
          <cell r="N119" t="str">
            <v>VII</v>
          </cell>
          <cell r="O119" t="str">
            <v>Linares</v>
          </cell>
          <cell r="P119" t="str">
            <v xml:space="preserve">73-2212168 y (984722392).  </v>
          </cell>
          <cell r="Q119" t="str">
            <v xml:space="preserve">cvf.renacer@gmail.com </v>
          </cell>
          <cell r="R119"/>
          <cell r="S119" t="str">
            <v xml:space="preserve">
93401: Instituciones de Asistencia Social.
</v>
          </cell>
          <cell r="T119" t="str">
            <v>Se acompaña certificado financiero correspondiente al año 2019, remitido para aprobación del Sub Departamento de Supervisión Financiera Nacional.</v>
          </cell>
        </row>
        <row r="120">
          <cell r="B120">
            <v>651589657</v>
          </cell>
          <cell r="C120" t="str">
            <v>Asociación de Derecho Privado, sin fines de lucro</v>
          </cell>
          <cell r="D120" t="str">
            <v>Corporaciones de Derecho Privado</v>
          </cell>
          <cell r="E120"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120" t="str">
            <v xml:space="preserve">Certificado de Vigencia, folio Nº 500393598636, de fecha 14 de junio de 2021, del Servicio del Registro Civil e Identificación.
</v>
          </cell>
          <cell r="G120"/>
          <cell r="H120"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0" t="str">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ell>
          <cell r="J120" t="str">
            <v>Durarán 3años en sus cargos por estatutos</v>
          </cell>
          <cell r="K120" t="str">
            <v xml:space="preserve">De 17 de abril de 2020 a 17 de abril de 2023.
</v>
          </cell>
          <cell r="L120" t="str">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ell>
          <cell r="M120" t="str">
            <v xml:space="preserve">Tomás Moro N° 1431, comuna de Las Condes, Región Metropolitana.
</v>
          </cell>
          <cell r="N120" t="str">
            <v>XIII</v>
          </cell>
          <cell r="O120" t="str">
            <v>Las Condes</v>
          </cell>
          <cell r="P120" t="str">
            <v>934105466- 971635538</v>
          </cell>
          <cell r="Q120" t="str">
            <v>info@juegatela.cl</v>
          </cell>
          <cell r="R120"/>
          <cell r="S120" t="str">
            <v>93401: Instituciones de Asistencia Social.</v>
          </cell>
          <cell r="T120" t="str">
            <v xml:space="preserve">Antecedentes financieros correspondientes al año 2020,aprobados por el Subdepartamento de Supervisión Financiera
</v>
          </cell>
        </row>
        <row r="121">
          <cell r="B121">
            <v>650153464</v>
          </cell>
          <cell r="C121" t="str">
            <v>Corporación de Derecho Privado.</v>
          </cell>
          <cell r="D121" t="str">
            <v>Corporaciones de Derecho Privado</v>
          </cell>
          <cell r="E121" t="str">
            <v xml:space="preserve">Regida por Ley Nº 20.500, e inscrita Registro Nacional de Personas Jurídicas sin fines de lucro, a cargo del Servicio del Registro Civil e Identificación. </v>
          </cell>
          <cell r="F121" t="str">
            <v>Certificado de Vigencia de Persona Jurídica Sin Fines Lucro Folio Nº 500407411628, de fecha 06 de septiembre de 2021, del Servicio de Registro Civil e Identificación.</v>
          </cell>
          <cell r="G121"/>
          <cell r="H121"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121" t="str">
            <v>Presidenta: 
Mónica Díaz Leiva, 
Secretaria: 
Eduardo Rojas Zepeda, 
Tesorera: 
Paula Roloff González, 
Certificado de Vigencia de Persona Jurídica Sin Fines Lucro Folio Nº 500407411670, de fecha 06 de septiembre de 2021, del Servicio de Registro Civil e Identificación.</v>
          </cell>
          <cell r="J121" t="str">
            <v>3 años</v>
          </cell>
          <cell r="K121" t="str">
            <v>Del 03 de mayo de 2019 al 03 de mayo de 2022</v>
          </cell>
          <cell r="L121" t="str">
            <v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v>
          </cell>
          <cell r="M121" t="str">
            <v xml:space="preserve">Barnechea N º 320, Comuna de Independencia. </v>
          </cell>
          <cell r="N121" t="str">
            <v>XIII</v>
          </cell>
          <cell r="O121" t="str">
            <v>Independencia</v>
          </cell>
          <cell r="P121">
            <v>227325006</v>
          </cell>
          <cell r="Q121" t="str">
            <v>sinfronteraschile@yahoo.es</v>
          </cell>
          <cell r="R121"/>
          <cell r="S121" t="str">
            <v>93401: Institución de Asistencia Social</v>
          </cell>
          <cell r="T121" t="str">
            <v>Certificado de antecedentes financieros correspondiente al año 2020, aprobados por el  Subdepartamento de Supervisión Financiera Nacional</v>
          </cell>
        </row>
        <row r="122">
          <cell r="B122">
            <v>718391008</v>
          </cell>
          <cell r="C122" t="str">
            <v>Corporación de Derecho Privado.</v>
          </cell>
          <cell r="D122" t="str">
            <v>Corporaciones de Derecho Privado</v>
          </cell>
          <cell r="E122" t="str">
            <v xml:space="preserve">Otorgado por Decreto Supremo Nº 565, de fecha 24 de mayo de 1991, del Ministerio de Justicia. </v>
          </cell>
          <cell r="F122" t="str">
            <v xml:space="preserve">Certificado de Vigencia Nº 7636, de fecha 29 de abril de 2008, emitido por don Carlos Aguilar Muñoz, Jefe del Departamento de Personas Jurídicas del Ministerio de Justicia. 
</v>
          </cell>
          <cell r="G122"/>
          <cell r="H122"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I122"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J122" t="str">
            <v xml:space="preserve">: Durarán 2 años en sus cargos pudiendo ser reelegidos indefinidamente. Seguirá en funciones después de expirado su período si no hubiere celebrado oportunamente la Asamblea General Ordinaria llamada a su elección.-
</v>
          </cell>
          <cell r="K122" t="str">
            <v xml:space="preserve">4 de diciembre de 2001. </v>
          </cell>
          <cell r="L122" t="str">
            <v xml:space="preserve">Vicepresidente: Guillermo Garcés Parada        RUN Nº  9.499.851-4 
Poder para actuar frente a SENAME: Tesorera:  Gloria S. Córdova Rodríguez  
Actuaran separadamente.
</v>
          </cell>
          <cell r="M122" t="str">
            <v xml:space="preserve">Vichuquén N° 251, Comuna de Santiago Centro, Región Metropolitana.
</v>
          </cell>
          <cell r="N122" t="str">
            <v>XIII</v>
          </cell>
          <cell r="O122" t="str">
            <v>Santiago</v>
          </cell>
          <cell r="P122"/>
          <cell r="Q122" t="str">
            <v xml:space="preserve"> corfhu@corfhu.cl
</v>
          </cell>
          <cell r="R122"/>
          <cell r="S122" t="str">
            <v>93401: Institución de Asistencia Social</v>
          </cell>
          <cell r="T122" t="str">
            <v xml:space="preserve">Se acompaña Balance General Tributario, correspondiente al ejercicio tributario del año 2007, autorizado ante notario público, del 23 de abril de 2008.
</v>
          </cell>
        </row>
        <row r="123">
          <cell r="B123">
            <v>713523003</v>
          </cell>
          <cell r="C123" t="str">
            <v>Corporación de Derecho Privado.</v>
          </cell>
          <cell r="D123" t="str">
            <v>Corporaciones de Derecho Privado</v>
          </cell>
          <cell r="E123" t="str">
            <v xml:space="preserve">Otorgada por Decreto Supremo Nº 1027, de fecha 07 de noviembre de 1986, del Ministerio de Justicia, publicado en el Diario Oficial el día 22 de noviembre de 1986. </v>
          </cell>
          <cell r="F123" t="str">
            <v>Certificado de Vigencia Folio Nº 500451769159, de fecha 31 de mayo de 2022, otorgado por el Servicio de Registro Civil e Identificación.</v>
          </cell>
          <cell r="G123"/>
          <cell r="H123" t="str">
            <v>El desarrollo de actividades de prevención y tratamiento, que sirvan para mejorar la atención a los menores en situación irregular en la Cuarta Región.</v>
          </cell>
          <cell r="I123" t="str">
            <v>Presidente: Francisco León Henríquez Adaros
Vicepresidente: Marcelo Hidalgo Molina
Secretario: Carlos Manuel Calvo Muñoz
Tesorero : Jorge Brusher Mac- Farlane 
Directores:
María Lucrecia Rivera Muñoz
René Corbeaux Cruz</v>
          </cell>
          <cell r="J123" t="str">
            <v>Durarán 03 años en sus cargos.</v>
          </cell>
          <cell r="K123" t="str">
            <v>De 20 de Mayo de 2020 al 20  de Mayo de 2023.</v>
          </cell>
          <cell r="L123" t="str">
            <v xml:space="preserve">Presidente: Francisco León Henríquez Adaros, 
Directora Ejecutiva: María Cristina Meléndez Jiménez,
</v>
          </cell>
          <cell r="M123" t="str">
            <v xml:space="preserve">La Pampilla S/N, Casilla 98, Coquimbo.
</v>
          </cell>
          <cell r="N123" t="str">
            <v>IV</v>
          </cell>
          <cell r="O123" t="str">
            <v>Coquimbo</v>
          </cell>
          <cell r="P123" t="str">
            <v>(51) 2321039</v>
          </cell>
          <cell r="Q123" t="str">
            <v xml:space="preserve">cgmistral07@yahoo.es              ugesco@gmail.com
</v>
          </cell>
          <cell r="R123" t="str">
            <v>Casilla 98</v>
          </cell>
          <cell r="S123" t="str">
            <v>93401: Institución de Asistencia Social</v>
          </cell>
          <cell r="T123" t="str">
            <v xml:space="preserve">Se acompaña certificado financiero correspondiente al año 2021 aprobada por el  Sub Departamento de Supervisión Financiera Nacional. </v>
          </cell>
        </row>
        <row r="124">
          <cell r="B124">
            <v>653213700</v>
          </cell>
          <cell r="C124" t="str">
            <v>Corporación de Derecho Privado.</v>
          </cell>
          <cell r="D124" t="str">
            <v>Corporaciones de Derecho Privado</v>
          </cell>
          <cell r="E124" t="str">
            <v xml:space="preserve">Decreto Nº 927, del 27 de febrero de 2004, del Ministerio de Justicia. </v>
          </cell>
          <cell r="F124" t="str">
            <v>Certificado de Vigencia  Nº206, emitido con fecha 11 de mayo de 2015, por la Ilustre Municipalidad de Pelarco.</v>
          </cell>
          <cell r="G124"/>
          <cell r="H124"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24" t="str">
            <v xml:space="preserve">DIRECTORIO:
Presidente: Sandra Epulef Garrido, 
Vice Presidente: Rodolfo Torres Aguilera, 
Secretario: Carolina Torres Pérez, 
Tesorera: Sylvia Schnyder Freihofer, 
Director: Braulio Provoste Henríquez,
</v>
          </cell>
          <cell r="J124" t="str">
            <v>2 años, pudiendo ser reelegido indefinidamente</v>
          </cell>
          <cell r="K124" t="str">
            <v xml:space="preserve">14 de febrero de 2015 al 14 de febrero de 2017
</v>
          </cell>
          <cell r="L124" t="str">
            <v xml:space="preserve">Presidente: 
Sandra Epulef Garrido, 
</v>
          </cell>
          <cell r="M124" t="str">
            <v xml:space="preserve">Parcela 2, Sector El Suspiro, Comuna de Pelarco. Región del Maule. 
</v>
          </cell>
          <cell r="N124" t="str">
            <v>VII</v>
          </cell>
          <cell r="O124" t="str">
            <v>Pelarco</v>
          </cell>
          <cell r="P124" t="str">
            <v>Teléfono: 071-2971044</v>
          </cell>
          <cell r="Q124" t="str">
            <v>hopeforchildren@hotmail.es</v>
          </cell>
          <cell r="R124"/>
          <cell r="S124">
            <v>93401</v>
          </cell>
          <cell r="T124" t="str">
            <v>Se acompañan antecedentes financieros año 2014, aprobados por el Departamento de Administración y Finanzas.</v>
          </cell>
        </row>
        <row r="125">
          <cell r="B125">
            <v>727581006</v>
          </cell>
          <cell r="C125" t="str">
            <v>Corporación de Derecho Privado.</v>
          </cell>
          <cell r="D125" t="str">
            <v>Corporaciones de Derecho Privado</v>
          </cell>
          <cell r="E125" t="str">
            <v xml:space="preserve">Otorgada por Decreto Supremo Nº 163, de fecha 03 de febrero 1995, del Ministerio de Justicia, publicado en el Diario Oficial el día 03 de octubre de 1996. </v>
          </cell>
          <cell r="F125" t="str">
            <v xml:space="preserve">Certificado de vigencia, folio Nº 500394842500, de fecha 22 de junio de 2021, del Servicio de Registro Civil e Identificación.
</v>
          </cell>
          <cell r="G125"/>
          <cell r="H125" t="str">
            <v xml:space="preserve">Buscar la solución integral a los problemas que afectan a personas discapacitadas física, mental y sensorialmente y proporcionarles hogar a los que se encuentran en situación de abandono o de riesgo físico o moral.
</v>
          </cell>
          <cell r="I125" t="str">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ell>
          <cell r="J125" t="str">
            <v>Durarán 04 años en sus cargos.</v>
          </cell>
          <cell r="K125" t="str">
            <v xml:space="preserve">Del 15 de marzo de 2019 al 15 de marzo de 2023. </v>
          </cell>
          <cell r="L125" t="str">
            <v xml:space="preserve">Presidenta: María Matilde Pozo Álvarez
</v>
          </cell>
          <cell r="M125" t="str">
            <v xml:space="preserve"> 10 Sur 31 y 32 Oriente Nº  1345, Población Carlos Trupp, Talca, VII Región.
</v>
          </cell>
          <cell r="N125" t="str">
            <v>VII</v>
          </cell>
          <cell r="O125" t="str">
            <v>Talca</v>
          </cell>
          <cell r="P125" t="str">
            <v>fono (71)  2241065</v>
          </cell>
          <cell r="Q125" t="str">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ell>
          <cell r="R125"/>
          <cell r="S125" t="str">
            <v>93401: Institución de Asistencia Social</v>
          </cell>
          <cell r="T125" t="str">
            <v>Se acompaña certificado financiero, correspondiente al año 2020 aprobado por el Sub Departamento de Supervisión Financiera Nacional.</v>
          </cell>
        </row>
        <row r="126">
          <cell r="B126">
            <v>714523007</v>
          </cell>
          <cell r="C126" t="str">
            <v>Corporación de Derecho Privado.</v>
          </cell>
          <cell r="D126" t="str">
            <v>Corporaciones de Derecho Privado</v>
          </cell>
          <cell r="E126" t="str">
            <v xml:space="preserve">Decreto Supremo Nº1079, de 04 de noviembre de 1987, del Ministerio de Justicia. </v>
          </cell>
          <cell r="F126" t="str">
            <v>Certificado de Vigencia folio Nº 500399136862, emitido por el SRCeI, con fecha 19 de julio de 2021.</v>
          </cell>
          <cell r="G126"/>
          <cell r="H126" t="str">
            <v xml:space="preserve">Dar un hogar, cuidado, atención, educación y alimentación a menores en situación irregular.
</v>
          </cell>
          <cell r="I126" t="str">
            <v>Presidente: Pilar Larraín Undurraga, 
Secretario: Ignacio Correa Munita, 
Tesorero: René Saavedra Contreras, 
Director: Rodrigo Eduardo Medina Gómez 
Director: Luisa Angélica Yevilaf Chancaqueo,</v>
          </cell>
          <cell r="J126" t="str">
            <v>Durará un año en sus cargos</v>
          </cell>
          <cell r="K126"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L126" t="str">
            <v xml:space="preserve">
Presidente: Pilar Larraín Undurraga x
Se otorgan poderes a los directores René Saavedra Contreras, e Ignacio Correa Munita para que actuando conjuntamente dos cualquiera de ellos, representen a la Corporación con las más amplias facultades.
</v>
          </cell>
          <cell r="M126" t="str">
            <v xml:space="preserve">Miguel Ángel N° 03420, comuna de La Pintana, Región Metropolitana
</v>
          </cell>
          <cell r="N126" t="str">
            <v>XIII</v>
          </cell>
          <cell r="O126" t="str">
            <v>La Pintana</v>
          </cell>
          <cell r="P126" t="str">
            <v xml:space="preserve">F. 2-25428116- 9-73322020
</v>
          </cell>
          <cell r="Q126" t="str">
            <v>Correo electrónico: mreyesgaldames@gmail.com</v>
          </cell>
          <cell r="R126"/>
          <cell r="S126">
            <v>93401</v>
          </cell>
          <cell r="T126" t="str">
            <v xml:space="preserve">Se acompaña certificado financiero correspondiente al año 2020, aprobado por el Sub Departamento de Supervisión Financiera Nacional. </v>
          </cell>
        </row>
        <row r="127">
          <cell r="B127" t="str">
            <v>65192836K</v>
          </cell>
          <cell r="C127"/>
          <cell r="D127" t="str">
            <v>Corporaciones de Derecho Privado</v>
          </cell>
          <cell r="E127"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v>
          </cell>
          <cell r="F127" t="str">
            <v>Certificado de Vigencia extendido por el SRCeI, Folio Nº500357743844, otorgado el 24 de noviembre de 2020.</v>
          </cell>
          <cell r="G127"/>
          <cell r="H127" t="str">
            <v>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v>
          </cell>
          <cell r="I127" t="str">
            <v xml:space="preserve">Presidente: 
MARCELO EDGARDO GONZALO QUEZADA PULIDO 
Secretaria:
ROSITA HERMINIA TAPIA MOLINA 
Tesorera:
CLAUDIO ANDRES REHBEIN ASTE 
</v>
          </cell>
          <cell r="J127" t="str">
            <v>5 AÑOS</v>
          </cell>
          <cell r="K127" t="str">
            <v xml:space="preserve">25 de octubre de 2019 al 25 de octubre de 2024. </v>
          </cell>
          <cell r="L127" t="str">
            <v xml:space="preserve">MARCELO EDGARDO GONZALO QUEZADA PULIDO 
</v>
          </cell>
          <cell r="M127" t="str">
            <v>Berlín Nº1650, casa 13, comuna de Villa Alemana, región de Valparaíso</v>
          </cell>
          <cell r="N127" t="str">
            <v>V</v>
          </cell>
          <cell r="O127" t="str">
            <v>Villa Alemana</v>
          </cell>
          <cell r="P127" t="str">
            <v>569 87581905</v>
          </cell>
          <cell r="Q127" t="str">
            <v>corporación.huga@gmail.com</v>
          </cell>
          <cell r="R127"/>
          <cell r="S127">
            <v>93401</v>
          </cell>
          <cell r="T127" t="str">
            <v>Certificado de Antecedentes Financieros del año 2019, aprobados por Subdepartamento de Supervisión Nacional.</v>
          </cell>
        </row>
        <row r="128">
          <cell r="B128">
            <v>650944208</v>
          </cell>
          <cell r="C128" t="str">
            <v>Corporación de Derecho Privado.</v>
          </cell>
          <cell r="D128" t="str">
            <v>Corporaciones de Derecho Privado</v>
          </cell>
          <cell r="E128" t="str">
            <v xml:space="preserve">Decreto Supremo Nº 1141, de 31 de diciembre de 2001, del Ministerio de Justicia. </v>
          </cell>
          <cell r="F128" t="str">
            <v>Certificado de Vigencia Nº 226, de 7 de diciembre de 2005, del Secretario Regional Ministerial de Justicia de la Región del Bío-Bío.</v>
          </cell>
          <cell r="G128"/>
          <cell r="H128"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I128" t="str">
            <v xml:space="preserve">Presidente: Regina Torres Ramírez,
Vicepresidenta: Silvia Cuevas Verdugo, 
Secretario: Alain Araneda Pereira, 
Tesorera: María Luisa Medrano Buchholtz, 
Directora: Carolina Silva Cuevas, 
</v>
          </cell>
          <cell r="J128" t="str">
            <v xml:space="preserve">Duran dos años en sus funciones. </v>
          </cell>
          <cell r="K128" t="str">
            <v>04 de octubre de 2008 a 04 de octubre de 2010.</v>
          </cell>
          <cell r="L128" t="str">
            <v xml:space="preserve">Presidenta: Regina Torres Ramírez, 
</v>
          </cell>
          <cell r="M128" t="str">
            <v xml:space="preserve">Arturo Prat N° 284, comuna de Cañete, Octava Región
</v>
          </cell>
          <cell r="N128" t="str">
            <v>VIII</v>
          </cell>
          <cell r="O128" t="str">
            <v>Cañete</v>
          </cell>
          <cell r="P128"/>
          <cell r="Q128"/>
          <cell r="R128"/>
          <cell r="S128">
            <v>93401</v>
          </cell>
          <cell r="T128" t="str">
            <v>Se acompaña Certificado de la Institución correspondiente al año 2008, aprobado por la Unidad de Supervisión Financiera Nacional.</v>
          </cell>
        </row>
        <row r="129">
          <cell r="B129">
            <v>650651170</v>
          </cell>
          <cell r="C129" t="str">
            <v>Corporación de Derecho Privado</v>
          </cell>
          <cell r="D129" t="str">
            <v>Corporaciones de Derecho Privado</v>
          </cell>
          <cell r="E129" t="str">
            <v>Inscripción N°3674 de fecha 29 de enero de 2013, del Registro de Personas Jurídicas, del Servicio de Registro Civil e Identificación.</v>
          </cell>
          <cell r="F129" t="str">
            <v xml:space="preserve">Certificado de Vigencia Folio Nº 18048561, del Servicio de Registro Civil, de fecha 18 de julio de 2016. </v>
          </cell>
          <cell r="G129"/>
          <cell r="H129"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9" t="str">
            <v xml:space="preserve">Presidente:  Wendy Isabel Rodríguez Hernandez, 
Vicepresidente: Jeniffer Carolina Hernandez Aracena, 
Secretario: Eliana Cecilia Gaete Leal, 
Tesorera: Silvia Elena Muñoz Vargas, 
</v>
          </cell>
          <cell r="J129" t="str">
            <v>5 años.</v>
          </cell>
          <cell r="K129" t="str">
            <v>16 de junio de 2014 al 16 de junio de 2019</v>
          </cell>
          <cell r="L129" t="str">
            <v xml:space="preserve">Representante legal: Wendy Isabel Rodríguez Hernandez, 
</v>
          </cell>
          <cell r="M129" t="str">
            <v xml:space="preserve">Calle Huérfanos N° 1160, oficina 1208. Santiago
</v>
          </cell>
          <cell r="N129" t="str">
            <v>XIII</v>
          </cell>
          <cell r="O129" t="str">
            <v>Santiago</v>
          </cell>
          <cell r="P129">
            <v>954202602</v>
          </cell>
          <cell r="Q129" t="str">
            <v xml:space="preserve">Rodriguez.w@congef.cl defensoriadeninos@gmail.com
</v>
          </cell>
          <cell r="R129"/>
          <cell r="S129" t="str">
            <v>93401: Instituciones de Asistencia Social</v>
          </cell>
          <cell r="T129" t="str">
            <v>Se acompaña Certificado de la Institución correspondiente a antecedentes financieros del año 2016, aprobado por el Subdepartamento de Supervisión Financiera.</v>
          </cell>
        </row>
        <row r="130">
          <cell r="B130">
            <v>657349402</v>
          </cell>
          <cell r="C130" t="str">
            <v>Corporación de Derecho Privado.</v>
          </cell>
          <cell r="D130" t="str">
            <v>Corporaciones de Derecho Privado</v>
          </cell>
          <cell r="E130" t="str">
            <v xml:space="preserve">Otorgado por Decreto Supremo Nº 2534, de fecha 31 de julio de 2006, del Ministerio de Justicia. </v>
          </cell>
          <cell r="F130" t="str">
            <v xml:space="preserve">Certificado Nº 2844, de fecha 06 de diciembre de 2006, emitido por don Carlos Aguilar Muñoz, Jefe del Dpto. de Personas Jurídicas, División Jurídica, del Ministerio de Justicia.
</v>
          </cell>
          <cell r="G130"/>
          <cell r="H130"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I130"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J130" t="str">
            <v>Durarán 2 años en sus cargos</v>
          </cell>
          <cell r="K130" t="str">
            <v>: 6 de octubre de 2006 –  06 de octubre de 2008</v>
          </cell>
          <cell r="L130" t="str">
            <v xml:space="preserve">José Eduardo Eberl Brito                             </v>
          </cell>
          <cell r="M130" t="str">
            <v xml:space="preserve">Julio Vranken Nº 2136, Villa Hortensia, comuna de Talagante, Región Metropolitana.
</v>
          </cell>
          <cell r="N130" t="str">
            <v>XIII</v>
          </cell>
          <cell r="O130" t="str">
            <v>Talagante</v>
          </cell>
          <cell r="P130"/>
          <cell r="Q130" t="str">
            <v xml:space="preserve"> corp_latributgte@hotmail.com</v>
          </cell>
          <cell r="R130"/>
          <cell r="S130" t="str">
            <v>93401: Institución de Asistencia Social</v>
          </cell>
          <cell r="T130" t="str">
            <v xml:space="preserve">Se acompañan los siguientes antecedentes financieros, aprobados por la Unidad de Auditoria Interna del Servicio:
1.- Certificado de antecedentes financieros Año 2006, autorizado ante notario público, de 23 de marzo de 2007.
</v>
          </cell>
        </row>
        <row r="131">
          <cell r="B131">
            <v>654597200</v>
          </cell>
          <cell r="C131" t="str">
            <v>Corporación de Derecho Privado.</v>
          </cell>
          <cell r="D131" t="str">
            <v>Corporaciones de Derecho Privado</v>
          </cell>
          <cell r="E131" t="str">
            <v xml:space="preserve">Otorgado por Decreto Supremo Nº 3365, de fecha 13 de octubre de 2004, del Ministerio de Justicia. </v>
          </cell>
          <cell r="F131" t="str">
            <v xml:space="preserve">Certificado de Vigencia Nº 7280, de fecha 31 de marzo de 2008, emitido por don Carlos Aguilar Muñoz, Jefe del Departamento de Personas Jurídicas del Ministerio de Justicia. 
</v>
          </cell>
          <cell r="G131"/>
          <cell r="H131"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I131" t="str">
            <v xml:space="preserve">Presidente: Marianela Tatiana Rojas Medina       
Vicepresidente: Manuel E. Huentecura Levicura 
Secretario: Johanna D. Rojas Medina                   
Tesorero:  Soraya Ingrid Rojas Medina                
Director: Margarita L. Hualme Cruz                    
</v>
          </cell>
          <cell r="J131" t="str">
            <v xml:space="preserve">: Durarán 2 años en sus cargos pudiendo ser reelegidos indefinidamente. </v>
          </cell>
          <cell r="K131" t="str">
            <v>18 de enero de 2007 – 18 de enero de 2009.</v>
          </cell>
          <cell r="L131" t="str">
            <v xml:space="preserve">Marianela Tatiana Rojas Medina        </v>
          </cell>
          <cell r="M131" t="str">
            <v xml:space="preserve">Avenida Libertador O´Higgins N° 5307, oficina 419.
</v>
          </cell>
          <cell r="N131" t="str">
            <v>XIII</v>
          </cell>
          <cell r="O131" t="str">
            <v>Santiago</v>
          </cell>
          <cell r="P131" t="str">
            <v>Teléfono: (56) 4197411- 08/6005485 – 08/1882480</v>
          </cell>
          <cell r="Q131" t="str">
            <v>contacto@kuyenmapu.cl; kalfu.domo@gmail.com</v>
          </cell>
          <cell r="R131"/>
          <cell r="S131" t="str">
            <v>93401: Institución de Asistencia Social</v>
          </cell>
          <cell r="T131" t="str">
            <v xml:space="preserve">Se acompaña Certificado de la Institución, autorizado ante notario público, de 2 de abril de 2008, correspondiente a los antecedentes financieros del año 2007.
</v>
          </cell>
        </row>
        <row r="132">
          <cell r="B132">
            <v>722448006</v>
          </cell>
          <cell r="C132" t="str">
            <v>Corporación de Derecho Privado.</v>
          </cell>
          <cell r="D132" t="str">
            <v>Corporaciones de Derecho Privado</v>
          </cell>
          <cell r="E132" t="str">
            <v xml:space="preserve">Otorgado por Decreto Supremo Nº367, de fecha 07 de abril de 1993, por el Ministerio de Justicia.  </v>
          </cell>
          <cell r="F132" t="str">
            <v>Certificado de vigencia Nº 16046, de fecha 07 de julio de 2010.</v>
          </cell>
          <cell r="G132"/>
          <cell r="H132" t="str">
            <v>La creación y mantenimiento de obra de acción social, inspirada en el evangelio, atendiendo a los sectores mas necesitados de la comunidad.</v>
          </cell>
          <cell r="I132"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J132" t="str">
            <v>Durarán 01 año en sus cargos.</v>
          </cell>
          <cell r="K132" t="str">
            <v>De 31 de marzo de 2008 a 31 de marzo de 2009.</v>
          </cell>
          <cell r="L132" t="str">
            <v xml:space="preserve">Presidente: Humberto Anselmo Galvéz González    
</v>
          </cell>
          <cell r="M132" t="str">
            <v xml:space="preserve">Avenida Padre Demetrio Nº 0110, comuna de Melipilla, Región Metropolitana, </v>
          </cell>
          <cell r="N132" t="str">
            <v>XIII</v>
          </cell>
          <cell r="O132" t="str">
            <v>Melipilla</v>
          </cell>
          <cell r="P132" t="str">
            <v xml:space="preserve"> fono 8314923</v>
          </cell>
          <cell r="Q132"/>
          <cell r="R132"/>
          <cell r="S132" t="str">
            <v>93401: Instituciones de Asistencia Social</v>
          </cell>
          <cell r="T132" t="str">
            <v>Se acompaña certificado financiero de fecha 27 de julio de 2010, correspondiente al año 2009, aprobado por el Sub Departamento de Supervisión Financiera Nacional.</v>
          </cell>
        </row>
        <row r="133">
          <cell r="B133">
            <v>700198006</v>
          </cell>
          <cell r="C133" t="str">
            <v>Corporación de Derecho Privado.</v>
          </cell>
          <cell r="D133" t="str">
            <v>Corporaciones de Derecho Privado</v>
          </cell>
          <cell r="E133" t="str">
            <v xml:space="preserve">Decreto Supremo Nº 1416, de  20 de marzo de 1953, del Ministerio de Justicia. </v>
          </cell>
          <cell r="F133" t="str">
            <v>Certificado de Vigencia Nº 16661, de  27 de Junio de 2012, del Ministerio de Justicia.</v>
          </cell>
          <cell r="G133"/>
          <cell r="H13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I133" t="str">
            <v xml:space="preserve">DIRECTORIO:
Presidente Nacional: Roberto Antonio Ruz Vargas, 
Vicepresidente Nacional: Rubén Enrique Saravia González, 
Secretario Nacional: Patricio Correa Letelier,
Tesorero Nacional: Juan Conrado Mella Córdova,  
Vocal: Marcos Navarro Zapata, 
</v>
          </cell>
          <cell r="J133" t="str">
            <v xml:space="preserve">Dos años en sus cargos.
</v>
          </cell>
          <cell r="K133" t="str">
            <v>22 de marzo de 2012 a 22 de marzo de 2014.</v>
          </cell>
          <cell r="L133" t="str">
            <v xml:space="preserve">Presidente Nacional: Roberto Antonio Ruz Vargas, 
</v>
          </cell>
          <cell r="M133" t="str">
            <v xml:space="preserve">Calle Esperanza  N° 390, Santiago, Región Metropolitana
</v>
          </cell>
          <cell r="N133" t="str">
            <v>XIII</v>
          </cell>
          <cell r="O133" t="str">
            <v>Santiago</v>
          </cell>
          <cell r="P133" t="str">
            <v xml:space="preserve">Fono: 6818221, </v>
          </cell>
          <cell r="Q133" t="str">
            <v>adchile@ctcinternet.cl</v>
          </cell>
          <cell r="R133"/>
          <cell r="S133">
            <v>93401</v>
          </cell>
          <cell r="T133" t="str">
            <v>Se acompaña certificado financiero correspondiente al año 2011, aprobado por el Subdepartamento de Supervisión Financiera Nacional.</v>
          </cell>
        </row>
        <row r="134">
          <cell r="B134">
            <v>759442504</v>
          </cell>
          <cell r="C134" t="str">
            <v>Corporación de Derecho Privado.</v>
          </cell>
          <cell r="D134" t="str">
            <v>Corporaciones de Derecho Privado</v>
          </cell>
          <cell r="E134" t="str">
            <v>Otorgada por Decreto Exento  Nº 755  de fecha 17  de agosto de 2000 del Ministerio de Justicia.</v>
          </cell>
          <cell r="F134" t="str">
            <v xml:space="preserve"> Certificado de vigencia Folio N° 500396809347, de 05 de julio de 2021, emitido por el Servicio de Registro Civil e Identificación. </v>
          </cell>
          <cell r="G134"/>
          <cell r="H134"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I134" t="str">
            <v xml:space="preserve">Presidente: Enrique Villegas Meza  
Vicepresidente: Javier  Silva González 
Secretario:  Eduardo Rodríguez Molina 
Tesorera: Ximena Cayupil Maliqueo                   Director: Samuel Ladino Alzamora, 
Directora: Victoria Villegas Hernández, 
</v>
          </cell>
          <cell r="J134" t="str">
            <v>3 años.</v>
          </cell>
          <cell r="K134" t="str">
            <v>12 de febrero de 2021 al 12 de febrero de 2024.</v>
          </cell>
          <cell r="L134" t="str">
            <v xml:space="preserve">Presidente:  Enrique Villegas Meza 
</v>
          </cell>
          <cell r="M134" t="str">
            <v>Arco Iris Nº 1756, Villa Horizonte, Puente Alto, Región Metropolitana.</v>
          </cell>
          <cell r="N134" t="str">
            <v>XIII</v>
          </cell>
          <cell r="O134" t="str">
            <v>Puente Alto</v>
          </cell>
          <cell r="P134" t="str">
            <v>943455549/989748572/973944043</v>
          </cell>
          <cell r="Q134" t="str">
            <v>corpluzdecristo@gmail.com</v>
          </cell>
          <cell r="R134"/>
          <cell r="S134" t="str">
            <v>93401: Institución de Asistencia Social</v>
          </cell>
          <cell r="T134" t="str">
            <v>Se acompaña Certificado de antecedentes financieros año 2020,APROBADOS POR Sub Departamento de Supervisión Financiera Nacional.</v>
          </cell>
        </row>
        <row r="135">
          <cell r="B135">
            <v>713707007</v>
          </cell>
          <cell r="C135" t="str">
            <v>Corporación de Derecho Privado.</v>
          </cell>
          <cell r="D135" t="str">
            <v>Corporaciones de Derecho Privado</v>
          </cell>
          <cell r="E135" t="str">
            <v>Otorgada por Decreto Supremo Nº 799, de fecha 17 de septiembre de 1986, del Ministerio de Justicia., publicado en el Diario Oficial con fecha 03 de noviembre de 1986.</v>
          </cell>
          <cell r="F135" t="str">
            <v xml:space="preserve">Certificado de vigencia Nº 5500, de fecha 21 de junio de 2005, del Ministerio de Justicia.
</v>
          </cell>
          <cell r="G135"/>
          <cell r="H135" t="str">
            <v>Atender al menor en situación irregular, velando por su desarrollo moral, espiritual, psicológico y material, en forma integral.</v>
          </cell>
          <cell r="I135" t="str">
            <v xml:space="preserve">Presidente: Gabriele Giovanni Macalusso Navarrete, 
Vicepresidente: Mario Hernán Quijón Cerda, 
Secretaria: Cristina Pincheira Escobar, 
Tesorero: Rubén Vega Nuñez 
Director: Iván Rodrigo Fuentes Sandoval </v>
          </cell>
          <cell r="J135" t="str">
            <v>Durarán 01 año en sus cargos.</v>
          </cell>
          <cell r="K135" t="str">
            <v>De 27 de abril de 2006 al 27 de abril de 2007.</v>
          </cell>
          <cell r="L135" t="str">
            <v xml:space="preserve">Presidente: Gabriele Giovanni Macalusso Navarrete, 
</v>
          </cell>
          <cell r="M135" t="str">
            <v>Maipú Nº 340, Concepción, VIII Región.</v>
          </cell>
          <cell r="N135" t="str">
            <v>VIII</v>
          </cell>
          <cell r="O135" t="str">
            <v>Concepción</v>
          </cell>
          <cell r="P135"/>
          <cell r="Q135"/>
          <cell r="R135"/>
          <cell r="S135" t="str">
            <v>93401: Institución de Asistencia Social</v>
          </cell>
          <cell r="T135" t="str">
            <v>Se acompaña certificado notarial de fecha 20 de junio de 2006, aprobado por la Unidad de Auditoria Interna.</v>
          </cell>
        </row>
        <row r="136">
          <cell r="B136">
            <v>720434008</v>
          </cell>
          <cell r="C136" t="str">
            <v>Corporación de Derecho Privado.</v>
          </cell>
          <cell r="D136" t="str">
            <v>Corporaciones de Derecho Privado</v>
          </cell>
          <cell r="E136" t="str">
            <v xml:space="preserve">Decreto Supremo Nº 1218, de 30 de noviembre de 1995, del Ministerio de Justicia. </v>
          </cell>
          <cell r="F136" t="str">
            <v xml:space="preserve">Certificado de vigencia Folio N° 500396514078, de 02 de julio de 2021, emitido por el Servicio de Registro Civil e Identificación. </v>
          </cell>
          <cell r="G136"/>
          <cell r="H136" t="str">
            <v xml:space="preserve">Representar y promover en forma integral y en todos sus ámbitos, las inquietudes y aspiraciones de los llamados menores de la calle o en la calle, proponiendo soluciones a sus requerimientos, necesidades y problemas.
</v>
          </cell>
          <cell r="I136"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ell>
          <cell r="J136" t="str">
            <v>Duran dos años en sus funciones.</v>
          </cell>
          <cell r="K136" t="str">
            <v>16 de octubre de 2019 al 16 de octubre de 2021.</v>
          </cell>
          <cell r="L136" t="str">
            <v xml:space="preserve">Presidenta: Claudia Christa Bartelsman Koke
en caso de ausencia o impedimento Vicepresidenta:Ana Inés Siegmund González
</v>
          </cell>
          <cell r="M136" t="str">
            <v>Sector Nilhue s/n, Comuna de Máfil, Región de Los Ríos</v>
          </cell>
          <cell r="N136" t="str">
            <v>XIV</v>
          </cell>
          <cell r="O136" t="str">
            <v>Máfil</v>
          </cell>
          <cell r="P136">
            <v>956984100</v>
          </cell>
          <cell r="Q136" t="str">
            <v>residenciaahora@gmail.com
Presidenta y Representante legal: Claudia Bartelsman, Correo-e: claubartelsman@gmail.com
Secretaria: Erika Gesche, correo-e: erikagesche@gmail.com</v>
          </cell>
          <cell r="R136"/>
          <cell r="S136">
            <v>93401</v>
          </cell>
          <cell r="T136" t="str">
            <v>Se acompaña Certificado de antecedentes financieros año 2020, aprobados por el Sub Departamento Supevrisión Financiera Nacional.</v>
          </cell>
        </row>
        <row r="137">
          <cell r="B137">
            <v>700028100</v>
          </cell>
          <cell r="C137" t="str">
            <v>Corporación de Derecho Privado</v>
          </cell>
          <cell r="D137" t="str">
            <v>Corporaciones de Derecho Privado</v>
          </cell>
          <cell r="E137" t="str">
            <v>Otorgada por Decreto Supremo N° 2929, de 15 de septiembre de 1996, por el Ministerio de Justicia.</v>
          </cell>
          <cell r="F137" t="str">
            <v>Certificado de Vigencia Folio N° 500404152599, de 17 de agosto de 2021, del Servicio de Registro Civil e Identificación</v>
          </cell>
          <cell r="G137"/>
          <cell r="H137"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I137" t="str">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ell>
          <cell r="J137" t="str">
            <v>Un año en sus cargos.</v>
          </cell>
          <cell r="K137" t="str">
            <v>15 de mayo de 2019 a 15 de mayo de 2020. Se acompaña 
Ley N° 21239, que prorroga mandato de directorios por tiempos de pandemia</v>
          </cell>
          <cell r="L137" t="str">
            <v xml:space="preserve">Presidente: Obispo (H) Neftalí Aravena Bravo,
Poder: Superintendente Distrito Concepción: Olga Romero Sanzana, 
</v>
          </cell>
          <cell r="M137" t="str">
            <v xml:space="preserve">Sargento Aldea N° 1041, comuna de Santiago, Región Metropolitana
</v>
          </cell>
          <cell r="N137" t="str">
            <v>XIII</v>
          </cell>
          <cell r="O137" t="str">
            <v>Santiago</v>
          </cell>
          <cell r="P137" t="str">
            <v>225569454- 225517112</v>
          </cell>
          <cell r="Q137" t="str">
            <v>cormetoficinalegal@gmail.com</v>
          </cell>
          <cell r="R137"/>
          <cell r="S137">
            <v>93401</v>
          </cell>
          <cell r="T137" t="str">
            <v xml:space="preserve">Se acompaña certificado financiero de la Institución, correspondiente a antecedentes del año 2020, aprobado por el Sub Depto Supervisión Financiera. </v>
          </cell>
        </row>
        <row r="138">
          <cell r="B138">
            <v>725984006</v>
          </cell>
          <cell r="C138" t="str">
            <v>Corporación de Derecho Privado</v>
          </cell>
          <cell r="D138" t="str">
            <v>Corporaciones de Derecho Privado</v>
          </cell>
          <cell r="E138" t="str">
            <v>Otorgada por Decreto Supremo N° 1208, de 29 de agosto de 1994, por el Ministerio de Justicia.</v>
          </cell>
          <cell r="F138" t="str">
            <v>Certificado de Vigencia Folio N° 500395551308, de 25 de junio de 2021, del Servicio de Registro Civil e Identificación.</v>
          </cell>
          <cell r="G138"/>
          <cell r="H138"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I138" t="str">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ell>
          <cell r="J138" t="str">
            <v>Un año en sus cargos.</v>
          </cell>
          <cell r="K138" t="str">
            <v>06 de mayo de 2021 al 06 de mayo de 2022</v>
          </cell>
          <cell r="L138" t="str">
            <v xml:space="preserve">Presidente: Teresa Izquierdo Walker
Gerente General:  Paulina Valenzuela Miño, 
En caso de ausencia o imposibilidad de doña Paulina Valenzuela, la subrogará con iguales facultades Luz María Medina García, 
</v>
          </cell>
          <cell r="M138" t="str">
            <v xml:space="preserve">Bremen N° 1316, comuna de Ñuñoa, Región Metropolitana
</v>
          </cell>
          <cell r="N138" t="str">
            <v>XIII</v>
          </cell>
          <cell r="O138" t="str">
            <v>Ñuñoa</v>
          </cell>
          <cell r="P138" t="str">
            <v>222276725 – 964839708</v>
          </cell>
          <cell r="Q138" t="str">
            <v xml:space="preserve">direccion@hogarmisiondemaria.cl
                aporte@hogarmisiondemaria.cl
</v>
          </cell>
          <cell r="R138"/>
          <cell r="S138">
            <v>93401</v>
          </cell>
          <cell r="T138" t="str">
            <v xml:space="preserve">Se acompaña certificado financiero de la Institución, correspondiente al año 2020, APROBADOS POR EL del Sub Departamento de Supervisión Financiera Nacional. </v>
          </cell>
        </row>
        <row r="139">
          <cell r="B139">
            <v>714141007</v>
          </cell>
          <cell r="C139" t="str">
            <v>Corporación de Derecho Privado</v>
          </cell>
          <cell r="D139" t="str">
            <v>Corporaciones de Derecho Privado</v>
          </cell>
          <cell r="E139" t="str">
            <v>Otorgada por Decreto Supremo N° 551, de 11 de junio de 1987, por el Ministerio de Justicia.</v>
          </cell>
          <cell r="F139" t="str">
            <v>Certificado de Vigencia Folio N° 153429711, de 04 de junio de 2015, del Servicio de Registro Civil e Identificación.</v>
          </cell>
          <cell r="G139"/>
          <cell r="H139"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I139" t="str">
            <v xml:space="preserve">Presidenta: Adriana Verónica Tapia Moya 
Secretario: Nelson Olivares Alfaro, 
Tesorero: Patricio Sánchez Bascuñán, 
Directora: Deborah Escanilla Segovia, 
Director: Santiago Farías Campos: 
</v>
          </cell>
          <cell r="J139" t="str">
            <v>Un año en sus cargos.</v>
          </cell>
          <cell r="K139" t="str">
            <v>25 de enero de 2015.</v>
          </cell>
          <cell r="L139" t="str">
            <v xml:space="preserve">
Presidenta: Adriana Verónica Tapia Moya 
</v>
          </cell>
          <cell r="M139" t="str">
            <v xml:space="preserve">Elena Blanco N° 1145, comuna de Providencia, Región Metropolitana
</v>
          </cell>
          <cell r="N139" t="str">
            <v>XIII</v>
          </cell>
          <cell r="O139" t="str">
            <v>Providencia</v>
          </cell>
          <cell r="P139" t="str">
            <v xml:space="preserve">Fono: 2044784. </v>
          </cell>
          <cell r="Q139" t="str">
            <v>hogardeacogida@terra.cl</v>
          </cell>
          <cell r="R139"/>
          <cell r="S139">
            <v>93509</v>
          </cell>
          <cell r="T139" t="str">
            <v>Se acompaña Certificado Financiero de la Institución, correspondiente a los antecedentes del año 2014, Aprobado por el Departamento de Administración y finanzas.</v>
          </cell>
        </row>
        <row r="140">
          <cell r="B140">
            <v>711497005</v>
          </cell>
          <cell r="C140" t="str">
            <v>Corporación de Derecho Privado.</v>
          </cell>
          <cell r="D140" t="str">
            <v>Corporaciones de Derecho Privado</v>
          </cell>
          <cell r="E140" t="str">
            <v xml:space="preserve">Decreto Supremo Nº 530, de 26 de junio de 1984, del Ministerio de Justicia. </v>
          </cell>
          <cell r="F140" t="str">
            <v>Certificado de Vigencia Folio Nº 500399384927, de 20 de julio de 2021, del Servicio de Registro Civil e Identificación.</v>
          </cell>
          <cell r="G140"/>
          <cell r="H140"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I140" t="str">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ell>
          <cell r="J140" t="str">
            <v>Durarán 2 años en sus cargos.</v>
          </cell>
          <cell r="K140"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ell>
          <cell r="L140" t="str">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ell>
          <cell r="M140" t="str">
            <v xml:space="preserve">Bernardo O´Higgins N° 557,  comuna de Castro, Décima Región 
</v>
          </cell>
          <cell r="N140" t="str">
            <v>X</v>
          </cell>
          <cell r="O140" t="str">
            <v>Castro</v>
          </cell>
          <cell r="P140" t="str">
            <v xml:space="preserve">652537501 - 652537502
Fax: 531101
 </v>
          </cell>
          <cell r="Q140" t="str">
            <v xml:space="preserve">secretaria@corpocas.cl
Correo Marcelo Fuentes García (Secretario General) mfuentes@corpocas.cl 
</v>
          </cell>
          <cell r="R140"/>
          <cell r="S140">
            <v>93401</v>
          </cell>
          <cell r="T140" t="str">
            <v xml:space="preserve">Se acompaña Certificado Financiero de la Institución, correspondiente al año 2020, y aprobado por el Subdepartamento de  Supervisión Financiera Nacional. </v>
          </cell>
        </row>
        <row r="141">
          <cell r="B141">
            <v>709419005</v>
          </cell>
          <cell r="C141" t="str">
            <v>Corporación de Derecho Privado.</v>
          </cell>
          <cell r="D141" t="str">
            <v>Corporaciones de Derecho Privado</v>
          </cell>
          <cell r="E141" t="str">
            <v xml:space="preserve">Decreto Supremo Nº 443, de 11 de mayo de 1982, del Ministerio de Justicia. </v>
          </cell>
          <cell r="F141" t="str">
            <v xml:space="preserve">Certificado de Vigencia de persona jurídica sin fines de lucro, emitido por el SRCeI con fecha 27 de abril de 2015, folio Nº 151636976. </v>
          </cell>
          <cell r="G141"/>
          <cell r="H141" t="str">
            <v xml:space="preserve">Administrar y operar servicios en las áreas de educación, salud y atención de menores que haya tomado a su cargo la I. Municipalidad de Colina, adoptando las medidas necesarias para su dotación, ampliación y perfeccionamiento.
</v>
          </cell>
          <cell r="I141"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J141"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K141" t="str">
            <v>De 29 de abril de 2013 al 29 de abril de 2015</v>
          </cell>
          <cell r="L141" t="str">
            <v xml:space="preserve">Presidente: Mario Olavarría Rodríguez,  
Secretario General: Carlos Fernando Ruiz Vergara, 
</v>
          </cell>
          <cell r="M141" t="str">
            <v xml:space="preserve">Avda. Concepción N° 287, comuna de Colina, Región Metropolitana
</v>
          </cell>
          <cell r="N141" t="str">
            <v>XIII</v>
          </cell>
          <cell r="O141" t="str">
            <v>Colina</v>
          </cell>
          <cell r="P141" t="str">
            <v>Fono: 8441524-8441333</v>
          </cell>
          <cell r="Q141"/>
          <cell r="R141"/>
          <cell r="S141">
            <v>93401</v>
          </cell>
          <cell r="T141" t="str">
            <v>Se acompaña Certificado de Antecedentes Financieros de la Institución, correspondientes  al años 2018, aprobados por el  Subdepartamento de Supervisión Financiera.</v>
          </cell>
        </row>
        <row r="142">
          <cell r="B142">
            <v>708781002</v>
          </cell>
          <cell r="C142" t="str">
            <v>Corporación de Derecho Privado.</v>
          </cell>
          <cell r="D142" t="str">
            <v>Corporaciones de Derecho Privado</v>
          </cell>
          <cell r="E142" t="str">
            <v xml:space="preserve">Decreto Supremo Nº 1226, de  7 de septiembre de 1981, del Ministerio de Justicia. </v>
          </cell>
          <cell r="F142" t="str">
            <v>Certificado de Vigencia, Folio Nº 500354573727, emitido con fecha 06 de noviembre de 2020, por el Servicio de Registro Civil e Identificación.</v>
          </cell>
          <cell r="G142"/>
          <cell r="H142" t="str">
            <v>Administrar y operar servicios en las áreas de educación, salud y atención de menores que haya tomado a su cargo la I. Municipalidad de Conchalí, adoptando las medidas necesarias para su dotación, ampliación y perfeccionamiento.</v>
          </cell>
          <cell r="I142" t="str">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ell>
          <cell r="J142" t="str">
            <v xml:space="preserve">Dos años en sus cargos.
</v>
          </cell>
          <cell r="K142" t="str">
            <v>14-03-2019 según consta en Certificado de persona jurídica sin fines de lucro, Folio Nº 50035457050, emitido con fecha 06 de noviembre de 2020</v>
          </cell>
          <cell r="L142" t="str">
            <v xml:space="preserve">Presidente: Rene de La Vega Fuentes, 
Secretaria General: Tania Alejandra Alvarado Sotomayor
</v>
          </cell>
          <cell r="M142" t="str">
            <v xml:space="preserve">Avda. Guanaco N° 2531, Recoleta, Región Metropolitana
</v>
          </cell>
          <cell r="N142" t="str">
            <v>XIII</v>
          </cell>
          <cell r="O142" t="str">
            <v>Recoleta</v>
          </cell>
          <cell r="P142" t="str">
            <v>Fono: 7307900-7307902,</v>
          </cell>
          <cell r="Q142" t="str">
            <v xml:space="preserve"> coresam@gmail.com</v>
          </cell>
          <cell r="R142"/>
          <cell r="S142">
            <v>93101</v>
          </cell>
          <cell r="T142" t="str">
            <v>Se acompaña Certificado de Antecedentes Financieros de la Institución, correspondiente  al año 2019 remitidos ara aprobación del Subdepartamento de Supervisión Financiera</v>
          </cell>
        </row>
        <row r="143">
          <cell r="B143">
            <v>709542001</v>
          </cell>
          <cell r="C143" t="str">
            <v>Corporación de Derecho Privado.</v>
          </cell>
          <cell r="D143" t="str">
            <v>Corporaciones de Derecho Privado</v>
          </cell>
          <cell r="E143" t="str">
            <v xml:space="preserve">Decreto Supremo Nº 555, de 14 de junio de 1982, del Ministerio de Justicia. </v>
          </cell>
          <cell r="F143" t="str">
            <v>Certificado de Vigencia Nº 4658, de 15 de Febrero de 2011, del Ministerio de Justicia.</v>
          </cell>
          <cell r="G143"/>
          <cell r="H143"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I143" t="str">
            <v xml:space="preserve">DIRECTORIO:
Presidente: Graciela Fernanda Ortúzar Novoa,  
Tesorera: Paulina Villouta Vallejo.
Secretaria: Alejandra Calderón Dote.
Directores: 
Directora: Alicia Ivette Beatriz López Urrutia. 
Directora: Paula Collao Vergara.
</v>
          </cell>
          <cell r="J143"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43" t="str">
            <v xml:space="preserve">04-02-2011      • Faltan documentos legales, los que fueron solicitados mediante la Carta Nº 542, de fecha 17 de Julio de 2014.
</v>
          </cell>
          <cell r="L143" t="str">
            <v xml:space="preserve">Presidente: Graciela Fernanda Ortúzar Novoa,  
Secretario General: Patricio Alberto Vargas Andrade, 
Secretaria General reemplazante: María Guadalupe Garrido Garrido, 
</v>
          </cell>
          <cell r="M143" t="str">
            <v xml:space="preserve">Sargento Aldea N° 898, comuna de Santiago, Región Metropolitana
</v>
          </cell>
          <cell r="N143" t="str">
            <v>XIII</v>
          </cell>
          <cell r="O143" t="str">
            <v>Santiago</v>
          </cell>
          <cell r="P143" t="str">
            <v>Fono: 2586300</v>
          </cell>
          <cell r="Q143"/>
          <cell r="R143"/>
          <cell r="S143">
            <v>93401</v>
          </cell>
          <cell r="T143" t="str">
            <v>Se acompañan antecedentes financieros año 2013, aprobados por el Departamento de Administración y Finanzas.</v>
          </cell>
        </row>
        <row r="144">
          <cell r="B144">
            <v>713039004</v>
          </cell>
          <cell r="C144" t="str">
            <v>Corporación de Derecho Privado.</v>
          </cell>
          <cell r="D144" t="str">
            <v>Corporaciones de Derecho Privado</v>
          </cell>
          <cell r="E144" t="str">
            <v xml:space="preserve">Decreto Supremo Nº 388, de 22 de mayo de 1986, del Ministerio de Justicia. </v>
          </cell>
          <cell r="F144" t="str">
            <v>Certificado de Vigencia, Folio Nº 500397453004, emitido con fecha 08 de julio de 2021, por el Servicio de Registro Civil e Identificación.</v>
          </cell>
          <cell r="G144"/>
          <cell r="H144" t="str">
            <v xml:space="preserve">Administrar y operar servicios en las áreas de educación, salud y atención de menores que haya tomado a su cargo la I. Municipalidad de Cerro Navia, adoptando las medidas necesarias para su dotación, ampliación y perfeccionamiento.
</v>
          </cell>
          <cell r="I144" t="str">
            <v xml:space="preserve">DIRECTORIO:
Presidente: Luis Alberto Plaza Sánchez,  
Secretario: Jorge Oscar López Pinochet, 
Tesorero: Roberto Fantuzzi Hernández ,  
Directores: Marcelo Torres Ferrari, 
                   Mario Desbordes Jimenez, 
</v>
          </cell>
          <cell r="J144" t="str">
            <v>: Durarán 2 años en sus cargos. El presidente del Directorio durará hasta el 6 de diciembre de 2016.</v>
          </cell>
          <cell r="K144" t="str">
            <v xml:space="preserve">De 9 de diciembre de 2008 a 9 de diciembre de 2010.
</v>
          </cell>
          <cell r="L144" t="str">
            <v xml:space="preserve">Presidente: Mauro Elías Tamayo Rozas, 
Secretaria General Subrogante: Inrid Vanesa Soto Morales, 
</v>
          </cell>
          <cell r="M144" t="str">
            <v xml:space="preserve">Del Consistorial N° 6600,  comuna de Cerro Navia, Región Metropolitana
</v>
          </cell>
          <cell r="N144" t="str">
            <v>XIII</v>
          </cell>
          <cell r="O144" t="str">
            <v>Cerro Navia</v>
          </cell>
          <cell r="P144">
            <v>226687900</v>
          </cell>
          <cell r="Q144" t="str">
            <v>inrid.soto@cmcerronavia.cl</v>
          </cell>
          <cell r="R144"/>
          <cell r="S144">
            <v>93401</v>
          </cell>
          <cell r="T144" t="str">
            <v>Se acompaña Certificado financiero de la Institución año 2020, aprobado por el Sub Departamento de Supervisión Financiera Nacional.</v>
          </cell>
        </row>
        <row r="145">
          <cell r="B145">
            <v>708564001</v>
          </cell>
          <cell r="C145" t="str">
            <v>Corporación de Derecho Privado.</v>
          </cell>
          <cell r="D145" t="str">
            <v>Corporaciones de Derecho Privado</v>
          </cell>
          <cell r="E145" t="str">
            <v xml:space="preserve">Decreto Supremo Nº 1034, de 24 de julio de 1981, del Ministerio de Justicia. </v>
          </cell>
          <cell r="F145" t="str">
            <v xml:space="preserve">Certificado de Vigencia, folio Nº 500341562642, emitido por el SRCeI, con fecha 20 de agosto de 2020. </v>
          </cell>
          <cell r="G145"/>
          <cell r="H145"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I145" t="str">
            <v xml:space="preserve">Presidente: German Codina Power,
Directores: 
- Alfredo Darwin Villavicencio Clavero, 
- Silvia Beatriz Roubillard Hauyon,
- Irma Astrid Faure Fernandez, 
- María Inés Ross Amunátegui, 
</v>
          </cell>
          <cell r="J145" t="str">
            <v>Durarán dos años en sus cargos.</v>
          </cell>
          <cell r="K145" t="str">
            <v xml:space="preserve">08 de noviembre de 2012.
Según certificado de directorio de Persona Jurídica sin fines de lucro, emitido por SRCeI con fecha 28 de mayo de 2015. 
</v>
          </cell>
          <cell r="L145" t="str">
            <v xml:space="preserve">Presidente: German Codina Power, 
Secretario General: Rene Alejandro Borgna Verdugo,
</v>
          </cell>
          <cell r="M145" t="str">
            <v xml:space="preserve">Gandarilla N° 159, 2° piso, comuna de Puente Alto, Santiago,  Región Metropolitana
</v>
          </cell>
          <cell r="N145" t="str">
            <v>XIII</v>
          </cell>
          <cell r="O145" t="str">
            <v>Puente Alto</v>
          </cell>
          <cell r="P145" t="str">
            <v>Fonos: 4854001-4854002-8101685</v>
          </cell>
          <cell r="Q145"/>
          <cell r="R145"/>
          <cell r="S145">
            <v>93401</v>
          </cell>
          <cell r="T145" t="str">
            <v xml:space="preserve">Se acompaña Certificado financiero de la Institución año 2019, aprobado por el  Sub Departamento de Supervisión Financiera Nacional. </v>
          </cell>
        </row>
        <row r="146">
          <cell r="B146">
            <v>714506005</v>
          </cell>
          <cell r="C146" t="str">
            <v>Corporación de Derecho Privado.</v>
          </cell>
          <cell r="D146" t="str">
            <v>Corporaciones de Derecho Privado</v>
          </cell>
          <cell r="E146" t="str">
            <v xml:space="preserve">Decreto Supremo Nº 1091, de 25 de noviembre de 1986, del Ministerio de Justicia. </v>
          </cell>
          <cell r="F146" t="str">
            <v>Certificado de Vigencia, Folio Nº 500459521025, emitido con fecha 18 de julio de 2022, por el Servicio de Registro Civil e Identificación.</v>
          </cell>
          <cell r="G146"/>
          <cell r="H146" t="str">
            <v xml:space="preserve">Administrar y operar servicios en las áreas de educación, salud y atención de menores que haya tomado a su cargo la I. Municipalidad de Los Muermos.
</v>
          </cell>
          <cell r="I146" t="str">
            <v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v>
          </cell>
          <cell r="J146"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K146" t="str">
            <v>31.08.2021</v>
          </cell>
          <cell r="L146" t="str">
            <v xml:space="preserve">
Presidente: Emilio Rafael González Burgos, RUT Nº 8.424.799-5
</v>
          </cell>
          <cell r="M146" t="str">
            <v xml:space="preserve">Avenida Padre Nelson Aguilar S/N, comuna de Los Muermos, Región de Los Lagos, casilla 112.
</v>
          </cell>
          <cell r="N146" t="str">
            <v>X</v>
          </cell>
          <cell r="O146" t="str">
            <v>Los Muermos</v>
          </cell>
          <cell r="P146" t="str">
            <v xml:space="preserve">Fono:652336252- 997293345
</v>
          </cell>
          <cell r="Q146" t="str">
            <v>E mail: losmuermosresidenciarenacer@gmail.com- alcalde@muermos.cl</v>
          </cell>
          <cell r="R146"/>
          <cell r="S146">
            <v>93401</v>
          </cell>
          <cell r="T146" t="str">
            <v>Se acompaña Certificado financiero de la Institución año 2021, aprobado por el Sub Departamento de Supervisión Financiera Nacional.</v>
          </cell>
        </row>
        <row r="147">
          <cell r="B147">
            <v>708352004</v>
          </cell>
          <cell r="C147" t="str">
            <v>Corporación de Derecho Privado.</v>
          </cell>
          <cell r="D147" t="str">
            <v>Corporaciones de Derecho Privado</v>
          </cell>
          <cell r="E147" t="str">
            <v xml:space="preserve">Decreto Supremo Nº 856, de 18 de junio de 1981, del Ministerio de Justicia. </v>
          </cell>
          <cell r="F147" t="str">
            <v>Certificado de Vigencia Nº7127, de 14 de marzo de 2008, del Ministerio de Justicia.</v>
          </cell>
          <cell r="G147"/>
          <cell r="H147" t="str">
            <v xml:space="preserve">Administrar y operar servicios en las áreas de educación, salud y atención de menores que haya tomado a su cargo la I. Municipalidad de Pudahuel.
</v>
          </cell>
          <cell r="I1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J147" t="str">
            <v>Durarán dos años en sus cargos.</v>
          </cell>
          <cell r="K147" t="str">
            <v>15 de diciembre de 2007 a 15 de diciembre de 2009</v>
          </cell>
          <cell r="L147" t="str">
            <v xml:space="preserve">Presidente: Johnny Igradil Carrasco Cerda, 
Secretaria General: María Isabel Varela Bunster, 
</v>
          </cell>
          <cell r="M147" t="str">
            <v xml:space="preserve">San Francisco N° 8630, comuna de Pudahuel, Región Metropolitana
</v>
          </cell>
          <cell r="N147" t="str">
            <v>XIII</v>
          </cell>
          <cell r="O147" t="str">
            <v>Pudahuel</v>
          </cell>
          <cell r="P147" t="str">
            <v>Fonos: 6434915-6402525</v>
          </cell>
          <cell r="Q147"/>
          <cell r="R147"/>
          <cell r="S147">
            <v>93401</v>
          </cell>
          <cell r="T147" t="str">
            <v>Se acompaña Certificado de la Institución en relación a antecedentes financieros del año 2005, aprobado por la Unidad de Auditoría Interna.</v>
          </cell>
        </row>
        <row r="148">
          <cell r="B148">
            <v>714555006</v>
          </cell>
          <cell r="C148" t="str">
            <v>Corporación de Derecho Privado.</v>
          </cell>
          <cell r="D148" t="str">
            <v>Corporaciones de Derecho Privado</v>
          </cell>
          <cell r="E148" t="str">
            <v xml:space="preserve">Decreto Supremo Nº 1312, de 23 de diciembre de 1987, del Ministerio de Justicia. </v>
          </cell>
          <cell r="F148" t="str">
            <v>Certificado de Vigencia folio Nº 500345592485, de 14 de septiembre de 2020, del Servicio de Registro Civil e identificación.</v>
          </cell>
          <cell r="G148"/>
          <cell r="H148"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I148" t="str">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ell>
          <cell r="J148" t="str">
            <v>Dos años, pudiendo ser reelegidos.</v>
          </cell>
          <cell r="K148" t="str">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ell>
          <cell r="L148" t="str">
            <v>Secretario General: Alvaro Medina Cisternas, 
Secretario General Subrogante: Juan Ilabaca Mendoza (Director Área Salud Municipal)</v>
          </cell>
          <cell r="M148" t="str">
            <v xml:space="preserve">Avenida Santa Rosa N° 2606, 3° piso, comuna de San Joaquín, Región Metropolitana
</v>
          </cell>
          <cell r="N148" t="str">
            <v>XIII</v>
          </cell>
          <cell r="O148" t="str">
            <v>San Joaquín</v>
          </cell>
          <cell r="P148">
            <v>3604100</v>
          </cell>
          <cell r="Q148" t="str">
            <v>Correo Electrónico: alvaromedina@cormusanjoaquin.cl</v>
          </cell>
          <cell r="R148"/>
          <cell r="S148">
            <v>93401</v>
          </cell>
          <cell r="T148" t="str">
            <v>Se acompaña certificado financiero correspondiente al año 2019, remitido para aprobación del Sub Departamento de Supervisión Financiera Nacional.</v>
          </cell>
        </row>
        <row r="149">
          <cell r="B149">
            <v>710153000</v>
          </cell>
          <cell r="C149" t="str">
            <v xml:space="preserve">Corporación de Desarrollo Privado.
</v>
          </cell>
          <cell r="D149" t="str">
            <v>Corporaciones de Derecho Privado</v>
          </cell>
          <cell r="E149" t="str">
            <v xml:space="preserve">Otorgado por Decreto Supremo Nº 1376 de 31 de diciembre de 1982, del Ministerio de Justicia.
</v>
          </cell>
          <cell r="F149" t="str">
            <v xml:space="preserve">Certificado de Vigencia, folio Nº 500341460611, emitido por el SRCeI, con fecha 11 de agosto de 2020.
</v>
          </cell>
          <cell r="G149"/>
          <cell r="H149" t="str">
            <v xml:space="preserve">Administrar y operar en las áreas de educación, salud y atención de menores que haya tomado a su cargo la I. Municipalidad de San Vicente de Tagua Tagua adoptando las medidas necesarias para su dotación, ampliación y perfeccionamiento. 
</v>
          </cell>
          <cell r="I149" t="str">
            <v>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v>
          </cell>
          <cell r="J149" t="str">
            <v>Cada 2 años.</v>
          </cell>
          <cell r="K149" t="str">
            <v>24-06-2019, según certificado de directorio persona jurídica sin fines de lucro, folio Nº 500341460859, emitido por el SRCeI, con fecha 19 de agosto de 2020</v>
          </cell>
          <cell r="L149" t="str">
            <v xml:space="preserve">Presidente: Jaime Enrique González Ramírez,
Secretaria General: Lorena Cabría Maldonado, </v>
          </cell>
          <cell r="M149" t="str">
            <v xml:space="preserve">Arturo Prat Nº 821, 2º piso, San Vicente de Tagua Tagua, Sexta Región.
</v>
          </cell>
          <cell r="N149" t="str">
            <v>VI</v>
          </cell>
          <cell r="O149" t="str">
            <v>Tagua Tagua</v>
          </cell>
          <cell r="P149" t="str">
            <v xml:space="preserve">
Teléfono 072 - 571402 - 572109</v>
          </cell>
          <cell r="Q149"/>
          <cell r="R149"/>
          <cell r="S149" t="str">
            <v>93401 Institución de Asistencia Social.</v>
          </cell>
          <cell r="T149" t="str">
            <v>Antecedentes financieros correspondientes al año 2019, aprobado por Supervisión Financiera Nacional.</v>
          </cell>
        </row>
        <row r="150">
          <cell r="B150">
            <v>709836005</v>
          </cell>
          <cell r="C150" t="str">
            <v>Corporación de Derecho Privado.</v>
          </cell>
          <cell r="D150" t="str">
            <v>Corporaciones de Derecho Privado</v>
          </cell>
          <cell r="E150" t="str">
            <v xml:space="preserve">Decreto Supremo Nº 931, de 14 de septiembre de 1982, del Ministerio de Justicia. </v>
          </cell>
          <cell r="F150" t="str">
            <v>Certificado de Vigencia Folio Nº 500402117827, de 05 de agosto de 2021, del Servicio de Registro Civil e Identificación.</v>
          </cell>
          <cell r="G150"/>
          <cell r="H150"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I150" t="str">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ell>
          <cell r="J150" t="str">
            <v>El Presidente de la Corporación, que es el Alcalde, durará mientras esté en ejercicio de funciones. Los Directores durarán dos años en sus cargos.</v>
          </cell>
          <cell r="K150" t="str">
            <v>Última renovación de Directorio: 28.11.2011.
Elección Alcalde: 29 de junio de 2021 a 06 de diciembre de 2024.</v>
          </cell>
          <cell r="L150" t="str">
            <v xml:space="preserve">Por estatuto, el Presidente es Alcalde: 
Javiera Toledo Muñoz,  
Secretaria General: 
Lilia Ayala Rojas, 
</v>
          </cell>
          <cell r="M150" t="str">
            <v xml:space="preserve">Avda. Quinta N° 050, comuna de Villa Alemana, Quinta Región
</v>
          </cell>
          <cell r="N150" t="str">
            <v>V</v>
          </cell>
          <cell r="O150" t="str">
            <v>Villa Alemana</v>
          </cell>
          <cell r="P150"/>
          <cell r="Q150"/>
          <cell r="R150"/>
          <cell r="S150">
            <v>93401</v>
          </cell>
          <cell r="T150" t="str">
            <v>Se acompaña Certificado Financiero del año 2020, aprobados por el Subdepartamento de Supervisión Financiera Nacional.</v>
          </cell>
        </row>
        <row r="151">
          <cell r="B151">
            <v>711731008</v>
          </cell>
          <cell r="C151" t="str">
            <v>Corporación de Derecho Privado.</v>
          </cell>
          <cell r="D151" t="str">
            <v>Corporaciones de Derecho Privado</v>
          </cell>
          <cell r="E151" t="str">
            <v xml:space="preserve">Decreto Supremo Nº 690, de 5 de septiembre de 1984, del Ministerio de Justicia. </v>
          </cell>
          <cell r="F151" t="str">
            <v>Certificado de Vigencia Nº 000664, de  08 de Agosto de 2012, del Ministerio de Justicia.</v>
          </cell>
          <cell r="G151"/>
          <cell r="H15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I15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J151" t="str">
            <v>Dos años en sus cargos.</v>
          </cell>
          <cell r="K15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L151" t="str">
            <v xml:space="preserve">
Osvaldo Iván Haro Uribe
Gabriela Alejandra González Huichaquelén
</v>
          </cell>
          <cell r="M151" t="str">
            <v xml:space="preserve">22 de Mayo N° 230, comuna de Quellón, Región de Los Lagos
</v>
          </cell>
          <cell r="N151" t="str">
            <v>X</v>
          </cell>
          <cell r="O151" t="str">
            <v>Quellón</v>
          </cell>
          <cell r="P151" t="str">
            <v xml:space="preserve">Fono: 65-681275, </v>
          </cell>
          <cell r="Q151" t="str">
            <v>secretaria@cormuquellon.cl</v>
          </cell>
          <cell r="R151"/>
          <cell r="S151">
            <v>93401</v>
          </cell>
          <cell r="T151" t="str">
            <v>Se acompaña certificado financiero correspondiente al año 2011, aprobado por el Subdepartamento de Supervisión Financiera Nacional.</v>
          </cell>
        </row>
        <row r="152">
          <cell r="B152">
            <v>712939001</v>
          </cell>
          <cell r="C152" t="str">
            <v>Corporación de Derecho Privado.</v>
          </cell>
          <cell r="D152" t="str">
            <v>Corporaciones de Derecho Privado</v>
          </cell>
          <cell r="E152" t="str">
            <v xml:space="preserve">Decreto Supremo Nº 772, de 4 de agosto de 1982, del Ministerio de Justicia. </v>
          </cell>
          <cell r="F152" t="str">
            <v>Certificado de Vigencia Folio Nº 500395515709, de 25 de junio de 2021, del Servicio de Registro Civil e Identificación.</v>
          </cell>
          <cell r="G152"/>
          <cell r="H152"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I152" t="str">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ell>
          <cell r="J152"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52" t="str">
            <v xml:space="preserve">De 28 de Abril de 2010 hasta el 28 de Abril de 2012.
Última designación Gerente General: 28 de junio de 2018. 
</v>
          </cell>
          <cell r="L152" t="str">
            <v xml:space="preserve">Presidente: Mario Rodolfo Gebauer Bringas, 
Gerente General: César José Araos Aguirre,
</v>
          </cell>
          <cell r="M152" t="str">
            <v xml:space="preserve">Eleuterio Ramírez s/n, Población Manuel Rodríguez, comuna de Melipilla, Región Metropolitana
</v>
          </cell>
          <cell r="N152" t="str">
            <v>XIII</v>
          </cell>
          <cell r="O152" t="str">
            <v>Melipilla</v>
          </cell>
          <cell r="P152" t="str">
            <v xml:space="preserve">Fono: 224897900- 224897901
</v>
          </cell>
          <cell r="Q152" t="str">
            <v xml:space="preserve">E mail: gerencia@cormumel.cl </v>
          </cell>
          <cell r="R152"/>
          <cell r="S152">
            <v>93401</v>
          </cell>
          <cell r="T152" t="str">
            <v>Se acompaña Certificado de la Institución, correspondiente a antecedentes financieros del año 2020, aprobado por el Sub Departamento de Supervisión Financiera Nacional.</v>
          </cell>
        </row>
        <row r="153">
          <cell r="B153">
            <v>712341009</v>
          </cell>
          <cell r="C153" t="str">
            <v>Corporación de Derecho Privado.</v>
          </cell>
          <cell r="D153" t="str">
            <v>Corporaciones de Derecho Privado</v>
          </cell>
          <cell r="E153" t="str">
            <v xml:space="preserve">Decreto Supremo Nº 639, de 16 de Julio de 1985, del Ministerio de Justicia. </v>
          </cell>
          <cell r="F153" t="str">
            <v>Certificado de Vigencia Folio Nº 500355630326, 11 de noviembre de 2020, del Servicio de Registro Civil e Identificación.</v>
          </cell>
          <cell r="G153"/>
          <cell r="H153"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I153"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J153"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K153" t="str">
            <v>16 de diciembre de 2014</v>
          </cell>
          <cell r="L153" t="str">
            <v xml:space="preserve">Secretario General y Representante Legal: Cristian Eduardo Olea Azar,
</v>
          </cell>
          <cell r="M153" t="str">
            <v>Avenida Oriental  N°6958, comuna de Peñalolén, ciudad de Santiago.</v>
          </cell>
          <cell r="N153" t="str">
            <v>XIII</v>
          </cell>
          <cell r="O153" t="str">
            <v>Peñalolén</v>
          </cell>
          <cell r="P153" t="str">
            <v xml:space="preserve">29397000 - 222928745
</v>
          </cell>
          <cell r="Q153" t="str">
            <v>equipopdcpenalolen@gmail.com</v>
          </cell>
          <cell r="R153"/>
          <cell r="S153">
            <v>93401</v>
          </cell>
          <cell r="T153" t="str">
            <v>Se acompaña Certificado de Antecedentes Financieros año  2019, aprobado por  el Subdepartamento de Supervisión Financiera Nacional.</v>
          </cell>
        </row>
        <row r="154">
          <cell r="B154" t="str">
            <v xml:space="preserve">709319000
</v>
          </cell>
          <cell r="C154" t="str">
            <v>Corporación de Derecho Privado.</v>
          </cell>
          <cell r="D154" t="str">
            <v>Corporaciones de Derecho Privado</v>
          </cell>
          <cell r="E154" t="str">
            <v xml:space="preserve">Decreto Supremo Nº 257, de 17 de marzo de 1982, del Ministerio de Justicia. </v>
          </cell>
          <cell r="F154" t="str">
            <v>Copia autorizada de Certificado de Vigencia Folio Nº 500132350291, de 22 de agosto de 2016, otorgado por el Servicio de Registro Civil e Identificación.</v>
          </cell>
          <cell r="G154"/>
          <cell r="H154"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I154" t="str">
            <v xml:space="preserve">Presidente: Emilio Oscar Bocazzi Campos, 
Secretario: Juan Arcadio Oyarzo Perez,
Tesorera: María Teresa Borquez Aguila, 
Directores:
Fulvio Francisco José Molteni Torres, 
Rosa Lidia Zuñiga Ruiz, 
Secretaria General Interina: Cristina Susi Garrido, 
</v>
          </cell>
          <cell r="J154" t="str">
            <v>Durarán dos años en sus cargos.</v>
          </cell>
          <cell r="K154" t="str">
            <v xml:space="preserve">Según Certificado de Directorio de Persona Jurídica de 16 de junio de 2015, folio Nº 500072253027, el último directorio es del 04 de enero de 2013,  hasta el 04 de enero de 2015.
Designación de Secretaria General: 31 de marzo de 2015. 
</v>
          </cell>
          <cell r="L154" t="str">
            <v xml:space="preserve">Presidente: Emilio Oscar Bocazzi Campos, 
Secretaria General Interina: Cristina Susi Garrido,
</v>
          </cell>
          <cell r="M154" t="str">
            <v xml:space="preserve">Jorge Montt N° 0890, comuna y ciudad de Punta Arenas, Duodécima Región 
</v>
          </cell>
          <cell r="N154" t="str">
            <v>XII</v>
          </cell>
          <cell r="O154" t="str">
            <v>Punta Arenas</v>
          </cell>
          <cell r="P154" t="str">
            <v>Fonos: (61) 242706- 241201</v>
          </cell>
          <cell r="Q154"/>
          <cell r="R154"/>
          <cell r="S154">
            <v>93401</v>
          </cell>
          <cell r="T154" t="str">
            <v>Se acompaña certificado financiero de la Institución correspondientes al año 2015, remitido para aprobación al Subdepartamento de Supervisión Nacional.</v>
          </cell>
        </row>
        <row r="155">
          <cell r="B155">
            <v>713286001</v>
          </cell>
          <cell r="C155" t="str">
            <v>Corporación de Derecho Privado</v>
          </cell>
          <cell r="D155" t="str">
            <v>Corporaciones de Derecho Privado</v>
          </cell>
          <cell r="E155" t="str">
            <v>Otorgado por Decreto Supremo Nº 787, de fecha 11 de agosto de 1982, por el Ministerio de Justicia.</v>
          </cell>
          <cell r="F155" t="str">
            <v xml:space="preserve">Certificado de Vigencia Nº 17, del 16 de septiembre del 2005, del Ministerio de Justicia. </v>
          </cell>
          <cell r="G155"/>
          <cell r="H155" t="str">
            <v xml:space="preserve">Administrar y operar servicios en el área de atención de menores que haya tomado a su cargo la I. Municipalidad de San Fernando, adoptando las medidas necesarias para su dotación, ampliación y perfeccionamiento.   </v>
          </cell>
          <cell r="I155" t="str">
            <v xml:space="preserve">Presidente:
 Juan Paulo Molina Contreras                       
Sergio Ariel Salazar Meza                            
Tesorero:
Luis Carlos Campos Lobos                           
Directores:
María Cecilia Galaz Navarro                        
 María Margarita Henríquez González         
</v>
          </cell>
          <cell r="J155" t="str">
            <v>Dos años</v>
          </cell>
          <cell r="K155" t="str">
            <v xml:space="preserve">16-08-2005 al 16-08-2007
Elección Alcalde: 6 de Diciembre de 2004.
</v>
          </cell>
          <cell r="L155" t="str">
            <v xml:space="preserve">Presidente:
Juan Paulo Molina Contreras             
Secretario General:
Jorge Rodrigo Valenzuela Muñoz      
</v>
          </cell>
          <cell r="M155" t="str">
            <v xml:space="preserve">Negrete Nº 743, pasaje Los Copihues, San Fernando, Sexta Región.
</v>
          </cell>
          <cell r="N155" t="str">
            <v>VI</v>
          </cell>
          <cell r="O155" t="str">
            <v>Los Copihues</v>
          </cell>
          <cell r="P155" t="str">
            <v xml:space="preserve">Fonos: 72-723647
            72-716152
</v>
          </cell>
          <cell r="Q155"/>
          <cell r="R155"/>
          <cell r="S155" t="str">
            <v>93401: Institución de Asistencia Social.</v>
          </cell>
          <cell r="T155" t="str">
            <v>Se acompaña Certificado Financiero, año 2005,  aprobado por la Unidad de Auditoría.</v>
          </cell>
        </row>
        <row r="156">
          <cell r="B156">
            <v>709337009</v>
          </cell>
          <cell r="C156" t="str">
            <v>Corporación de Derecho Privado.</v>
          </cell>
          <cell r="D156" t="str">
            <v>Corporaciones de Derecho Privado</v>
          </cell>
          <cell r="E156" t="str">
            <v xml:space="preserve">Decreto Supremo Nº 343, de 12 de abril de 1982, del Ministerio de Justicia. </v>
          </cell>
          <cell r="F156" t="str">
            <v>Certificado de Vigencia, folio Nº 500071268527, de fecha 04 de junio de 2015, emitido por el SRCeI</v>
          </cell>
          <cell r="G156"/>
          <cell r="H156" t="str">
            <v xml:space="preserve">Administrar y operar servicios en las áreas de educación, salud, cultura, recreación y atención de menores que haya tomado a su cargo la I. Municipalidad de La Florida.
</v>
          </cell>
          <cell r="I156" t="str">
            <v xml:space="preserve">DIRECTORIO:
Presidente: Rodolfo Rafael Carter Fernández, 
Secretario: Luis Eduardo Ramírez Carrasco, 
Tesorero: Luis Guillermo Soto Pavez, 
Directores:
Sebastián Ignacio Eyzaguierre Aravena, 
Pedro Valenzuela Aranda, 
</v>
          </cell>
          <cell r="J156" t="str">
            <v xml:space="preserve">Dos años en sus cargos.
Duración Secretario General: Indefinido. 
</v>
          </cell>
          <cell r="K156" t="str">
            <v>18 de junio de 2015.</v>
          </cell>
          <cell r="L156" t="str">
            <v xml:space="preserve">Presidente: Rodolfo Rafael Carter Fernández,
Secretaria General: Juan Enrique Pérez Ceballos,
</v>
          </cell>
          <cell r="M156" t="str">
            <v>Serafín Zamora N° 6.600, comuna de La Florida, Región Metropolitana.</v>
          </cell>
          <cell r="N156" t="str">
            <v>XIII</v>
          </cell>
          <cell r="O156" t="str">
            <v>La Florida</v>
          </cell>
          <cell r="P156">
            <v>226785712</v>
          </cell>
          <cell r="Q156" t="str">
            <v>jperez@comudef.cl</v>
          </cell>
          <cell r="R156"/>
          <cell r="S156">
            <v>93401</v>
          </cell>
          <cell r="T156" t="str">
            <v>Se acompaña certificado de antecedentes financieros, correspondiente al año 2014, aprobado por el Sub Departamento de Supervisión Financiera Nacional.</v>
          </cell>
        </row>
        <row r="157">
          <cell r="B157">
            <v>708789003</v>
          </cell>
          <cell r="C157" t="str">
            <v>Corporación de Derecho Privado.</v>
          </cell>
          <cell r="D157" t="str">
            <v>Corporaciones de Derecho Privado</v>
          </cell>
          <cell r="E157" t="str">
            <v xml:space="preserve">Decreto Supremo Nº1170, de 24 de agosto de 1981, del Ministerio de Justicia. </v>
          </cell>
          <cell r="F157" t="str">
            <v>Certificado de Vigencia Nº1704, de 22 de julio de 2008, del Ministerio de Justicia.</v>
          </cell>
          <cell r="G157"/>
          <cell r="H157" t="str">
            <v xml:space="preserve">Administrar y operar servicios en las áreas de educación y atención de menores que haya tomado a su cargo la I. Municipalidad de Quilpue, adoptando las medidas necesarias para su dotación, ampliación y perfeccionamiento.
</v>
          </cell>
          <cell r="I157" t="str">
            <v xml:space="preserve">DIRECTORIO:
Presidente: Mauricio Viñambres Adasme,  
Secretario General: José Arnoldo Molina Sepúlveda: 
Directores:
Waldo Rubén Vidal Álvarez, 
René Armando Flores Castillo, 
Sixto Santana Vargas ,  
René Jorge Inojosa Tapia
</v>
          </cell>
          <cell r="J157"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K157" t="str">
            <v>17 de junio de 2005.</v>
          </cell>
          <cell r="L157" t="str">
            <v xml:space="preserve">Presidente : Mauricio Viñambres Adasme,  
Secretario General: José Arnoldo Molina Sepúlveda: 
</v>
          </cell>
          <cell r="M157" t="str">
            <v xml:space="preserve">Baquedano N° 960, comuna de Quilpué, Quinta Región
</v>
          </cell>
          <cell r="N157" t="str">
            <v>V</v>
          </cell>
          <cell r="O157" t="str">
            <v>Quilpué</v>
          </cell>
          <cell r="P157" t="str">
            <v xml:space="preserve">F. 32-325600, </v>
          </cell>
          <cell r="Q157"/>
          <cell r="R157"/>
          <cell r="S157">
            <v>93101</v>
          </cell>
          <cell r="T157" t="str">
            <v>Se acompaña Certificado de la Institución, correspondiente al año 2007, aprobado por la Unidad de Supervisión Financiera Nacional.</v>
          </cell>
        </row>
        <row r="158">
          <cell r="B158">
            <v>651897564</v>
          </cell>
          <cell r="C158"/>
          <cell r="D158" t="str">
            <v>Corporaciones de Derecho Público.</v>
          </cell>
          <cell r="E15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v>
          </cell>
          <cell r="F158" t="str">
            <v>Certificado de Vigencia de Persona Jurídica sin Fines de Lucro, Folio Nº500365854689, de fecha 12 de enero de 2021, del Servicio de Registro Civil e Identificación</v>
          </cell>
          <cell r="G158"/>
          <cell r="H158" t="str">
            <v>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v>
          </cell>
          <cell r="I158" t="str">
            <v xml:space="preserve">Presidente: 
Raúl Salas Aguilera, 
Tesorero: 
Carlos Rodríguez Villalobos, 
Secretario: 
Jaime Vargas Alcayaga,
</v>
          </cell>
          <cell r="J158" t="str">
            <v>4 años</v>
          </cell>
          <cell r="K158" t="str">
            <v>04-12-2019 hasta el 04-12-2023.</v>
          </cell>
          <cell r="L158" t="str">
            <v>Presidente: 
Raúl Salas Aguilera,</v>
          </cell>
          <cell r="M158" t="str">
            <v>Almirante Latorre N°700, comuna de Chañaral, Región de Atacama.</v>
          </cell>
          <cell r="N158" t="str">
            <v>III</v>
          </cell>
          <cell r="O158" t="str">
            <v>Chañaral</v>
          </cell>
          <cell r="P158" t="str">
            <v>569 69484474</v>
          </cell>
          <cell r="Q158" t="str">
            <v>mcastro@soldeatacamaong.cl</v>
          </cell>
          <cell r="R158"/>
          <cell r="S158">
            <v>93401</v>
          </cell>
          <cell r="T158" t="str">
            <v>Antecedentes financieros correspondientes al año 2020, aprobados por el Sub Departamento de Supervisión Financiera Nacional</v>
          </cell>
        </row>
        <row r="159">
          <cell r="B159">
            <v>718323002</v>
          </cell>
          <cell r="C159" t="str">
            <v>Corporación de Derecho Privado.</v>
          </cell>
          <cell r="D159" t="str">
            <v>Corporaciones de Derecho Privado</v>
          </cell>
          <cell r="E159" t="str">
            <v xml:space="preserve">Decreto Supremo Nº 381, de 05 de abril de 1991, del Ministerio de Justicia. </v>
          </cell>
          <cell r="F159" t="str">
            <v>Certificado de Vigencia Nº 4851, de 04 de julio de 2007, del Ministerio de Justicia.</v>
          </cell>
          <cell r="G159"/>
          <cell r="H159"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I159"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J159" t="str">
            <v>Un año en sus cargos.</v>
          </cell>
          <cell r="K159" t="str">
            <v>: 15 de mayo de 2007 hasta el 15 de mayo de 2008</v>
          </cell>
          <cell r="L159" t="str">
            <v xml:space="preserve">Lesly Eugenio Hughes Quiroga, 
</v>
          </cell>
          <cell r="M159" t="str">
            <v xml:space="preserve">Avda. Las Parcelas N° 8240, comuna de Peñalolén, Región  Metropolitana
</v>
          </cell>
          <cell r="N159" t="str">
            <v>XIII</v>
          </cell>
          <cell r="O159" t="str">
            <v>Peñalolén</v>
          </cell>
          <cell r="P159" t="str">
            <v xml:space="preserve">F. 2928460, </v>
          </cell>
          <cell r="Q159" t="str">
            <v xml:space="preserve"> cnlevantate@hotmail.cl</v>
          </cell>
          <cell r="R159"/>
          <cell r="S159">
            <v>93401</v>
          </cell>
          <cell r="T159" t="str">
            <v>Se acompañan Certificado Financiero y Balance General, correspondientes a los antecedentes financieros del año 2008, aprobados por la Unidad de  Supervisión Financiera Nacional..</v>
          </cell>
        </row>
        <row r="160">
          <cell r="B160">
            <v>726469008</v>
          </cell>
          <cell r="C160" t="str">
            <v>Corporación de Derecho Privado</v>
          </cell>
          <cell r="D160" t="str">
            <v>Corporaciones de Derecho Privado</v>
          </cell>
          <cell r="E160" t="str">
            <v xml:space="preserve">Otorgada por Decreto Supremo N° 730, de fecha 10 de mayo de 1994, del Ministerio de Justicia.
</v>
          </cell>
          <cell r="F160" t="str">
            <v>Certificado de Vigencia folio Nº122065152, de fecha 28 de Junio de 2013 del Servicio de Registro Civil e Identificación.</v>
          </cell>
          <cell r="G160"/>
          <cell r="H160" t="str">
            <v xml:space="preserve">Fundación y mantenimiento de obras de beneficencia y educación al servicio de los más postergados, principalmente de los jóvenes drogadictos. </v>
          </cell>
          <cell r="I160"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J160" t="str">
            <v>2 años en sus cargos.</v>
          </cell>
          <cell r="K160" t="str">
            <v>14 de junio de 2007- 14 de junio de 2009</v>
          </cell>
          <cell r="L160" t="str">
            <v xml:space="preserve">Administrador General: Jorge Gerardo Hewstone Huidobro, 
</v>
          </cell>
          <cell r="M160" t="str">
            <v xml:space="preserve">Avda. Colombia N° 7742, comuna de La Florida, Región Metropolitana.
</v>
          </cell>
          <cell r="N160" t="str">
            <v>XIII</v>
          </cell>
          <cell r="O160" t="str">
            <v>La Florida</v>
          </cell>
          <cell r="P160" t="str">
            <v xml:space="preserve">Fono: 3280100; </v>
          </cell>
          <cell r="Q160"/>
          <cell r="R160"/>
          <cell r="S160" t="str">
            <v>93401: Instituciones de Asistencia Social</v>
          </cell>
          <cell r="T160" t="str">
            <v>Se acompaña Certificado de la Institución correspondiente a antecedentes financieros del año 2012, aprobado por  el Departamento de Administración y Finanzas.</v>
          </cell>
        </row>
        <row r="161">
          <cell r="B161">
            <v>653686706</v>
          </cell>
          <cell r="C161" t="str">
            <v>Corporación de Derecho Privado</v>
          </cell>
          <cell r="D161" t="str">
            <v>Corporaciones de Derecho Privado</v>
          </cell>
          <cell r="E161" t="str">
            <v xml:space="preserve">Otorgada por Decreto Supremo N° 1803, de fecha 11 de mayo de 2004, del Ministerio de Justicia.
</v>
          </cell>
          <cell r="F161" t="str">
            <v xml:space="preserve">Certificado de Vigencia Folio N° 500398514539, de fecha 14 de julio de 2021, del Servicio de Registro Civil e Identificación. 
                                                                                                                                                                                                                                                                                                                                                          </v>
          </cell>
          <cell r="G161"/>
          <cell r="H161" t="str">
            <v xml:space="preserve">Fundación y mantenimiento de obras de beneficencia y educación al servicio de los más postergados, principalmente de los niños que han abandonado sus estudios formales o están en peligro de hacerlo. </v>
          </cell>
          <cell r="I161" t="str">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ell>
          <cell r="J161" t="str">
            <v>: 2 años en sus cargos.</v>
          </cell>
          <cell r="K161" t="str">
            <v>19 de febrero de 2019 a 19 de febrero de 2021.</v>
          </cell>
          <cell r="L161"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M161" t="str">
            <v xml:space="preserve">Avenida Licantén S/N, Población Aguas Negras, comuna de Curicó, Región del Maule.
</v>
          </cell>
          <cell r="N161" t="str">
            <v>VII</v>
          </cell>
          <cell r="O161" t="str">
            <v>Curicó</v>
          </cell>
          <cell r="P161" t="str">
            <v xml:space="preserve">75-325297, 
</v>
          </cell>
          <cell r="Q161" t="str">
            <v xml:space="preserve">naimcurico@gmail.com
clopez@cabud.cl
</v>
          </cell>
          <cell r="R161"/>
          <cell r="S161" t="str">
            <v>93401: Instituciones de Asistencia Social</v>
          </cell>
          <cell r="T161" t="str">
            <v>Se acompaña Certificado Financiero de la Institución, correspondiente al año 2020, aprobados por el Subdepartamento de Supervisión Financiera Nacional.</v>
          </cell>
        </row>
        <row r="162">
          <cell r="B162">
            <v>700159108</v>
          </cell>
          <cell r="C162" t="str">
            <v>Corporación de Derecho Privado.</v>
          </cell>
          <cell r="D162" t="str">
            <v>Corporaciones de Derecho Privado</v>
          </cell>
          <cell r="E162" t="str">
            <v xml:space="preserve">Decreto Supremo Nº2440, de 23 de abril de 1951, del Ministerio de Justicia. </v>
          </cell>
          <cell r="F162" t="str">
            <v>Certificado de Vigencia Folio Nº 500400592078, de fecha 27 de julio de 2021, del Servicio de Registro Civil e Identificación.</v>
          </cell>
          <cell r="G162"/>
          <cell r="H162" t="str">
            <v>Organizar un establecimiento que permita recoger a los niños huérfanos y desamparados, educándoles y en lo posible, procurándoles una profesión; recoger a los ancianos e inválidos, a fin de proporcionarles habitación y sustento.</v>
          </cell>
          <cell r="I162"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J162" t="str">
            <v xml:space="preserve">5 años, pudiendo ser reelegidos indefinidamente.
</v>
          </cell>
          <cell r="K162" t="str">
            <v xml:space="preserve">23 de abril de 2018, según acta de asamblea de socios reducida a escritura pública con fecha 16 de mayo de 2018, ante don Humberto Quezada Moreno, Notario Público Titular de la Vigésimo Sexta Notaría de Santiago.
</v>
          </cell>
          <cell r="L162" t="str">
            <v xml:space="preserve">R.P. Silvano Poletto Goldin, , y a R.P. Jorge Álvaro Poblete Escobedo, para que, cada uno singularmente o en conjunto, anteponiendo su firma el nombre de la corporación, la obligue y represente. 
</v>
          </cell>
          <cell r="M162" t="str">
            <v xml:space="preserve">Panamericana Norte Km. 25, Batuco, Lampa, Región Metropolitana
</v>
          </cell>
          <cell r="N162" t="str">
            <v>XIII</v>
          </cell>
          <cell r="O162" t="str">
            <v>Lampa</v>
          </cell>
          <cell r="P162" t="str">
            <v>F. 7331581</v>
          </cell>
          <cell r="Q162" t="str">
            <v>: hogarsanricardo@gmail.com</v>
          </cell>
          <cell r="R162"/>
          <cell r="S162">
            <v>93401</v>
          </cell>
          <cell r="T162" t="str">
            <v>Se acompañan antecedentes financieros correspondientes al año 2020 probados por el Subdepartamento de Supervisión Financiera.</v>
          </cell>
        </row>
        <row r="163">
          <cell r="B163">
            <v>716594009</v>
          </cell>
          <cell r="C163" t="str">
            <v>Corporación de Derecho Privado</v>
          </cell>
          <cell r="D163" t="str">
            <v>Corporaciones de Derecho Privado</v>
          </cell>
          <cell r="E163" t="str">
            <v>Otorgada por Decreto Supremo N° 255, de 23 de febrero de 1989, por el Ministerio de Justicia.</v>
          </cell>
          <cell r="F163" t="str">
            <v>Certificado de Vigencia Folio N° 18598332, de 29 de julio de 2016, del Servicio de Registro Civil.</v>
          </cell>
          <cell r="G163"/>
          <cell r="H163" t="str">
            <v xml:space="preserve">Asistencia y protección a menores en situación irregular, carentes de tuición o con tuición alterada.
</v>
          </cell>
          <cell r="I163"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J163" t="str">
            <v>Dos años en sus cargos.</v>
          </cell>
          <cell r="K163" t="str">
            <v>30 de mayo de 2016 al 30 de mayo de 2018.</v>
          </cell>
          <cell r="L163" t="str">
            <v xml:space="preserve">Presidente: Raúl Callejas Noemí, 
</v>
          </cell>
          <cell r="M163" t="str">
            <v xml:space="preserve">Avenida 21 de Mayo N° 660
</v>
          </cell>
          <cell r="N163" t="str">
            <v>V</v>
          </cell>
          <cell r="O163" t="str">
            <v>Quillota</v>
          </cell>
          <cell r="P163" t="str">
            <v xml:space="preserve">33-351458, 
</v>
          </cell>
          <cell r="Q163"/>
          <cell r="R163"/>
          <cell r="S163" t="str">
            <v>93401: Instituciones de Asistencia Social</v>
          </cell>
          <cell r="T163" t="str">
            <v>Se acompaña certificado financiero de la Institución y balance general correspondientes al año 2015, aprobado por el departamento de administración y finanzas.</v>
          </cell>
        </row>
        <row r="164">
          <cell r="B164">
            <v>706381007</v>
          </cell>
          <cell r="C164" t="str">
            <v>Corporación de Derecho Privado.</v>
          </cell>
          <cell r="D164" t="str">
            <v>Corporaciones de Derecho Privado</v>
          </cell>
          <cell r="E164" t="str">
            <v xml:space="preserve">Decreto Supremo Nº1649, de 29 de noviembre de 2003, del Ministerio de Justicia. </v>
          </cell>
          <cell r="F164" t="str">
            <v>Certificado de Vigencia Nº96524, de 25 de agosto de 2005, del Ministerio de Justicia.</v>
          </cell>
          <cell r="G164"/>
          <cell r="H164" t="str">
            <v xml:space="preserve">Fomentar la creación, transformación y el desarrollo de centros educacionales y/o culturales inspirados en las concepciones curriculares modernas, vinculadas a las corrientes de la enseñanza personalizada, abierta y comunitaria.
</v>
          </cell>
          <cell r="I164" t="str">
            <v xml:space="preserve">DIRECTORIO:
Presidente: Eradio Mardones Oyarzún,  
Secretaria: Yoane de la Luz Díaz Contreras, 
Tesorero: Mauricio Alfredo Mardones Rivera, 
Directores:
Eduardo Javier Mardones Rivera, 
María Beatriz Balcazar Garrido,
</v>
          </cell>
          <cell r="J164" t="str">
            <v xml:space="preserve">Durará dos años en sus cargos. </v>
          </cell>
          <cell r="K164" t="str">
            <v>22 de julio de 2005 hasta el 22 de julio de 2007</v>
          </cell>
          <cell r="L164" t="str">
            <v xml:space="preserve">Eradio Mardones Oyarzún,  
Mauricio Mardones Rivera,  mientras dure la incapacidad médica del Presidente, don Eradio Mardones Oyarzún.
</v>
          </cell>
          <cell r="M164" t="str">
            <v xml:space="preserve">Venancia Leiva N° 1949, comuna de La Pintana, Región Metropolitana
</v>
          </cell>
          <cell r="N164" t="str">
            <v>XIII</v>
          </cell>
          <cell r="O164" t="str">
            <v>La Pintana</v>
          </cell>
          <cell r="P164" t="str">
            <v>F. 5411040,</v>
          </cell>
          <cell r="Q164"/>
          <cell r="R164"/>
          <cell r="S164">
            <v>93401</v>
          </cell>
          <cell r="T164" t="str">
            <v>Se acompaña certificado de la Institución correspondiente al año 2005, aprobado por la Unidad de Auditoría Interna.</v>
          </cell>
        </row>
        <row r="165">
          <cell r="B165">
            <v>650602730</v>
          </cell>
          <cell r="C165" t="str">
            <v>Asociación de Derecho Privado.</v>
          </cell>
          <cell r="D165" t="str">
            <v>Corporaciones de Derecho Privado</v>
          </cell>
          <cell r="E1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165" t="str">
            <v xml:space="preserve">Certificado de Vigencia, folio Nº 138053355, de fecha 10 de Julio de 2014, del  Servicio del Registro Civil e Identificación.
</v>
          </cell>
          <cell r="G165"/>
          <cell r="H16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I165" t="str">
            <v xml:space="preserve">Presidente: 
Arquímedes Carmona Aguilera,
Secretaria: 
Jordania Espinoza San Martín,           
Tesorero:
Enzo Castro Garrido, 
</v>
          </cell>
          <cell r="J165" t="str">
            <v xml:space="preserve">Durarán tres años en sus cargos por estatutos.  </v>
          </cell>
          <cell r="K165" t="str">
            <v xml:space="preserve">De 24 de Junio de 2013 a 24 de Junio de 2016.
</v>
          </cell>
          <cell r="L165" t="str">
            <v xml:space="preserve">Presidente: 
Arquímedes Carmona Aguilera, 
</v>
          </cell>
          <cell r="M165" t="str">
            <v xml:space="preserve">José Joaquín Pérez Nº 385-B, comuna de Quirihue
</v>
          </cell>
          <cell r="N165" t="str">
            <v>XVI</v>
          </cell>
          <cell r="O165" t="str">
            <v>Quirihue</v>
          </cell>
          <cell r="P165" t="str">
            <v>Teléfono: 91828624</v>
          </cell>
          <cell r="Q165" t="str">
            <v xml:space="preserve">: cordes_26@yahoo.cl </v>
          </cell>
          <cell r="R165"/>
          <cell r="S165" t="str">
            <v>93401: Instituciones de Asistencia Social.</v>
          </cell>
          <cell r="T165" t="str">
            <v>Se acompaña certificado financiero de fecha 21 de Julio de 2014, correspondiente al año 2013, aprobado por el Sub Departamento de Supervisión Financiera Nacional.</v>
          </cell>
        </row>
        <row r="166">
          <cell r="B166" t="str">
            <v>65114762K</v>
          </cell>
          <cell r="C166" t="str">
            <v>Corporación de Derecho Privado</v>
          </cell>
          <cell r="D166" t="str">
            <v>Corporaciones de Derecho Privado</v>
          </cell>
          <cell r="E166" t="str">
            <v>Inscripción N°216982 de fecha 13 de febrero de 2016, del Registro de Personas Jurídicas, del Servicio de Registro Civil e Identificación.</v>
          </cell>
          <cell r="F166" t="str">
            <v>Certificado de Vigencia Folio Nº 500398504671, del Servicio de Registro Civil e Identificación, de fecha 14 de julio de 2021.</v>
          </cell>
          <cell r="G166"/>
          <cell r="H166"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I166" t="str">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ell>
          <cell r="J166" t="str">
            <v xml:space="preserve">2 años. </v>
          </cell>
          <cell r="K166" t="str">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ell>
          <cell r="L166" t="str">
            <v xml:space="preserve">Representante legal: Amara Sonia Galvez Pujado,
</v>
          </cell>
          <cell r="M166" t="str">
            <v xml:space="preserve">Julio Echeverria Nº 260, Salamanca. Región de Coquimbo. 
</v>
          </cell>
          <cell r="N166" t="str">
            <v>IV</v>
          </cell>
          <cell r="O166" t="str">
            <v>Salamanca</v>
          </cell>
          <cell r="P166" t="str">
            <v>Celular: 941659628</v>
          </cell>
          <cell r="Q166" t="str">
            <v xml:space="preserve"> amara.galvez@hotmail.com</v>
          </cell>
          <cell r="R166"/>
          <cell r="S166" t="str">
            <v>93401: Instituciones de Asistencia Social</v>
          </cell>
          <cell r="T166" t="str">
            <v>Se acompaña Certificado de la Institución correspondiente a antecedentes financieros del año 2020, aprobados por el Sub Departamento de Supervisión Financiera.</v>
          </cell>
        </row>
        <row r="167">
          <cell r="B167">
            <v>726079005</v>
          </cell>
          <cell r="C167" t="str">
            <v>Corporación de Derecho Privado</v>
          </cell>
          <cell r="D167" t="str">
            <v>Corporaciones de Derecho Privado</v>
          </cell>
          <cell r="E167" t="str">
            <v>Otorgada por Decreto Supremo N° 1298, de 8 de noviembre de 1993, del Ministerio de Justicia.</v>
          </cell>
          <cell r="F167" t="str">
            <v>Certificado de Vigencia Folio 500457470485, de fecha 04 de julio de 2022, emitido por el Servicio de Registro Civil e Identificación.</v>
          </cell>
          <cell r="G167"/>
          <cell r="H167" t="str">
            <v xml:space="preserve">Promover, coordinar, implementar y ejecutar acciones dirigidas a la atención y protección de niños/as víctimas de maltrato.
</v>
          </cell>
          <cell r="I167" t="str">
            <v xml:space="preserve">Presidente:
Sergio Giacaman García, RUT N° 14.354.950-K
Vicepresiente:
Rodrigo Riquelme Lépez, RUT N° 11.352.559-2
Secretaria:
Susana mondaca Castro, RUT N°8.140.400-3
Tesorera: 
Claudia Abusleme Ramos, RUT N° 10.749.354-9
Directora:
María Rodríguez Tastests, RUT N° 9.028.031-7
</v>
          </cell>
          <cell r="J167" t="str">
            <v>Un año en sus cargos, pudiendo ser reelegidos indefinidamente</v>
          </cell>
          <cell r="K167" t="str">
            <v xml:space="preserve">Del 27 de julio de 2022 al 27 de julio de 2023.
</v>
          </cell>
          <cell r="L167" t="str">
            <v>Sergio Giacaman García, RUT N° 14.354.950-K</v>
          </cell>
          <cell r="M167" t="str">
            <v xml:space="preserve">O’Higgins # 445 oficina 501, Concepción, Región del Biobío.
</v>
          </cell>
          <cell r="N167" t="str">
            <v>VIII</v>
          </cell>
          <cell r="O167" t="str">
            <v>Bío Bío</v>
          </cell>
          <cell r="P167" t="str">
            <v>Fono: 41-2247078</v>
          </cell>
          <cell r="Q167" t="str">
            <v xml:space="preserve">jflores@catim.cl - ralburquenque@catim.cl          corporacion@catim.cl
</v>
          </cell>
          <cell r="R167"/>
          <cell r="S167" t="str">
            <v>93401: Instituciones de Asistencia Social</v>
          </cell>
          <cell r="T167" t="str">
            <v xml:space="preserve">Se acompañan antecedentes financieros correspondientes al año 2021, aprobados por el Sub Departamento de Supervisión Financiera Nacional. </v>
          </cell>
        </row>
        <row r="168">
          <cell r="B168">
            <v>651920485</v>
          </cell>
          <cell r="C168"/>
          <cell r="D168" t="str">
            <v>Corporaciones de Derecho Privado</v>
          </cell>
          <cell r="E168"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168" t="str">
            <v>Certificado de Vigencia Folio Nº 500397151361, emitido el 06 de julio de 2021, del Servicio de Registro Civil e Identificación.</v>
          </cell>
          <cell r="G168"/>
          <cell r="H168"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I168" t="str">
            <v xml:space="preserve">Presidente: 
Fernando Andrés Gutiérrez Wong
Secretario:
Irma del Carmen Lorca Hernández
Tesorero:
Vitalicio Segundo Herrera Pizarro
</v>
          </cell>
          <cell r="J168" t="str">
            <v>3 AÑOS</v>
          </cell>
          <cell r="K168" t="str">
            <v>15-08-2019 AL 15-08-2022</v>
          </cell>
          <cell r="L168" t="str">
            <v xml:space="preserve">Fernando Andrés Gutiérrez Wong
</v>
          </cell>
          <cell r="M168" t="str">
            <v xml:space="preserve">Calle Madrid N°2555, comuna de Villa Alemana, región de Valparaíso 
</v>
          </cell>
          <cell r="N168" t="str">
            <v>V</v>
          </cell>
          <cell r="O168" t="str">
            <v>Valparaíso</v>
          </cell>
          <cell r="P168" t="str">
            <v>Teléfono: 
56-9-57-322069</v>
          </cell>
          <cell r="Q168" t="str">
            <v xml:space="preserve">corporacion.cedejus@gmail.com </v>
          </cell>
          <cell r="R168"/>
          <cell r="S168">
            <v>93401</v>
          </cell>
          <cell r="T168" t="str">
            <v>Antecedentes financieros correspondientes al año 2020, aprobados por el Sub Depto. de Supervisión Financiera Nacional.</v>
          </cell>
        </row>
        <row r="169">
          <cell r="B169">
            <v>703620000</v>
          </cell>
          <cell r="C169" t="str">
            <v>Corporación de Derecho Privado.</v>
          </cell>
          <cell r="D169" t="str">
            <v>Corporaciones de Derecho Privado</v>
          </cell>
          <cell r="E169" t="str">
            <v>Decreto Supremo Nº643, de 03 de junio de 1974, del Ministerio de Justicia, e inscrita en el Directorio de Personas Jurídicas Sin Fines de Lucro con fecha 31 de enero de 2013, bajo el Nº 9217.</v>
          </cell>
          <cell r="F169" t="str">
            <v>Corporación de Derecho Privado.</v>
          </cell>
          <cell r="G169"/>
          <cell r="H169" t="str">
            <v xml:space="preserve">Difundir la importancia de los problemas relativos a la nutrición y alimentación, especialmente la de los niños y divulgar el resultado de las investigaciones que aportan soluciones.
</v>
          </cell>
          <cell r="I169"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J169" t="str">
            <v>Los Directores durarán un año en sus cargos. Sus miembros podrán ser reelegidos.</v>
          </cell>
          <cell r="K169" t="str">
            <v xml:space="preserve">19 de Agosto de 2013.
</v>
          </cell>
          <cell r="L169" t="str">
            <v xml:space="preserve">Presidente: Fernando Monckeberg Barros,  
Vicepresidente Ejecutivo: Patricio Silva Rojas, 
Cada uno puede actuar individualmente.
Director Ejecutivo: Tito Pizarro Quevedo; 
</v>
          </cell>
          <cell r="M169" t="str">
            <v xml:space="preserve">Pedro de Valdivia N° 1880, comuna de Providencia, Región Metropolitana
</v>
          </cell>
          <cell r="N169" t="str">
            <v>XIII</v>
          </cell>
          <cell r="O169" t="str">
            <v>Providencia</v>
          </cell>
          <cell r="P169" t="str">
            <v>F. (56-2) 3415828/4810550</v>
          </cell>
          <cell r="Q169" t="str">
            <v>conin@conin.cl</v>
          </cell>
          <cell r="R169"/>
          <cell r="S169">
            <v>93401</v>
          </cell>
          <cell r="T169" t="str">
            <v>Se acompaña certificado financiero correspondiente al año 2013, aprobado por el Subdepartamento de Supervisión Financiera Nacional.</v>
          </cell>
        </row>
        <row r="170">
          <cell r="B170">
            <v>651800501</v>
          </cell>
          <cell r="C170" t="str">
            <v>Corporación de Derecho Privado.</v>
          </cell>
          <cell r="D170" t="str">
            <v>Corporaciones de Derecho Privado</v>
          </cell>
          <cell r="E170" t="str">
            <v xml:space="preserve">Decreto Nº 993, del 05 de noviembre de 2002, del Ministerio de Justicia. </v>
          </cell>
          <cell r="F170" t="str">
            <v>Certificado de Vigencia  folio Nº 500126855042, emitido con fecha 13 de junio de 2016, por el SRCeI.</v>
          </cell>
          <cell r="G170"/>
          <cell r="H170"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70" t="str">
            <v xml:space="preserve">DIRECTORIO:
Presidente: Carmen Gloria Greve Silva, 
Secretaria: Paula María Mujica Perez, 
Tesorera: Paula Marcela Quiros Bustamante, 
Director: Paz Oriana Mosso Crestani, 
Director: Carolina Paz Castruccio Alvaréz, 
</v>
          </cell>
          <cell r="J170" t="str">
            <v>1 año</v>
          </cell>
          <cell r="K170" t="str">
            <v>19 de abril de 2016 al 19 de abril de 2017.</v>
          </cell>
          <cell r="L170" t="str">
            <v xml:space="preserve">Presidente: Carmen Gloria Greve Silva, 
</v>
          </cell>
          <cell r="M170" t="str">
            <v xml:space="preserve">Santa Corina Nº 8629, Pudahuel.
</v>
          </cell>
          <cell r="N170" t="str">
            <v>XIII</v>
          </cell>
          <cell r="O170" t="str">
            <v>Pudahuel</v>
          </cell>
          <cell r="P170" t="str">
            <v>26442614 - 26440048</v>
          </cell>
          <cell r="Q170" t="str">
            <v xml:space="preserve">Cosam.pudahuel@gmail.com
</v>
          </cell>
          <cell r="R170"/>
          <cell r="S170">
            <v>93401</v>
          </cell>
          <cell r="T170" t="str">
            <v>Se acompañan antecedentes financieros año 2015, aprobados por el Departamento de Administración y Finanzas.</v>
          </cell>
        </row>
        <row r="171">
          <cell r="B171">
            <v>651712394</v>
          </cell>
          <cell r="C171"/>
          <cell r="D171" t="str">
            <v>Corporaciones de Derecho Privado</v>
          </cell>
          <cell r="E171"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171" t="str">
            <v>Certificado de Vigencia Folio Nº 500296634289, de fecha 12 de febrero de 2020, del Servicio de Registro Civil e Identificación.</v>
          </cell>
          <cell r="G171"/>
          <cell r="H171"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I171"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J171" t="str">
            <v>3 AÑOS</v>
          </cell>
          <cell r="K171" t="str">
            <v>AL 07-01-2022</v>
          </cell>
          <cell r="L171" t="str">
            <v>Presidente: Francisco Manuel Arce Torres</v>
          </cell>
          <cell r="M171" t="str">
            <v>General Vergara N° 3483, Villa La Concepción, Ciudad de Arica</v>
          </cell>
          <cell r="N171" t="str">
            <v>XV</v>
          </cell>
          <cell r="O171" t="str">
            <v>Arica</v>
          </cell>
          <cell r="P171">
            <v>582431705</v>
          </cell>
          <cell r="Q171" t="str">
            <v xml:space="preserve">cofeduc@gmail.com </v>
          </cell>
          <cell r="R171"/>
          <cell r="S171">
            <v>93401</v>
          </cell>
          <cell r="T171" t="str">
            <v xml:space="preserve">Antecedentes financieros correspondientes al año 2019, aprobados por el Sub Departamento de Supervisión Financiera Nacional. </v>
          </cell>
        </row>
        <row r="172">
          <cell r="B172">
            <v>709963007</v>
          </cell>
          <cell r="C172" t="str">
            <v>Asociación de Derecho Privado.</v>
          </cell>
          <cell r="D172" t="str">
            <v>Corporaciones de Derecho Privado</v>
          </cell>
          <cell r="E172" t="str">
            <v>Corporación de Derecho Privado.Decreto Supremo N° 10, de 5 de enero de 1982, del Ministerio de Justicia.</v>
          </cell>
          <cell r="F172" t="str">
            <v>Certificado de Vigencia de Persona Jurídica sin Fines de Lucro, folio N° 500397281206, de fecha 07 de julio de 2021, emitido por el Servicio de Registro Civil e Identificación.</v>
          </cell>
          <cell r="G172"/>
          <cell r="H172" t="str">
            <v>Asistencia, protección, orientación, capacitación y rehabilitación de menores en situación irregular y/o con desajustes conductuales.</v>
          </cell>
          <cell r="I172"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J172" t="str">
            <v xml:space="preserve">Anual. Reelección indefinida.
</v>
          </cell>
          <cell r="K172" t="str">
            <v>Directorio elegido con fecha 12 de julio de 2021.</v>
          </cell>
          <cell r="L172" t="str">
            <v xml:space="preserve">Presidenta: Josefina Andrea Riveaux García Huidobro, 
Directora Ejecutiva: Bernardita García – Huidobro Catalan, 
Sub Directora Ejecutiva: Karina Rojas Arancibia
</v>
          </cell>
          <cell r="M172" t="str">
            <v xml:space="preserve">Los Cerezos N° 91, comuna de Ñuñoa, Región Metropolitana.
</v>
          </cell>
          <cell r="N172" t="str">
            <v>XIII</v>
          </cell>
          <cell r="O172" t="str">
            <v>Ñuñoa</v>
          </cell>
          <cell r="P172"/>
          <cell r="Q172" t="str">
            <v xml:space="preserve">promesidireccion@gmail.com
dierccion@promesi.cl
</v>
          </cell>
          <cell r="R172"/>
          <cell r="S172" t="str">
            <v>93401: Instituciones de Asistencia Social</v>
          </cell>
          <cell r="T172" t="str">
            <v>Se acompaña Certificado financiero correspondiente al año 2020, aprobado por el Subdepartamento de Supervisión Financiera de la Dirección Nacional.</v>
          </cell>
        </row>
        <row r="173">
          <cell r="B173">
            <v>651775523</v>
          </cell>
          <cell r="C173"/>
          <cell r="D173" t="str">
            <v>Corporaciones de Derecho Privado</v>
          </cell>
          <cell r="E173"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173" t="str">
            <v>Certificado de Vigencia Folio Nº 500211103263, de fecha 13 de febrero de 2019, del Servicio de Registro Civil e Identificación.</v>
          </cell>
          <cell r="G173"/>
          <cell r="H173"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I173" t="str">
            <v xml:space="preserve">Presidenta: 
Marlene Cecilia Miranda Arredondo
Secretario: 
Wilson Gabriel Fritis González
Tesorera:
Olga Pamela Aladay Muñoz
</v>
          </cell>
          <cell r="J173" t="str">
            <v>5 años</v>
          </cell>
          <cell r="K173" t="str">
            <v>Al 30 de abril de 2024</v>
          </cell>
          <cell r="L173" t="str">
            <v xml:space="preserve">Presidenta: 
Marlene Cecilia Miranda Arredondo
</v>
          </cell>
          <cell r="M173" t="str">
            <v>Colipí N° 505, Edificio Libertador, Oficina 6, ciudad y comuna de Copiapó, Región de Atacama.</v>
          </cell>
          <cell r="N173" t="str">
            <v>III</v>
          </cell>
          <cell r="O173" t="str">
            <v>Copiapó</v>
          </cell>
          <cell r="P173" t="str">
            <v>981306293- 942666463.</v>
          </cell>
          <cell r="Q173" t="str">
            <v>corporacionantukuyen@gmail.com</v>
          </cell>
          <cell r="R173"/>
          <cell r="S173">
            <v>93401</v>
          </cell>
          <cell r="T173" t="str">
            <v>Antecedentes financieros correspondientes al año 2018, aprobados por el Sub Departamento de Supervisión Financiera Nacional</v>
          </cell>
        </row>
        <row r="174">
          <cell r="B174" t="str">
            <v xml:space="preserve">651920833
</v>
          </cell>
          <cell r="C174"/>
          <cell r="D174" t="str">
            <v>Corporaciones de Derecho Privado</v>
          </cell>
          <cell r="E174"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v>
          </cell>
          <cell r="F174" t="str">
            <v>Certificado de Vigencia de Persona Jurídica sin fines de Lucro, Folio Nº 500349380221, otorgado el 07 de octubre de 2020, del Servicio de Registro Civil e Identificación.</v>
          </cell>
          <cell r="G174"/>
          <cell r="H174" t="str">
            <v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v>
          </cell>
          <cell r="I174" t="str">
            <v xml:space="preserve">Presidente: 
Rubí Soledad Gajardo Badilla, 
Secretaria: 
Luisa Vásquez Sandoval,
Tesorera: 
Laura Deborah Bravo Guenteo, </v>
          </cell>
          <cell r="J174" t="str">
            <v>3 años</v>
          </cell>
          <cell r="K174" t="str">
            <v>18 de febrero de 2020 al 18 de febrero de 2023.</v>
          </cell>
          <cell r="L174" t="str">
            <v>Presidente: 
Rubí Soledad Gajardo Badilla,</v>
          </cell>
          <cell r="M174" t="str">
            <v>Las Tepas N° 855, ciudad de Coyhaique, Región de Aysén del General Carlos Ibáñez del Campo.</v>
          </cell>
          <cell r="N174" t="str">
            <v>XI</v>
          </cell>
          <cell r="O174" t="str">
            <v>Coyhaique</v>
          </cell>
          <cell r="P174">
            <v>994571291</v>
          </cell>
          <cell r="Q174" t="str">
            <v>corporación.patagoniarenace@gmail.com</v>
          </cell>
          <cell r="R174"/>
          <cell r="S174">
            <v>93401</v>
          </cell>
          <cell r="T174" t="str">
            <v>Se acompaña certificado financiero correspondiente al año 2019, aprobado por el Sub Departamento de Supervisión Financiera Nacional.</v>
          </cell>
        </row>
        <row r="175">
          <cell r="B175">
            <v>717461002</v>
          </cell>
          <cell r="C175" t="str">
            <v>Corporación de Derecho Privado.</v>
          </cell>
          <cell r="D175" t="str">
            <v>Corporaciones de Derecho Privado</v>
          </cell>
          <cell r="E175" t="str">
            <v xml:space="preserve">Decreto Supremo Nº1179, de 03 de septiembre de 1990, del Ministerio de Justicia. </v>
          </cell>
          <cell r="F175" t="str">
            <v>Certificado de Vigencia Nº 7495, de 06 de abril de 2010, del Ministerio de Justicia.</v>
          </cell>
          <cell r="G175"/>
          <cell r="H175"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I175" t="str">
            <v xml:space="preserve">DIRECTORIO:
Presidente: Luis Narciso Bork Vega,  
Vicepresidenta: Lorena Patricia Saa Fernández, 
Secretaria: Patricia Liliana Poblete López,
Tesorero: Carlos César González Escudero, 
Suplente: Jorge Lindemann Soto, 
</v>
          </cell>
          <cell r="J175" t="str">
            <v xml:space="preserve">Durará dos años en sus cargos. Sus miembros podrán ser reelegidos.
</v>
          </cell>
          <cell r="K175" t="str">
            <v>10 de mayo de 2010 hasta el 10 de mayo de 2012</v>
          </cell>
          <cell r="L175" t="str">
            <v xml:space="preserve">Luis Narciso Bork Vega,  
</v>
          </cell>
          <cell r="M175" t="str">
            <v xml:space="preserve">Las Maravillas Nº 260 A-Achupallas, comuna de Viña del Mar, Quinta Región.
</v>
          </cell>
          <cell r="N175" t="str">
            <v>V</v>
          </cell>
          <cell r="O175" t="str">
            <v>Viña Del Mar</v>
          </cell>
          <cell r="P175" t="str">
            <v>F. 32-2864129</v>
          </cell>
          <cell r="Q175"/>
          <cell r="R175"/>
          <cell r="S175">
            <v>93401</v>
          </cell>
          <cell r="T175" t="str">
            <v>Se acompaña Certificado Financiero correspondiente al año 2012, aprobado por la Unidad de Supervisión Financiera Nacional.</v>
          </cell>
        </row>
        <row r="176">
          <cell r="B176">
            <v>713394009</v>
          </cell>
          <cell r="C176" t="str">
            <v>Corporación de Derecho Privado</v>
          </cell>
          <cell r="D176" t="str">
            <v>Corporaciones de Derecho Privado</v>
          </cell>
          <cell r="E176" t="str">
            <v>Otorgada por Decreto Exento N° 1297, de 14 de octubre de 1977, modificado por Decreto Exento N° 199, ambos del Ministerio de Justicia.</v>
          </cell>
          <cell r="F176" t="str">
            <v>Certificado de Vigencia de persona jurídica sin fines de lucro folio N° 500396972685, de fecha 05 de julio de 2021, emitido por el Servicio de Registro Civil e Identificación.</v>
          </cell>
          <cell r="G176"/>
          <cell r="H176"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I176" t="str">
            <v>Presidente: 
Ermes Andrade Barría, 
Vice Presidenta: 
María Victoria Gyllen López
Tesorero: 
Iris Chávez Chaparro
-Renuncia de doña Mariana González Cabezas, con fecha 26 de octubre de 2020.</v>
          </cell>
          <cell r="J176" t="str">
            <v>Dos años en sus cargos.</v>
          </cell>
          <cell r="K176" t="str">
            <v>De 31 de octubre de 2018 a 31 de octubre de 2020.</v>
          </cell>
          <cell r="L176" t="str">
            <v xml:space="preserve">Presidente: Ermes Andrade Barría,
</v>
          </cell>
          <cell r="M176" t="str">
            <v xml:space="preserve">Arturo Prat N° 350, oficina 404, Ciudad de Temuco
</v>
          </cell>
          <cell r="N176" t="str">
            <v>IX</v>
          </cell>
          <cell r="O176" t="str">
            <v>Temuco</v>
          </cell>
          <cell r="P176" t="str">
            <v>942645681 – 986042080</v>
          </cell>
          <cell r="Q176" t="str">
            <v xml:space="preserve">corprix@gmail.cl
</v>
          </cell>
          <cell r="R176"/>
          <cell r="S176">
            <v>93401</v>
          </cell>
          <cell r="T176" t="str">
            <v>Se acompaña certificado financiero correspondiente al año 2020, aprobado por el Subdepartamento de Supervisión Financiera Nacional.</v>
          </cell>
        </row>
        <row r="177">
          <cell r="B177">
            <v>702006007</v>
          </cell>
          <cell r="C177" t="str">
            <v>Corporación de Derecho Privado.</v>
          </cell>
          <cell r="D177" t="str">
            <v>Corporaciones de Derecho Privado</v>
          </cell>
          <cell r="E177" t="str">
            <v xml:space="preserve">Otorgado por Decreto Supremo Nº 1046, de fecha 08 de junio 1976, del Ministerio de Justicia. </v>
          </cell>
          <cell r="F177" t="str">
            <v xml:space="preserve">Certificado Nº 12901 de fecha 1º de septiembre de 2009, emitido por don  Carlos Aguilar Muñoz, Jefe del Departamento de Personas Jurídicas del Ministerio de Justicia. 
</v>
          </cell>
          <cell r="G177"/>
          <cell r="H177"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I177" t="str">
            <v xml:space="preserve">Presidente: Miguel Angel Santibáñez Ibarra        
Vicepresidente: Ricardo Eduardo Tapia Zarricueta  
Secretario: Heins Eduardo Alvarado Valenzuela  
Tesorero: Helvia Montoya González                    
Directora: Leonardo Moreno Nuñez                     
</v>
          </cell>
          <cell r="J177" t="str">
            <v>Durarán 2 años en sus cargos</v>
          </cell>
          <cell r="K177" t="str">
            <v>no aparece</v>
          </cell>
          <cell r="L177" t="str">
            <v xml:space="preserve">Miguel Angel Santibáñez Ibarra   </v>
          </cell>
          <cell r="M177" t="str">
            <v xml:space="preserve">Fanor Velasco Nº 27, Santiago Centro
Región Metropolitana
Matta 218, comuna de La Serena, IV Región.
</v>
          </cell>
          <cell r="N177" t="str">
            <v>IV</v>
          </cell>
          <cell r="O177" t="str">
            <v>La Serena</v>
          </cell>
          <cell r="P177"/>
          <cell r="Q177" t="str">
            <v>jundep04@entelchile.net
http://www.jundep.cl</v>
          </cell>
          <cell r="R177"/>
          <cell r="S177" t="str">
            <v>93401: Institución de Asistencia Social</v>
          </cell>
          <cell r="T177"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row>
        <row r="178">
          <cell r="B178">
            <v>656288108</v>
          </cell>
          <cell r="C178" t="str">
            <v>Corporación de Derecho Privado.</v>
          </cell>
          <cell r="D178" t="str">
            <v>Corporaciones de Derecho Privado</v>
          </cell>
          <cell r="E178" t="str">
            <v xml:space="preserve">Decreto Supremo Nº3328, de 18 de octubre de 2005, del Ministerio de Justicia. </v>
          </cell>
          <cell r="F178" t="str">
            <v xml:space="preserve">Certificado de Vigencia folio Nº 500395076352, emitido el 23 de junio de 2021, por el Servicio de Registro Civil e Identificación.
</v>
          </cell>
          <cell r="G178"/>
          <cell r="H1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I178" t="str">
            <v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v>
          </cell>
          <cell r="J178" t="str">
            <v xml:space="preserve">Durarán dos años en sus cargos. </v>
          </cell>
          <cell r="K178" t="str">
            <v>19 de marzo de 2021 al 19 de marzo 2023.</v>
          </cell>
          <cell r="L178" t="str">
            <v xml:space="preserve">Presidente: Guillermo Montecinos Rojas,  
</v>
          </cell>
          <cell r="M178" t="str">
            <v xml:space="preserve">4 Oriente Nº 143, comuna de Viña del Mar, Quinta Región. 
</v>
          </cell>
          <cell r="N178" t="str">
            <v>V</v>
          </cell>
          <cell r="O178" t="str">
            <v>Viña Del Mar</v>
          </cell>
          <cell r="P178" t="str">
            <v>Teléfono: 32-2110125- 32-2518572 / 73 / 74</v>
          </cell>
          <cell r="Q178" t="str">
            <v xml:space="preserve"> prodelquinta@yahoo.es</v>
          </cell>
          <cell r="R178"/>
          <cell r="S178">
            <v>93401</v>
          </cell>
          <cell r="T178" t="str">
            <v>Se acompaña certificado financiero de la Institución correspondientes al año 2021, aprobado por el Sub Departamento de Supervisión Financiera Nacional .</v>
          </cell>
        </row>
        <row r="179">
          <cell r="B179">
            <v>732420002</v>
          </cell>
          <cell r="C179" t="str">
            <v>Corporación de Derecho Privado.</v>
          </cell>
          <cell r="D179" t="str">
            <v>Corporaciones de Derecho Privado</v>
          </cell>
          <cell r="E179" t="str">
            <v xml:space="preserve">Decreto Supremo Nº853, de 24 de agosto de 1995, del Ministerio de Justicia. </v>
          </cell>
          <cell r="F179" t="str">
            <v>Certificado de Vigencia Folio Nº 500233763494, de 19 de JUNIO de 2019, emitido por el Servicio de Registro Civil e Identificación</v>
          </cell>
          <cell r="G179"/>
          <cell r="H179" t="str">
            <v>La promoción de alternativas de desarrollo y atención en medio libre de niños y jóvenes en alto riesgo social y la integración de su entorno familiar y comunitario.</v>
          </cell>
          <cell r="I179" t="str">
            <v xml:space="preserve">DIRECTORIO:
Presidente: Victor Hugo Aranguiz Cuadra, 
Secretario: Barbara Cristina Cuadra Quiñones, 
Tesorero: Francisco Gilberto Pizarro Peña, 
Directores:
Juan Mario Miranda Leyton, 
Juan Antonio Ferreira Maureira, 
</v>
          </cell>
          <cell r="J179" t="str">
            <v>Dos años en sus cargos.</v>
          </cell>
          <cell r="K179" t="str">
            <v>27 de abril de 2019 al 27 de abril de 2021</v>
          </cell>
          <cell r="L179" t="str">
            <v>Mandato General:
Presidenta: Victor Hugo Aranguiz Cabrera,
Secretaria Ejecutiva: Marianela Beatriz Apablaza Gómez, 
Para actuar sea en forma conjunta  o sea separada e indistintamente.</v>
          </cell>
          <cell r="M179" t="str">
            <v xml:space="preserve">Arturo Prat N° 9, comuna de San Bernardo, Región  Metropolitana
</v>
          </cell>
          <cell r="N179" t="str">
            <v>XIII</v>
          </cell>
          <cell r="O179" t="str">
            <v>San Bernardo</v>
          </cell>
          <cell r="P179" t="str">
            <v xml:space="preserve">F: 9183032, </v>
          </cell>
          <cell r="Q179" t="str">
            <v xml:space="preserve">:corporación@chasqui.cl
</v>
          </cell>
          <cell r="R179"/>
          <cell r="S179">
            <v>93401</v>
          </cell>
          <cell r="T179" t="str">
            <v>Se acompaña certificado de antecedentes financieros correspondiente al año 2019, aprobado por el Sub departamento de Supervisión Financeira Nacional</v>
          </cell>
        </row>
        <row r="180">
          <cell r="B180">
            <v>720462001</v>
          </cell>
          <cell r="C180" t="str">
            <v>Corporación de Derecho Privado.</v>
          </cell>
          <cell r="D180" t="str">
            <v>Corporaciones de Derecho Privado</v>
          </cell>
          <cell r="E180" t="str">
            <v xml:space="preserve">Decreto Supremo Nº501, de 14 de abril de 1992, del Ministerio de Justicia. </v>
          </cell>
          <cell r="F180" t="str">
            <v>Certificado de Vigencia Nº 17175, de 12 de Julio de 2012, del Ministerio de Justicia.</v>
          </cell>
          <cell r="G180"/>
          <cell r="H180"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I180" t="str">
            <v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v>
          </cell>
          <cell r="J180" t="str">
            <v>Cinco años en sus cargos.</v>
          </cell>
          <cell r="K180" t="str">
            <v>De 27 de mayo de 2022 al 27 de mayo de 2027</v>
          </cell>
          <cell r="L180" t="str">
            <v xml:space="preserve">BEATRICE AVALOS DAVIDSON, RUT: 3.183.361-2
</v>
          </cell>
          <cell r="M180" t="str">
            <v xml:space="preserve">Dalmacia N° 1267, comuna de Providencia, Región  Metropolitana
</v>
          </cell>
          <cell r="N180" t="str">
            <v>XIII</v>
          </cell>
          <cell r="O180" t="str">
            <v>Providencia</v>
          </cell>
          <cell r="P180" t="str">
            <v>F: 2096644,</v>
          </cell>
          <cell r="Q180" t="str">
            <v>: piie@academia.cl</v>
          </cell>
          <cell r="R180"/>
          <cell r="S180">
            <v>93401</v>
          </cell>
          <cell r="T180" t="str">
            <v>Se acompaña Certificado Financiero de la Institución correspondiente al 2021, aprobado por el Subdepartamento de Supervisión Financiera Nacional.</v>
          </cell>
        </row>
        <row r="181">
          <cell r="B181">
            <v>724416004</v>
          </cell>
          <cell r="C181" t="str">
            <v>Corporación de Derecho Privado.</v>
          </cell>
          <cell r="D181" t="str">
            <v>Corporaciones de Derecho Privado</v>
          </cell>
          <cell r="E181" t="str">
            <v xml:space="preserve">Decreto Supremo Nº 1551, de 13 de noviembre de 1992, del Ministerio de Justicia. </v>
          </cell>
          <cell r="F181" t="str">
            <v>Certificado de Vigencia Folio Nº 137778095, de 04 de Julio de 2014, del Servicio de Registro Civil e Identificación.</v>
          </cell>
          <cell r="G181"/>
          <cell r="H181"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I181"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J181" t="str">
            <v xml:space="preserve">Dos años en sus cargos. </v>
          </cell>
          <cell r="K181" t="str">
            <v xml:space="preserve">09 de diciembre de 2015 al 09 de diciembre de 2017.
</v>
          </cell>
          <cell r="L181" t="str">
            <v xml:space="preserve">David Órdenes Varas, 
Hilda Hormazabal Gallardo,
Nury Guajardo Díaz, 
Zunilda Moraga Moraga. 
Podrán actuar conjunta, o bien, separada e indistintamente uno, dos o tres cualesquiera de ellos.
</v>
          </cell>
          <cell r="M181" t="str">
            <v xml:space="preserve">Barnechea  N° 322, comuna de Independencia, Santiago, Región Metropolitana
</v>
          </cell>
          <cell r="N181" t="str">
            <v>XIII</v>
          </cell>
          <cell r="O181" t="str">
            <v>Independencia</v>
          </cell>
          <cell r="P181" t="str">
            <v>Fono: 7779038</v>
          </cell>
          <cell r="Q181" t="str">
            <v>lacaleta@lacaleta.cl</v>
          </cell>
          <cell r="R181"/>
          <cell r="S181"/>
          <cell r="T181" t="str">
            <v xml:space="preserve">Se acompaña Certificado Financiero, correspondiente al año 2015, aprobado por el Departamento de Administración y Finanzas.  </v>
          </cell>
        </row>
        <row r="182">
          <cell r="B182">
            <v>657495808</v>
          </cell>
          <cell r="C182" t="str">
            <v>Corporación de Derecho Privado.</v>
          </cell>
          <cell r="D182" t="str">
            <v>Corporaciones de Derecho Privado</v>
          </cell>
          <cell r="E182"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182" t="str">
            <v xml:space="preserve">Certificado de Vigencia Folio Nº 500402075879, de fecha 05 de agosto de 2021, del Servicio de Registro Civil e Identificación
</v>
          </cell>
          <cell r="G182"/>
          <cell r="H182"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182" t="str">
            <v>Presidenta: 
Andrea Higuera López
Secretario: 
César Olavarría Hueitao
Tesorero:
Jessica Fariña Gallardo. 
Se acompaña Certificado de Directorio Folio Nº500402075875, de fecha 05 de agosto de 2021, del Servicio de Registro Civil e Identificación</v>
          </cell>
          <cell r="J182" t="str">
            <v xml:space="preserve">Dos años en sus cargos. </v>
          </cell>
          <cell r="K182" t="str">
            <v>De 14-04-2021 al 14-04-2023.
Según Asamblea Ordinaria N° 27, de fecha 14 de abril de 2021, reducida a escritura pública ante Notario Público Titular de Puerto Montt, don Víctor Quiñones Sobarzo, con fecha 23 de abril de 2021.</v>
          </cell>
          <cell r="L182" t="str">
            <v xml:space="preserve">Presidenta:
Andrea Higuera López, </v>
          </cell>
          <cell r="M182" t="str">
            <v xml:space="preserve">Pacheco Altamirano 2875. Ciudad y comuna de Puerto Montt, región de los Lagos. </v>
          </cell>
          <cell r="N182" t="str">
            <v>X</v>
          </cell>
          <cell r="O182" t="str">
            <v>Puerto Montt</v>
          </cell>
          <cell r="P182" t="str">
            <v>65-2-284425.</v>
          </cell>
          <cell r="Q182" t="str">
            <v>contacto@lafken profesionales.cl</v>
          </cell>
          <cell r="R182"/>
          <cell r="S182" t="str">
            <v>93401: Institución de Asistencia Social</v>
          </cell>
          <cell r="T182" t="str">
            <v>Antecedentes Financieros del año 2021, aprobados por Supervisión Financiera.</v>
          </cell>
        </row>
        <row r="183">
          <cell r="B183">
            <v>651773733</v>
          </cell>
          <cell r="C183"/>
          <cell r="D183" t="str">
            <v>Corporaciones de Derecho Privado</v>
          </cell>
          <cell r="E183"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183" t="str">
            <v>Certificado de Vigencia Folio Nº 500227799918, de fecha 16 de mayo de 2019, del Servicio de Registro Civil e Identificación</v>
          </cell>
          <cell r="G183"/>
          <cell r="H183"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I183" t="str">
            <v xml:space="preserve">Presidenta: 
Macarena Andrea Monjes Monjes, 
Secretaria: 
Karina Elizabeth González Venegas, 
Tesorera:
Claudia Natalia Zamorano Rojas
</v>
          </cell>
          <cell r="J183" t="str">
            <v>5 AÑOS</v>
          </cell>
          <cell r="K183" t="str">
            <v>Al 30 de mayo de 2023</v>
          </cell>
          <cell r="L183" t="str">
            <v xml:space="preserve">Macarena Andrea Monjes Monjes, </v>
          </cell>
          <cell r="M183" t="str">
            <v>Calle Ankún N° 590, Villa Alto Pucalán, comuna de Pichilemu, Región del Libertador Bernardo O´Higgins</v>
          </cell>
          <cell r="N183" t="str">
            <v>VI</v>
          </cell>
          <cell r="O183" t="str">
            <v>Pichilemu</v>
          </cell>
          <cell r="P183" t="str">
            <v xml:space="preserve">944583097- 957482653.
</v>
          </cell>
          <cell r="Q183" t="str">
            <v>corporacionkaleidos@gmail.com</v>
          </cell>
          <cell r="R183"/>
          <cell r="S183">
            <v>93401</v>
          </cell>
          <cell r="T183" t="str">
            <v xml:space="preserve">Antecedentes financieros correspondientes al año 2018, aprobados por el Sub Departamento de Supervisión Financiera Nacional. </v>
          </cell>
        </row>
        <row r="184">
          <cell r="B184" t="str">
            <v>65111456K</v>
          </cell>
          <cell r="C184" t="str">
            <v>Corporación de Derecho Privado.</v>
          </cell>
          <cell r="D184" t="str">
            <v>Corporaciones de Derecho Privado</v>
          </cell>
          <cell r="E18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184" t="str">
            <v xml:space="preserve"> Certificado de Vigencia Folio Nº6066989, de fecha 18 de Noviembre de 2015, del Servicio de Registro Civil e Identificación.</v>
          </cell>
          <cell r="G184"/>
          <cell r="H184"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I184" t="str">
            <v xml:space="preserve">• Presidente: Adriana Veronica Tapia Moya, 
• Secretario: Nelson Armando Olivares Alfaro, 
• Tesorero: Patricio Alejandro Sanchez Bascuñán, 
</v>
          </cell>
          <cell r="J184" t="str">
            <v>5 años</v>
          </cell>
          <cell r="K184" t="str">
            <v xml:space="preserve">12 de Septiembre de 2015. </v>
          </cell>
          <cell r="L184" t="str">
            <v xml:space="preserve"> Doña Adriana Veronica Tapia Moya
</v>
          </cell>
          <cell r="M184" t="str">
            <v xml:space="preserve">Pasaje Hernando de Magallanes N°1866, casa C, Las Condes, Santiago, región Metropolitana.
</v>
          </cell>
          <cell r="N184" t="str">
            <v>XIII</v>
          </cell>
          <cell r="O184" t="str">
            <v>Las Condes</v>
          </cell>
          <cell r="P184" t="str">
            <v>Fono: 02-9819748 / 09-982687049</v>
          </cell>
          <cell r="Q184" t="str">
            <v xml:space="preserve"> hogardeacogida@gmail.com</v>
          </cell>
          <cell r="R184"/>
          <cell r="S184" t="str">
            <v>93401: Institución de Asistencia Social</v>
          </cell>
          <cell r="T184" t="str">
            <v>Certificado Financiero de fecha 24 de noviembre de 2015, correspondiente al año 2015, aprobado por el Departamento de Administración y Finanzas.</v>
          </cell>
        </row>
        <row r="185">
          <cell r="B185">
            <v>650794826</v>
          </cell>
          <cell r="C185" t="str">
            <v xml:space="preserve">Corporación </v>
          </cell>
          <cell r="D185" t="str">
            <v>Corporaciones de Derecho Privado</v>
          </cell>
          <cell r="E185" t="str">
            <v>Otorgado mediante Certificado Nº 012/2013, de la Ilustre Municipalidad de Copiapó.</v>
          </cell>
          <cell r="F185" t="str">
            <v>Certificado Folio Nº500470810543, emitido por SRCeI con fecha 29 de septiembre de 2022.</v>
          </cell>
          <cell r="G185"/>
          <cell r="H18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I185" t="str">
            <v xml:space="preserve">Presidente: 
Carlos Mauricio Gacitúa Godoy, RUT: 13.432.992-0.
Vicepresidente: 
Sofia Macarena Baez Herrera, RUT: 13.365.864-5.
Secretario:
Rodolfo Osses Baez, RUT: 18.710.283-9.
Tesorero:
Paola Agley Pérez Zamora, RUT: 12.445.312-7.
</v>
          </cell>
          <cell r="J185" t="str">
            <v xml:space="preserve">Durarán 5 años* en sus cargos, pudiendo ser reelegidos.
(*hay reforma de estatutos)
</v>
          </cell>
          <cell r="K185" t="str">
            <v>04-03-2021 al 04-03-2024.</v>
          </cell>
          <cell r="L185" t="str">
            <v xml:space="preserve">Presidente: Carlos Mauricio Gacitua Godoy.
Presidente Suplente: Natalia Donoso Pérez. Actuará con las mismas funciones y facultades que el presidente Titular en caso de ausencia de este. 
</v>
          </cell>
          <cell r="M185" t="str">
            <v>Los Carrera N° 401. Oficina N° 508, edificio San Martín. Copiapó</v>
          </cell>
          <cell r="N185" t="str">
            <v>III</v>
          </cell>
          <cell r="O185" t="str">
            <v>Copiapó</v>
          </cell>
          <cell r="P185" t="str">
            <v>967036066, 982748395, 522-240385, 522231057</v>
          </cell>
          <cell r="Q185" t="str">
            <v>corporacionrenasci@gmail.com
 supervisoratecnicarenasci@gmail.com</v>
          </cell>
          <cell r="R185"/>
          <cell r="S185" t="str">
            <v>93401: Institución de Asistencia Social</v>
          </cell>
          <cell r="T185" t="str">
            <v xml:space="preserve">
Se acompaña Certificado Financiero de los antecedentes financieros del año 2021, aprobados por el Subdepartamento de Supervisión Financiera Nacional. 
</v>
          </cell>
        </row>
        <row r="186">
          <cell r="B186">
            <v>705568006</v>
          </cell>
          <cell r="C186" t="str">
            <v>Corporación de Derecho Privado.</v>
          </cell>
          <cell r="D186" t="str">
            <v>Corporaciones de Derecho Privado</v>
          </cell>
          <cell r="E186" t="str">
            <v xml:space="preserve">Decreto Supremo Nº438, de 15 de marzo de 1979, del Ministerio de Justicia. </v>
          </cell>
          <cell r="F186" t="str">
            <v xml:space="preserve">Certificado de Vigencia Folio Nº 500152540510, de 10 de mayo de 2017, del Servicio de Registro Civil. </v>
          </cell>
          <cell r="G186"/>
          <cell r="H186" t="str">
            <v xml:space="preserve">La prestación de servicios a la juventud con el objeto de contribuir a su pleno desarrollo, enmarcado dentro de una formación cristiana.
</v>
          </cell>
          <cell r="I186" t="str">
            <v xml:space="preserve">Presidenta: Paola Zamorano Barrientos, 
Vicepresidenta: Sandra Alarcon Rosso,
Tesorero: Manuel Maluenda Villegas,
Secretaria: Patricia Ferrada Macaya, 
Directora: Claudia Andrea Arias Acuña, 
</v>
          </cell>
          <cell r="J186" t="str">
            <v>Durarán 2 años en sus funciones</v>
          </cell>
          <cell r="K186" t="str">
            <v>12 de enero de 2018 al 12 de enero de 2020</v>
          </cell>
          <cell r="L186" t="str">
            <v xml:space="preserve">Paola Zamorano Barrientos, RUT 14.449.944-1
</v>
          </cell>
          <cell r="M186" t="str">
            <v xml:space="preserve">Calle Cabo Arestey N° 2464, comuna de Santiago, Región Metropolitana
</v>
          </cell>
          <cell r="N186" t="str">
            <v>XIII</v>
          </cell>
          <cell r="O186" t="str">
            <v>Santiago</v>
          </cell>
          <cell r="P186" t="str">
            <v>F. 6728444-6979008,</v>
          </cell>
          <cell r="Q186" t="str">
            <v xml:space="preserve"> sansedej@entelchile.net
rmmaluenda@entelchile.net</v>
          </cell>
          <cell r="R186"/>
          <cell r="S186" t="str">
            <v>93401: Institución de Asistencia Social.</v>
          </cell>
          <cell r="T186" t="str">
            <v>Se acompaña certificado de antecedentes financieros, correspondientes al año 2016, aprobado por el Departamento de Administración y finanzas.</v>
          </cell>
        </row>
        <row r="187">
          <cell r="B187">
            <v>721694003</v>
          </cell>
          <cell r="C187" t="str">
            <v>Corporación de Derecho Privado.</v>
          </cell>
          <cell r="D187" t="str">
            <v>Corporaciones de Derecho Privado</v>
          </cell>
          <cell r="E187" t="str">
            <v xml:space="preserve">Decreto Supremo Nº 1472, de 03 de noviembre de 1992, del Ministerio de Justicia. </v>
          </cell>
          <cell r="F187" t="str">
            <v>Certificado de Vigencia Folio Nº 500459110567, de fecha 014 de julio de 2022, del Servicio de Registro Civil e Identificación.</v>
          </cell>
          <cell r="G187"/>
          <cell r="H187" t="str">
            <v>Formación, promoción, cooperación y prestación de servicios para el desarrollo económico, social, cultural y espiritual de la comunidad, en el área de los derechos humanos del niño, entre otras.</v>
          </cell>
          <cell r="I187" t="str">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J187" t="str">
            <v>3 años en sus cargos.</v>
          </cell>
          <cell r="K187" t="str">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L187" t="str">
            <v xml:space="preserve">Patricio Marcelo Labra Guzmán, 
</v>
          </cell>
          <cell r="M187" t="str">
            <v xml:space="preserve">Calle Orella N° 1015, comuna y ciudad de Valparaíso, Quinta Región  
</v>
          </cell>
          <cell r="N187" t="str">
            <v>V</v>
          </cell>
          <cell r="O187" t="str">
            <v>Valparaíso</v>
          </cell>
          <cell r="P187" t="str">
            <v>32-2156239</v>
          </cell>
          <cell r="Q187" t="str">
            <v>serpaj@serpajchile.cl</v>
          </cell>
          <cell r="R187"/>
          <cell r="S187">
            <v>93401</v>
          </cell>
          <cell r="T187" t="str">
            <v>Se acompaña certificado de antecedentes financieros correspondiente al año 2021, aprobado por el Subdepartamento de Supervisión Financiera de la Dirección Nacional.</v>
          </cell>
        </row>
        <row r="188">
          <cell r="B188">
            <v>651559219</v>
          </cell>
          <cell r="C188" t="str">
            <v xml:space="preserve">Corporación de Derecho Privado. </v>
          </cell>
          <cell r="D188" t="str">
            <v>Corporaciones de Derecho Privado</v>
          </cell>
          <cell r="E188"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188" t="str">
            <v xml:space="preserve">Certificado de Vigencia de Persona Jurídica sin Fines de Lucro, Folio N° 500174126399, de 13 de febrero de 2018, del Servicio de Registro Civil e Identificación.
</v>
          </cell>
          <cell r="G188"/>
          <cell r="H188"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188" t="str">
            <v xml:space="preserve">Presidente: 
José Luis Cruz Olivares, 
Vicepresidente:
Allison Daniela Araya Molina, 
Secretario: 
Arturo León Cano, 
Tesorero:
Nancy Gutiérrez Távara,
</v>
          </cell>
          <cell r="J188" t="str">
            <v>5 años (pudiendo ser sus integrantes reelegidos hasta por un nuevo período)</v>
          </cell>
          <cell r="K188" t="str">
            <v xml:space="preserve">26 de septiembre del año 2017 al 26 de septiembre de 2022. </v>
          </cell>
          <cell r="L188"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M188" t="str">
            <v>07 de mayo de 2018</v>
          </cell>
          <cell r="N188" t="str">
            <v>XIII</v>
          </cell>
          <cell r="O188" t="str">
            <v>Colina</v>
          </cell>
          <cell r="P188">
            <v>56930800728</v>
          </cell>
          <cell r="Q188" t="str">
            <v xml:space="preserve">directoriosiempreviva@gmail.com 
</v>
          </cell>
          <cell r="R188"/>
          <cell r="S188" t="str">
            <v xml:space="preserve">93401: Institución de Asistencia Social 
</v>
          </cell>
          <cell r="T188" t="str">
            <v xml:space="preserve">Antecedentes financieros correspondientes al año 2016, aprobados por el Subdepartamento de Administración y Finanzas. </v>
          </cell>
        </row>
        <row r="189">
          <cell r="B189">
            <v>653872801</v>
          </cell>
          <cell r="C189" t="str">
            <v>Corporación de Derecho Privado.</v>
          </cell>
          <cell r="D189" t="str">
            <v>Corporaciones de Derecho Privado</v>
          </cell>
          <cell r="E189" t="str">
            <v>Otorgado por Decreto Supremo Nº 1797, de fecha 11 de mayo de 2004,  por el Ministerio de Justicia.</v>
          </cell>
          <cell r="F189" t="str">
            <v xml:space="preserve">Certificado de Vigencia Nº 2049, de fecha 05 de julio de 2006, del Ministerio de Justicia.
</v>
          </cell>
          <cell r="G189"/>
          <cell r="H189"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I189"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J189" t="str">
            <v>Durarán dos años en sus cargos</v>
          </cell>
          <cell r="K189" t="str">
            <v>De 04 de agosto de 2006 a 04 de agosto de 2008.</v>
          </cell>
          <cell r="L189" t="str">
            <v xml:space="preserve">Presidente: 
Raúl Oscar Abasolo Trincado, 
</v>
          </cell>
          <cell r="M189" t="str">
            <v xml:space="preserve">Rogelio Ugarte Nº 1585, ciudad de Santiago, Región Metropolitana.
</v>
          </cell>
          <cell r="N189" t="str">
            <v>XIII</v>
          </cell>
          <cell r="O189" t="str">
            <v>Santiago</v>
          </cell>
          <cell r="P189" t="str">
            <v>Teléfono: (02) 5560897</v>
          </cell>
          <cell r="Q189" t="str">
            <v xml:space="preserve"> info@tourmarginal.cl</v>
          </cell>
          <cell r="R189"/>
          <cell r="S189" t="str">
            <v>93401: Instituciones de Asistencia Social.</v>
          </cell>
          <cell r="T189" t="str">
            <v>Se acompaña certificado financiero, correspondiente al año 2007, de fecha 04 de julio de 2008, y documentos financieros aprobados por la Unidad de Supervisión Financiera.</v>
          </cell>
        </row>
        <row r="190">
          <cell r="B190">
            <v>651384842</v>
          </cell>
          <cell r="C190" t="str">
            <v>Corporación de Derecho Privado.</v>
          </cell>
          <cell r="D190" t="str">
            <v>Corporaciones de Derecho Privado</v>
          </cell>
          <cell r="E19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190" t="str">
            <v xml:space="preserve">Certificado de Vigencia de Persona Jurídica sin Fines de Lucro, Folio Nº500192209007, de fecha 23 de agosto de 2018, del Servicio de Registro Civil e Identificación.
</v>
          </cell>
          <cell r="G190"/>
          <cell r="H190"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I190" t="str">
            <v xml:space="preserve">Presidente: 
EDUARDO IGNACIO CASTRO MANSILLA, . Secretario: 
XIMENA MARIA HOJAS DEL VALLE, 
Vicepresidente:
KARINA ANDREA VALDIVIA GOMEZ, 
Tesorero:
MARCELA PATRICIA QUEZADA ROJAS, 
</v>
          </cell>
          <cell r="J190" t="str">
            <v>02 años</v>
          </cell>
          <cell r="K190" t="str">
            <v>Del 16 de mayo de 2017 al 16 de mayo de 2019.</v>
          </cell>
          <cell r="L190" t="str">
            <v xml:space="preserve">EDUARDO IGNACIO CASTRO MANSILLA, </v>
          </cell>
          <cell r="M190" t="str">
            <v>CALLE FRANCISCO BILBAO N°550, COMUNA DE CURICO, REGIÓN DEL MAULE</v>
          </cell>
          <cell r="N190" t="str">
            <v>VII</v>
          </cell>
          <cell r="O190" t="str">
            <v>Curicó</v>
          </cell>
          <cell r="P190" t="str">
            <v>75-238-12-34</v>
          </cell>
          <cell r="Q190" t="str">
            <v xml:space="preserve">cabellocaroca@gmail.com
</v>
          </cell>
          <cell r="R190"/>
          <cell r="S190" t="str">
            <v xml:space="preserve">93401: Institución de Asistencia Social 
</v>
          </cell>
          <cell r="T190" t="str">
            <v xml:space="preserve">Antecedentes financieros correspondientes al año 2017, aprobados por el Departamento de Administración y Finanzas. </v>
          </cell>
        </row>
        <row r="191">
          <cell r="B191">
            <v>533344577</v>
          </cell>
          <cell r="C191"/>
          <cell r="D191" t="str">
            <v>Corporaciones de Derecho Privado</v>
          </cell>
          <cell r="E191"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ell>
          <cell r="F191" t="str">
            <v xml:space="preserve">Certificado de Vigencia de Persona Jurídica sin fines de Lucro, folio Nº 500340980709, de fecha 17 de agosto de 2020, emitida por el Servicio de Registro Civil e Identificación.
</v>
          </cell>
          <cell r="G191"/>
          <cell r="H191" t="str">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ell>
          <cell r="I191" t="str">
            <v xml:space="preserve">Presidente: 
Fernando Gómez Carmona
Secretaria: 
Claudia Soledad Cos Rosales
Tesorera: 
Sandra Zelada González
 </v>
          </cell>
          <cell r="J191" t="str">
            <v>2 AÑOS</v>
          </cell>
          <cell r="K191" t="str">
            <v>Directorio inicial durará hasta la primera Asamblea Ordinaria de Socios que se celebrará dentro de los 90 días posteriores al respectivo registro en el Servicio de Registro Civil e Identificación, es decir hasta el 13 de noviembre de 2020.</v>
          </cell>
          <cell r="L191" t="str">
            <v>Presidente: 
Fernando Gómez Carmona</v>
          </cell>
          <cell r="M191" t="str">
            <v>Calle Roma N° 198, Villa San Francisco, comuna de Limache, Región de Valparaíso.</v>
          </cell>
          <cell r="N191" t="str">
            <v>V</v>
          </cell>
          <cell r="O191" t="str">
            <v>Valparaíso</v>
          </cell>
          <cell r="P191">
            <v>56977591646</v>
          </cell>
          <cell r="Q191" t="str">
            <v>fernando.gomez@gmail.com</v>
          </cell>
          <cell r="R191"/>
          <cell r="S191">
            <v>93401</v>
          </cell>
          <cell r="T191" t="str">
            <v>Se acompaña certificado financiero correspondiente al año 2020, aprobado por el Sub Departamento de Supervisión Financiera Nacional.</v>
          </cell>
        </row>
        <row r="192">
          <cell r="B192">
            <v>721766004</v>
          </cell>
          <cell r="C192" t="str">
            <v>Corporación de Derecho Privado.</v>
          </cell>
          <cell r="D192" t="str">
            <v>Corporaciones de Derecho Privado</v>
          </cell>
          <cell r="E192" t="str">
            <v xml:space="preserve">Otorgada por Decreto Supremo Nº 1056, de 24 de agosto de 1992, modificado por Decreto Supremo N° 930, de fecha 08 de octubre de 2002, ambos del Ministerio de Justicia. </v>
          </cell>
          <cell r="F192" t="str">
            <v>Certificado de Vigencia Folio Nº 500182184109, de 08 de mayo de 2018, del Servicio de Registro Civil e Identificación.</v>
          </cell>
          <cell r="G192"/>
          <cell r="H192"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I192" t="str">
            <v xml:space="preserve">Presidenta: 
Antonieta Florencia Cocke Spalloni, 
Vicepresidenta: Rosalinda Miranda Oyarzún, 
Tesorero: Isabel Jarpa Vera, 
Secretario: Luis Estay Vicencio, 
Directores:
Mercedes Yamett Riveros, 
</v>
          </cell>
          <cell r="J192" t="str">
            <v>Duran tres años en sus funciones</v>
          </cell>
          <cell r="K192" t="str">
            <v>05 de enero de 2016 al 05 de enero de 2019.</v>
          </cell>
          <cell r="L192" t="str">
            <v xml:space="preserve">Antonieta Florencia Cocke Spalloni, 
Marcela Taryn Araya Orrego, 
</v>
          </cell>
          <cell r="M192" t="str">
            <v xml:space="preserve">Condell N° 1190, Depto. 117, piso 11, comuna de Valparaíso, Quinta Región.
</v>
          </cell>
          <cell r="N192" t="str">
            <v>V</v>
          </cell>
          <cell r="O192" t="str">
            <v>Valparaíso</v>
          </cell>
          <cell r="P192"/>
          <cell r="Q192" t="str">
            <v xml:space="preserve">   casachilevalpo@gmail.com</v>
          </cell>
          <cell r="R192"/>
          <cell r="S192">
            <v>93401</v>
          </cell>
          <cell r="T192" t="str">
            <v>Antecedentes financieros correspondientes año 2017, aprobados por el Subdepartamento de Supervisión Financiera Nacional.</v>
          </cell>
        </row>
        <row r="193">
          <cell r="B193">
            <v>705121001</v>
          </cell>
          <cell r="C193" t="str">
            <v>Persona jurídica regida por la Ley N° 3.924.</v>
          </cell>
          <cell r="D193"/>
          <cell r="E193" t="str">
            <v>Otorgada por la Ley N° 3.924.</v>
          </cell>
          <cell r="F193" t="str">
            <v>Certificado de fecha 07-09-2021, del SRCI.</v>
          </cell>
          <cell r="G193"/>
          <cell r="H193" t="str">
            <v xml:space="preserve">Mejoramiento de la salud pública, educación higiénica, asistencia y bienestar social y sanitario, y al alivio del sufrimiento humano.
</v>
          </cell>
          <cell r="I193" t="str">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ell>
          <cell r="J193" t="str">
            <v xml:space="preserve"> 4 años.</v>
          </cell>
          <cell r="K193" t="str">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ell>
          <cell r="L193" t="str">
            <v xml:space="preserve">María Teresa Cienfuegos Ugarte,
</v>
          </cell>
          <cell r="M193" t="str">
            <v xml:space="preserve">Avda. Santa María 0150, comuna de Providencia, Región Metropolitana.
</v>
          </cell>
          <cell r="N193" t="str">
            <v>XIII</v>
          </cell>
          <cell r="O193" t="str">
            <v>Providencia</v>
          </cell>
          <cell r="P193" t="str">
            <v>562 27834100 22 7834124</v>
          </cell>
          <cell r="Q193" t="str">
            <v xml:space="preserve">cruzroja@cruzroja.cl
www.cruzroja.cl
</v>
          </cell>
          <cell r="R193"/>
          <cell r="S193" t="str">
            <v>93401: Instituciones de Asistencia Social</v>
          </cell>
          <cell r="T193" t="str">
            <v xml:space="preserve">Se acompañan antecedentes financieros correspondientes al año 2020, aprobados por el Sub Departamento de Supervisión Financiera.
</v>
          </cell>
        </row>
        <row r="194">
          <cell r="B194">
            <v>650719832</v>
          </cell>
          <cell r="C194" t="str">
            <v>Fundación de Derecho Privado.</v>
          </cell>
          <cell r="D194" t="str">
            <v>Fundación Derecho Privado.</v>
          </cell>
          <cell r="E194" t="str">
            <v>Inscripción N° 117189, de fecha 28 de junio de 2013, del Registro de Personas Jurídicas, del Servicio de Registro Civil e Identificación.</v>
          </cell>
          <cell r="F194" t="str">
            <v>Certificado de Vigencia, Folio Nº 500126299859, emitido con fecha 06 de junio de 2016, por el SRCeI.</v>
          </cell>
          <cell r="G194"/>
          <cell r="H194"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I194" t="str">
            <v xml:space="preserve">Presidente: Juan Luis Martínez Mardones, 
Secretario: Rodrigo Antonio Echeverria Covarrubias, 
Tesorero: Carlos Esteban Ruiz Obregon, </v>
          </cell>
          <cell r="J194" t="str">
            <v>3 años</v>
          </cell>
          <cell r="K194" t="str">
            <v>Desde el 11 de junio de 2013- al 11 de junio de 2016</v>
          </cell>
          <cell r="L194" t="str">
            <v xml:space="preserve">Juan Luis Martínez Mardones, RUT Nº 16.360.008-0
</v>
          </cell>
          <cell r="M194" t="str">
            <v xml:space="preserve">Paseo Phillips Nº 16, 5to piso, oficina i, comuna y ciudad de Santiago. 
</v>
          </cell>
          <cell r="N194" t="str">
            <v>XIII</v>
          </cell>
          <cell r="O194" t="str">
            <v>Santiago</v>
          </cell>
          <cell r="P194" t="str">
            <v>Fono: 232026151</v>
          </cell>
          <cell r="Q194" t="str">
            <v>contacto@fadn.cl
www.fadn.cl</v>
          </cell>
          <cell r="R194"/>
          <cell r="S194">
            <v>93401</v>
          </cell>
          <cell r="T194" t="str">
            <v>Se acompaña Certificado Financiero  año 2015, aprobado por el Subdepartamento de Supervisión Financiera Nacional.</v>
          </cell>
        </row>
        <row r="195">
          <cell r="B195" t="str">
            <v xml:space="preserve">
651387485
</v>
          </cell>
          <cell r="C195" t="str">
            <v>Fundación de Derecho Privado</v>
          </cell>
          <cell r="D195" t="str">
            <v>Fundación Derecho Privado.</v>
          </cell>
          <cell r="E195" t="str">
            <v xml:space="preserve">Inscripción N° 252861, de fecha 8 de mayo de 2017. </v>
          </cell>
          <cell r="F195" t="str">
            <v xml:space="preserve">Certificado de Vigencia folio N° 34076277, de fecha 21 de junio de 2017, emitido por el Servicio de Registro Civil e Identificación.
</v>
          </cell>
          <cell r="G195"/>
          <cell r="H195"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I195" t="str">
            <v xml:space="preserve">Presidenta: 
Sandra Andrea Rivera González
Secretaria:
Marcia Salas Varas
Tesorera.
Paulina Tapia Retamal
</v>
          </cell>
          <cell r="J195" t="str">
            <v>Durarán tres años en sus cargos</v>
          </cell>
          <cell r="K195" t="str">
            <v xml:space="preserve">22 de mayo de 2017 al 22 de mayo de 2020. </v>
          </cell>
          <cell r="L195" t="str">
            <v xml:space="preserve">Presidenta: 
Sandra Andrea Rivera González
</v>
          </cell>
          <cell r="M195" t="str">
            <v xml:space="preserve">Calle Matta N°309, OF E, ciudad de La Serena, Región de Coquimbo. </v>
          </cell>
          <cell r="N195" t="str">
            <v>IV</v>
          </cell>
          <cell r="O195" t="str">
            <v>La Serena</v>
          </cell>
          <cell r="P195" t="str">
            <v>512271300- 90860856</v>
          </cell>
          <cell r="Q195" t="str">
            <v>directorio@accionparalainfancia.cl</v>
          </cell>
          <cell r="R195"/>
          <cell r="S195" t="str">
            <v>93401: Instituciones de asistencia social.</v>
          </cell>
          <cell r="T195" t="str">
            <v>Certificado de antecedentes financieros correspondientes al año 2017, aprobado por el  Subdepartamento de Supervisión  Nacional.</v>
          </cell>
        </row>
        <row r="196">
          <cell r="B196">
            <v>651023297</v>
          </cell>
          <cell r="C196" t="str">
            <v>Fundación de Derecho Privado</v>
          </cell>
          <cell r="D196" t="str">
            <v>Fundación Derecho Privado.</v>
          </cell>
          <cell r="E196" t="str">
            <v xml:space="preserve">Inscripción N° 190942, de fecha 24 de enero de 2015. </v>
          </cell>
          <cell r="F196" t="str">
            <v>Certificado de Vigencia de persona jurídica sin fines de lucro folio N° 500377588219, de fecha 18 de marzo de 2021, emitid por el Servicio de Registro Civil e Identificación.</v>
          </cell>
          <cell r="G196"/>
          <cell r="H196"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I196" t="str">
            <v xml:space="preserve">Presidente: 
Adelaida del Carmen Escalona Pino, 
Secretario:
María Soledad Basualto González
Tesorera:
Ximena María Rivillo Oróstica
</v>
          </cell>
          <cell r="J196" t="str">
            <v xml:space="preserve">Durarán 3 años en sus cargos. </v>
          </cell>
          <cell r="K196" t="str">
            <v>8 de marzo de 2021 al 8 de marzo de 2024</v>
          </cell>
          <cell r="L196" t="str">
            <v xml:space="preserve">Presidente: 
Adelaida del Carmen Escalona Pino, 
</v>
          </cell>
          <cell r="M196" t="str">
            <v>Circunvalación Oriente N° 2299, Condominio Convento 3, comuna de San Felipe, Región de Valparaíso.</v>
          </cell>
          <cell r="N196" t="str">
            <v>V</v>
          </cell>
          <cell r="O196" t="str">
            <v>San Felipe</v>
          </cell>
          <cell r="P196">
            <v>998761252</v>
          </cell>
          <cell r="Q196" t="str">
            <v>fundacionaconcaguamujer@gmail.com</v>
          </cell>
          <cell r="R196"/>
          <cell r="S196" t="str">
            <v>93401: Instituciones de asistencia social.</v>
          </cell>
          <cell r="T196" t="str">
            <v>Se acompañan Antecedentes financieros del año 2020, aprobados por el Subdepartamento de Supervisión Financiera de la Dirección Nacional.</v>
          </cell>
        </row>
        <row r="197">
          <cell r="B197">
            <v>650702913</v>
          </cell>
          <cell r="C197" t="str">
            <v>Fundación de Derecho Privado.</v>
          </cell>
          <cell r="D197" t="str">
            <v>Fundación Derecho Privado.</v>
          </cell>
          <cell r="E197" t="str">
            <v>Inscripción Nº31593 con fecha 24 de abril de 2013, del Registro de Personas Jurídicas Sin Fines de Lucro, del Servicio de Registro Civil e Identificación.</v>
          </cell>
          <cell r="F197" t="str">
            <v xml:space="preserve">Certificado de Vigencia folio Nº 2957556, de fecha 12 de agosto de 2015, emitido por el Servicio de Registro Civil e Identificación. </v>
          </cell>
          <cell r="G197"/>
          <cell r="H197"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197"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J197" t="str">
            <v>cuatro años.</v>
          </cell>
          <cell r="K197" t="str">
            <v xml:space="preserve">14 de mayo de 2015. </v>
          </cell>
          <cell r="L197" t="str">
            <v xml:space="preserve">Presidente: María Eugenia Hirmas Rubio, 
Vicepresidente: Guillermo Correa Ruiz Tagle, quién actúa en caso de ausencia del Presidente. 
Trinidad Risopatrón Lemaitre, 
</v>
          </cell>
          <cell r="M197" t="str">
            <v xml:space="preserve">La Aurora Nº1015, Comuna de Vitacura, Región Metropolitana.
</v>
          </cell>
          <cell r="N197" t="str">
            <v>XIII</v>
          </cell>
          <cell r="O197" t="str">
            <v>Vitacura</v>
          </cell>
          <cell r="P197" t="str">
            <v>Teléfono: 83232712/23420785</v>
          </cell>
          <cell r="Q197" t="str">
            <v xml:space="preserve">silvananavarrete@anarchile.cl </v>
          </cell>
          <cell r="R197"/>
          <cell r="S197">
            <v>93401</v>
          </cell>
          <cell r="T197" t="str">
            <v>Se acompaña Certificado Financiero  año 2014, aprobado por la Unidad de Supervisión Financiera Nacional.</v>
          </cell>
        </row>
        <row r="198">
          <cell r="B198">
            <v>700043126</v>
          </cell>
          <cell r="C198" t="str">
            <v>Fundación de Derecho Privado</v>
          </cell>
          <cell r="D198" t="str">
            <v>Fundación Derecho Privado.</v>
          </cell>
          <cell r="E198" t="str">
            <v>Otorgada por Decreto Supremo N° 3213, de 29 de noviembre de 1927, por el Ministerio de Justicia.</v>
          </cell>
          <cell r="F198" t="str">
            <v>Certificado de Vigencia emitido por el Servicio de Registro Civil e Identificación, Folio 500183209071, del 21 de mayo de 2018.</v>
          </cell>
          <cell r="G198"/>
          <cell r="H198" t="str">
            <v>93401: Instituciones de Asistencia Social</v>
          </cell>
          <cell r="I198" t="str">
            <v xml:space="preserve">
Presidenta: Alejandra Armijo Melis,
Vice-Presidenta: Estela De Lourdes Barraza Castro,
Secretaria: Minimol Chakkalackal Joseph, 
Tesorera: Roxana Gaete Martínez, 
Tesorera: Sor Nilda de Jesus Campos Leiva 
</v>
          </cell>
          <cell r="J198" t="str">
            <v xml:space="preserve">: Indefinida. </v>
          </cell>
          <cell r="K198" t="str">
            <v>no aparece</v>
          </cell>
          <cell r="L198" t="str">
            <v xml:space="preserve">Alejandra Armijo Melis, 
Estela De Lourdes Barraza Castro,
</v>
          </cell>
          <cell r="M198" t="str">
            <v xml:space="preserve">San Martín N° 570, comuna de Curicó, Séptima Región
</v>
          </cell>
          <cell r="N198" t="str">
            <v>VII</v>
          </cell>
          <cell r="O198" t="str">
            <v>Curicó</v>
          </cell>
          <cell r="P198" t="str">
            <v>Fono: 75-2-312621,</v>
          </cell>
          <cell r="Q198" t="str">
            <v xml:space="preserve"> hogarsrn@yahoo.es
</v>
          </cell>
          <cell r="R198"/>
          <cell r="S198" t="str">
            <v>93401: Instituciones de Asistencia Social</v>
          </cell>
          <cell r="T198" t="str">
            <v xml:space="preserve">Se acompaña certificado de antecedentes financieros, correspondiente al año 2017, aprobado por el Subdepartamento de Supervisión Financiera Nacional, para su aprobación. </v>
          </cell>
        </row>
        <row r="199">
          <cell r="B199" t="str">
            <v>75979270K</v>
          </cell>
          <cell r="C199" t="str">
            <v>Fundación de Derecho privado</v>
          </cell>
          <cell r="D199" t="str">
            <v>Fundación Derecho Privado.</v>
          </cell>
          <cell r="E199" t="str">
            <v xml:space="preserve">Decreto Supremo Nº974, de 26 de octubre de 2000, del Ministerio de Justicia. </v>
          </cell>
          <cell r="F199" t="str">
            <v>Certificado de Vigencia Nº 2284 de 24 de septiembre de 2009, del Ministerio de Justicia.</v>
          </cell>
          <cell r="G199"/>
          <cell r="H199"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I199" t="str">
            <v xml:space="preserve">Presidenta: Carolin de Lourdes Aguila Colipan 
Vicepresidente: Osvaldo Patricio Arias Aravena  
Secret.: Johanna Cecilia Hernández Álvarez 
Tesorero: María Tapia Espinoza  
Director: Loida Jeidres Díaz  
</v>
          </cell>
          <cell r="J199" t="str">
            <v>Durarán 4 años en sus cargos</v>
          </cell>
          <cell r="K199" t="str">
            <v>no aparece</v>
          </cell>
          <cell r="L199" t="str">
            <v>no aparece</v>
          </cell>
          <cell r="M199" t="str">
            <v xml:space="preserve">Avenida Pedro de Valdivia Nº 0930, comuna de Temuco, IX Región. </v>
          </cell>
          <cell r="N199" t="str">
            <v>IX</v>
          </cell>
          <cell r="O199" t="str">
            <v>Temuco</v>
          </cell>
          <cell r="P199"/>
          <cell r="Q199"/>
          <cell r="R199"/>
          <cell r="S199" t="str">
            <v>93401: Institución de Asistencia Social.</v>
          </cell>
          <cell r="T199" t="str">
            <v>Se acompaña Certificado financiero año 2004, aprobado por la Unidad de Auditoría.</v>
          </cell>
        </row>
        <row r="200">
          <cell r="B200">
            <v>719991009</v>
          </cell>
          <cell r="C200" t="str">
            <v>Fundación de derecho privado</v>
          </cell>
          <cell r="D200" t="str">
            <v>Fundación Derecho Privado.</v>
          </cell>
          <cell r="E200" t="str">
            <v xml:space="preserve">Decreto Nº 1427, de fecha 27 de noviembre de 1991, del Ministerio de Justicia.
</v>
          </cell>
          <cell r="F200" t="str">
            <v>Certificado de Vigencia folio N° 500402796278, emitido el 10 de agosto de 2021, por el Servicio de Registro Civil e Identificación.</v>
          </cell>
          <cell r="G200"/>
          <cell r="H200"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I200" t="str">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ell>
          <cell r="J200" t="str">
            <v>Cuatro años</v>
          </cell>
          <cell r="K200" t="str">
            <v>07-08-2020 al 07-08-2024.</v>
          </cell>
          <cell r="L200" t="str">
            <v xml:space="preserve">Presidenta: Ximena Oyarzo Mancilla, 
Directora Ejecutiva: 
Claudia Briones Tribiño
</v>
          </cell>
          <cell r="M200" t="str">
            <v xml:space="preserve">Avenida Manuel Antonio Matta Nº 784, comuna de Santiago, Región Metropolitana.
</v>
          </cell>
          <cell r="N200" t="str">
            <v>XIII</v>
          </cell>
          <cell r="O200" t="str">
            <v>Santiago</v>
          </cell>
          <cell r="P200" t="str">
            <v xml:space="preserve">56-2 9126775                       
+5699555087 </v>
          </cell>
          <cell r="Q200" t="str">
            <v>directora@fundacionlauravicuna.cl</v>
          </cell>
          <cell r="R200"/>
          <cell r="S200">
            <v>93401</v>
          </cell>
          <cell r="T200" t="str">
            <v>Se acompaña Certificado Financiero correspondiente al  año 2020, aprobados por el SubDepartamento de Supervisión Financiera Nacional.</v>
          </cell>
        </row>
        <row r="201">
          <cell r="B201">
            <v>658771205</v>
          </cell>
          <cell r="C201" t="str">
            <v>Fundación de Derecho Privado.</v>
          </cell>
          <cell r="D201" t="str">
            <v>Fundación Derecho Privado.</v>
          </cell>
          <cell r="E201" t="str">
            <v>Otorgado por Decreto Supremo Nº 1877, de fecha 25 de junio de 2007,  por el Ministerio de Justicia.</v>
          </cell>
          <cell r="F201" t="str">
            <v xml:space="preserve">Certificado de Vigencia Folio Nº 140407768, de fecha 2 de Septiembre de 2014, del Servicio de Registro Civil e Identificación.
</v>
          </cell>
          <cell r="G201"/>
          <cell r="H201"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I201" t="str">
            <v xml:space="preserve">Presidente: 
Jaquelina del Carmen Juárez Araya         
Primer Vicepresidente: 
Orietta Viviana Coopman Pinto        
Segundo Vicepresidente:
Beatriz Rita MC Intyre Castro 
Secretaria:
Loreto del Pilar Fernández Martínez 
Tesorero: 
Monica Cecilia Corral Zunino,        
</v>
          </cell>
          <cell r="J201" t="str">
            <v>Durarán tres años en sus cargos.</v>
          </cell>
          <cell r="K201" t="str">
            <v>28 de agosto de 2016 al 27 de agosto de 2019.</v>
          </cell>
          <cell r="L201"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M201" t="str">
            <v xml:space="preserve">Calle Terranova N° 140, Comuna de Providencia, Ciudad de Santiago, Región Metropolitana.
</v>
          </cell>
          <cell r="N201" t="str">
            <v>XIII</v>
          </cell>
          <cell r="O201" t="str">
            <v>Santiago</v>
          </cell>
          <cell r="P201" t="str">
            <v xml:space="preserve">Teléfono: (02) 2055695 </v>
          </cell>
          <cell r="Q201"/>
          <cell r="R201"/>
          <cell r="S201" t="str">
            <v>93401: Instituciones de Asistencia Social.</v>
          </cell>
          <cell r="T201" t="str">
            <v xml:space="preserve">Se acompaña Certificado Financiero correspondiente al  año 2014, aprobados por el SubDepartamento de Supervisión Financiera Nacional.
</v>
          </cell>
        </row>
        <row r="202">
          <cell r="B202" t="str">
            <v>72499900K</v>
          </cell>
          <cell r="C202" t="str">
            <v>Fundación de Derecho Público.</v>
          </cell>
          <cell r="D202" t="str">
            <v>Fundación Derecho Público.</v>
          </cell>
          <cell r="E202" t="str">
            <v>Erigida de acuerdo al Derecho Canónico.</v>
          </cell>
          <cell r="F202" t="str">
            <v>Indefinida.</v>
          </cell>
          <cell r="G202"/>
          <cell r="H202" t="str">
            <v xml:space="preserve">El desarrollo y promoción humana cristiana de pobladores y campesinos y, en general, todas las acciones conducentes a este fin. Capacitación y desarrollo de programas de prevención y rehabilitación de drogas y alcoholismo.
</v>
          </cell>
          <cell r="I202" t="str">
            <v xml:space="preserve">Presidente: P. Sergio Felipe Valenzuela Ramos, 
Asesor Eclesiástico: P. Álvaro Rodrigo Olivares Fernández, 
Tesorero: P. Claudio Patricio Chávez Urrutia, 
Directores:
P. Antonio Casarin Manzan, 
P. Pedro Ferrini, 
</v>
          </cell>
          <cell r="J202" t="str">
            <v>Durarán dos años en sus cargos</v>
          </cell>
          <cell r="K202" t="str">
            <v>17 de octubre de 2012 a 17 de octubre de 2014.</v>
          </cell>
          <cell r="L202" t="str">
            <v xml:space="preserve">P. Sergio Felipe Valenzuela Ramos,
</v>
          </cell>
          <cell r="M202" t="str">
            <v xml:space="preserve">Baquedano N° 140, Rancagua.
</v>
          </cell>
          <cell r="N202" t="str">
            <v>VI</v>
          </cell>
          <cell r="O202" t="str">
            <v>Rancagua</v>
          </cell>
          <cell r="P202"/>
          <cell r="Q202" t="str">
            <v xml:space="preserve"> proyectoesperanza@gmail.com
</v>
          </cell>
          <cell r="R202"/>
          <cell r="S202">
            <v>93401</v>
          </cell>
          <cell r="T202" t="str">
            <v>Se acompaña Certificado y Balance Tributario, ambos correspondientes al año 2012, aprobados por el Subdepartamento de Supervisión  Financiera Nacional.</v>
          </cell>
        </row>
        <row r="203">
          <cell r="B203">
            <v>650149939</v>
          </cell>
          <cell r="C203" t="str">
            <v>Fundación de Derecho Privado.</v>
          </cell>
          <cell r="D203" t="str">
            <v>Fundación Derecho Privado.</v>
          </cell>
          <cell r="E203" t="str">
            <v>Otorgado por Decreto Supremo Nº 3480, de fecha 7 de octubre de 2008, por el Ministerio de Justicia.</v>
          </cell>
          <cell r="F203" t="str">
            <v xml:space="preserve">Certificado de Vigencia Nº 15912, de 24 de junio de 2010, del Ministerio de Justicia.
</v>
          </cell>
          <cell r="G203"/>
          <cell r="H203" t="str">
            <v xml:space="preserve">Ayudar a los menores en riesgo mediante la realización de acciones destinadas a respetar y promover los derechos fundamentales de los niños, niñas y adolescentes sujetos de atención. </v>
          </cell>
          <cell r="I203" t="str">
            <v xml:space="preserve">Presidente: Miguel Retamal Fabry
Secretario: Juan Pablo Guzmán Giesen
Tesorero: Manuel Jesús Suárez Navia.
</v>
          </cell>
          <cell r="J203" t="str">
            <v>Cada tres años.</v>
          </cell>
          <cell r="K203" t="str">
            <v>De 29 de octubre de 2008 a 29 de octubre de 2011</v>
          </cell>
          <cell r="L203" t="str">
            <v xml:space="preserve">Presidente: Miguel Retamal Fabry
Secretario: Juan Pablo Guzmán Giesen
Tesorero: Manuel Jesús Suárez Navia.
</v>
          </cell>
          <cell r="M203" t="str">
            <v xml:space="preserve">Miraflores Nº 178, piso 13º, comuna de Santiago.
</v>
          </cell>
          <cell r="N203" t="str">
            <v>XIII</v>
          </cell>
          <cell r="O203" t="str">
            <v>Santiago</v>
          </cell>
          <cell r="P203" t="str">
            <v xml:space="preserve">Fono: 4259404. </v>
          </cell>
          <cell r="Q203"/>
          <cell r="R203"/>
          <cell r="S203">
            <v>93401</v>
          </cell>
          <cell r="T203" t="str">
            <v>Se acompaña Certificado Financiero año 2009, aprobado por el Subdepartamento de  Supervisión Financiera Nacional.</v>
          </cell>
        </row>
        <row r="204">
          <cell r="B204">
            <v>651940532</v>
          </cell>
          <cell r="C204"/>
          <cell r="D204" t="str">
            <v>Fundación Derecho Privado.</v>
          </cell>
          <cell r="E204" t="str">
            <v>Asociación de Derecho Privado. Inscripción N° 309089 con fecha 21 de febrero de 2020</v>
          </cell>
          <cell r="F204" t="str">
            <v xml:space="preserve"> Certificado de Vigencia Folio 500400630559, de 28 de julio de 2021, del SRCEI.</v>
          </cell>
          <cell r="G204"/>
          <cell r="H204" t="str">
            <v>Ir en ayuda de todas las personas que han sufrido vulneraciones y problemas tales como, las drogas, alcohol, delincuencia, indemnidad sexual y/o violencia intrafamiliar.</v>
          </cell>
          <cell r="I204" t="str">
            <v>Presidente: Rodrigo Armando Fernández Briones
Secretario: María Jesus Muñoz Araya
Tesorero: Claudia Vaitiare Castillo Varas
Certificado de Directorio de fecha 28 de julio de 2021, emitido por el SRCI, folio N° 500400630482.</v>
          </cell>
          <cell r="J204" t="str">
            <v>5 AÑOS</v>
          </cell>
          <cell r="K204" t="str">
            <v>De 20 de enero de 2020, directorio inicial que aún se encuentra vigente.</v>
          </cell>
          <cell r="L204" t="str">
            <v xml:space="preserve">Rodrigo Armando Fernández Briones
</v>
          </cell>
          <cell r="M204" t="str">
            <v>Calle Valle Apacible N° 03718, comuna de Antofagasta, Región de Antofagasta.</v>
          </cell>
          <cell r="N204" t="str">
            <v>II</v>
          </cell>
          <cell r="O204" t="str">
            <v>Antofagasta</v>
          </cell>
          <cell r="P204" t="str">
            <v>Fono 56-940954030 – 56-932552025</v>
          </cell>
          <cell r="Q204" t="str">
            <v>rfernandez@grupocaptiva.cl – mjmunoz@grupocaptiva.cl</v>
          </cell>
          <cell r="R204"/>
          <cell r="S204">
            <v>93401</v>
          </cell>
          <cell r="T204" t="str">
            <v xml:space="preserve">Se acompaña Certificado Financiero al año 2021, APROBADOS POR USUFI </v>
          </cell>
        </row>
        <row r="205">
          <cell r="B205">
            <v>753958002</v>
          </cell>
          <cell r="C205" t="str">
            <v>Fundación de Derecho Público</v>
          </cell>
          <cell r="D205" t="str">
            <v>Fundación Derecho Público.</v>
          </cell>
          <cell r="E205" t="str">
            <v xml:space="preserve">Otorgada por Decreto Supremo N° 4b/99, de fecha 13 de octubre de 1999, del Obispado de Villarrica.
</v>
          </cell>
          <cell r="F205" t="str">
            <v>Indefinida. Con fecha 23 de enero de 2006 se extiende el certificado de dominio vigente de la personalidad jurídica por el Vicario General y representante legal de la Diócesis de Villarrica.</v>
          </cell>
          <cell r="G205"/>
          <cell r="H20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I20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J205" t="str">
            <v>3 años en su cargo.</v>
          </cell>
          <cell r="K205" t="str">
            <v>Del 18 de agosto de 2005 hasta el 18 de agosto de 2008.</v>
          </cell>
          <cell r="L205" t="str">
            <v xml:space="preserve">
Eduardo Raúl Vargas Fuentes, 
</v>
          </cell>
          <cell r="M205" t="str">
            <v xml:space="preserve">Gerónimo de Alderete N° 939, comuna de Villarrica, Novena Región.
</v>
          </cell>
          <cell r="N205" t="str">
            <v>IX</v>
          </cell>
          <cell r="O205" t="str">
            <v>Villarrica</v>
          </cell>
          <cell r="P205"/>
          <cell r="Q205"/>
          <cell r="R205"/>
          <cell r="S205" t="str">
            <v>93401: Instituciones de Asistencia Social</v>
          </cell>
          <cell r="T205" t="str">
            <v>Se acompaña Certificado Financiero de la Institución correspondiente al año 2009, aprobado por la Unidad de Supervisión Financiera.</v>
          </cell>
        </row>
        <row r="206">
          <cell r="B206">
            <v>754634006</v>
          </cell>
          <cell r="C206" t="str">
            <v>Fundación de Derecho Público.</v>
          </cell>
          <cell r="D206" t="str">
            <v>Fundación Derecho Público.</v>
          </cell>
          <cell r="E206" t="str">
            <v xml:space="preserve">Canon 114-1 del Código de Derecho Canónico y Decreto Episcopal N° 27, de 30 de noviembre de 1994, emitido por el Obispo de Linares, Monseñor Carlos Camus Larenas. </v>
          </cell>
          <cell r="F206" t="str">
            <v>Indefinida. Certificado emitido por Pbro. Silvio Jara Ramírez, Vicario General del Obispado de San Ambrosio de Linares, de noviembre de 2020.</v>
          </cell>
          <cell r="G206"/>
          <cell r="H206" t="str">
            <v xml:space="preserve">Promover y coordinar las obras de caridad y solidaridad cristiana, y la defensa y promoción de la vida a través de un servicio efectivo a las personas y el fortalecimiento de la familia como eje central de la sociedad.
</v>
          </cell>
          <cell r="I206" t="str">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ell>
          <cell r="J206"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K206" t="str">
            <v>Último Consejo Directivo: 16 de junio de 2021</v>
          </cell>
          <cell r="L206" t="str">
            <v xml:space="preserve">Mandato General: Director Ejecutivo: Judith Ivonne Villagrán Molina, y Humberto Barrera Ruz.
</v>
          </cell>
          <cell r="M206" t="str">
            <v xml:space="preserve">Freire N° 434, Linares
</v>
          </cell>
          <cell r="N206" t="str">
            <v>VII</v>
          </cell>
          <cell r="O206" t="str">
            <v>Linares</v>
          </cell>
          <cell r="P206" t="str">
            <v>073-627226- 627227</v>
          </cell>
          <cell r="Q206" t="str">
            <v xml:space="preserve">Correo electrónico : caritas@caritaslinares.cl
</v>
          </cell>
          <cell r="R206"/>
          <cell r="S206">
            <v>93401</v>
          </cell>
          <cell r="T206" t="str">
            <v>Se acompaña certificado financiero correspondiente al año 2021, aprobados por el Sub Departamento de Supervisión Financiera Nacional.</v>
          </cell>
        </row>
        <row r="207">
          <cell r="B207">
            <v>725761007</v>
          </cell>
          <cell r="C207" t="str">
            <v>Fundación de Derecho Público.</v>
          </cell>
          <cell r="D207" t="str">
            <v>Fundación Derecho Público.</v>
          </cell>
          <cell r="E207" t="str">
            <v>Decreto Eclesiástico N° 604, de 7 de junio de 1994.</v>
          </cell>
          <cell r="F207" t="str">
            <v>Indefinida</v>
          </cell>
          <cell r="G207"/>
          <cell r="H207" t="str">
            <v xml:space="preserve">Promover y coordinar las obras de caridad y solidaridad cristiana y la defensa y promoción de la vida a través de un servicio efectivo a las personas y el fortalecimiento de la familia como eje central de la sociedad.
</v>
          </cell>
          <cell r="I20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J207" t="str">
            <v>Durarán 3 años en sus cargos</v>
          </cell>
          <cell r="K207" t="str">
            <v>23 de agosto de 2005 –  23 de agosto de 2008</v>
          </cell>
          <cell r="L207" t="str">
            <v xml:space="preserve">
Mariana Irene Castillo Taucher,
</v>
          </cell>
          <cell r="M207" t="str">
            <v xml:space="preserve">Vicuña Mackenna N° 779, primer piso, comuna de Temuco, Novena Región
</v>
          </cell>
          <cell r="N207" t="str">
            <v>IX</v>
          </cell>
          <cell r="O207" t="str">
            <v>Temuco</v>
          </cell>
          <cell r="P207" t="str">
            <v xml:space="preserve">F. 45-408999, 
</v>
          </cell>
          <cell r="Q207"/>
          <cell r="R207"/>
          <cell r="S207" t="str">
            <v>93401: Institución de Asistencia Social.</v>
          </cell>
          <cell r="T207" t="str">
            <v>Se acompaña certificado de la fundación correspondiente al año 2005, aprobado por la Unidad de Auditoría Interna.</v>
          </cell>
        </row>
        <row r="208">
          <cell r="B208">
            <v>651239339</v>
          </cell>
          <cell r="C208"/>
          <cell r="D208" t="str">
            <v>Fundación Derecho Privado.</v>
          </cell>
          <cell r="E208"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208" t="str">
            <v>Certificado de Vigencia de Persona Jurídica sin Fines de Lucro, Folio Nº 500263972888, de fecha 03 de octubre de 2019, del Servicio de Registro Civil e Identificación.</v>
          </cell>
          <cell r="G208"/>
          <cell r="H208"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I208" t="str">
            <v xml:space="preserve">Presidenta: Monica Aurora Izquierdo Yáñez
Vicepresidenta: Jovanna Karen Lahura Ponce,
Secretario: Gustavo Andres Rosende Salazar
Tesorera: Carolina Andrea Fuentes Acevedo,
Directora: Felipa Hayne Tolentino Villanueva,
</v>
          </cell>
          <cell r="J208" t="str">
            <v>Durarán 3 años en sus cargos</v>
          </cell>
          <cell r="K208" t="str">
            <v>19 de noviembre de 2018 a 19 de noviembre de 2021</v>
          </cell>
          <cell r="L208"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M208" t="str">
            <v xml:space="preserve">Camino Padre Hurtado N° 0399, Alto Jahuel, Comuna de Buin, Región Metropolitana
</v>
          </cell>
          <cell r="N208" t="str">
            <v>XIII</v>
          </cell>
          <cell r="O208" t="str">
            <v>Buin</v>
          </cell>
          <cell r="P208" t="str">
            <v xml:space="preserve">Teléfono 222-2594994
</v>
          </cell>
          <cell r="Q208" t="str">
            <v>Correo electrónico hogar@casacaridad.cl</v>
          </cell>
          <cell r="R208"/>
          <cell r="S208">
            <v>93401</v>
          </cell>
          <cell r="T208" t="str">
            <v>Antecedentes financieros año 2018 aprobado Sub Departamento de Supervisión Financiera Nacional.</v>
          </cell>
        </row>
        <row r="209">
          <cell r="B209" t="str">
            <v>65190112K</v>
          </cell>
          <cell r="C209"/>
          <cell r="D209" t="str">
            <v>Fundación Derecho Privado.</v>
          </cell>
          <cell r="E209" t="str">
            <v>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v>
          </cell>
          <cell r="F209" t="str">
            <v>Certificado de Vigencia extendido por el SRCeI, Folio Nº500343421268, otorgado el 31 de agosto de 2020.</v>
          </cell>
          <cell r="G209"/>
          <cell r="H209" t="str">
            <v>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v>
          </cell>
          <cell r="I209" t="str">
            <v xml:space="preserve">Presidenta: 
KAREN JACQUELINE TELLO FIGUEROA
Secretaria:
JAVIERA PAZ MELLA AHUMADA
Tesorera:
MARIE CLAIRE VALERIA VIDALTREJO
</v>
          </cell>
          <cell r="J209" t="str">
            <v>5 AÑOS</v>
          </cell>
          <cell r="K209" t="str">
            <v xml:space="preserve">14 de marzo de 2019 al 14 de marzo de 2024. 
</v>
          </cell>
          <cell r="L209" t="str">
            <v xml:space="preserve">KAREN JACQUELINE TELLO FIGUEROA
</v>
          </cell>
          <cell r="M209" t="str">
            <v xml:space="preserve">Calle Quechuas Nº1857, comuna de Peñalolén, región Metropolitana.  </v>
          </cell>
          <cell r="N209" t="str">
            <v>XIII</v>
          </cell>
          <cell r="O209" t="str">
            <v>Peñalolén</v>
          </cell>
          <cell r="P209" t="str">
            <v>569 54935716</v>
          </cell>
          <cell r="Q209" t="str">
            <v>casaenjambrefundacion@gmail.com</v>
          </cell>
          <cell r="R209"/>
          <cell r="S209">
            <v>93401</v>
          </cell>
          <cell r="T209" t="str">
            <v>Certificado de Antecedentes Financieros del año 2019, aprobados por Subdepartamento de Supervisión Nacional.</v>
          </cell>
        </row>
        <row r="210">
          <cell r="B210">
            <v>652041302</v>
          </cell>
          <cell r="C210" t="str">
            <v>Fundación de Derecho Privado.</v>
          </cell>
          <cell r="D210" t="str">
            <v>Fundación Derecho Privado.</v>
          </cell>
          <cell r="E210" t="str">
            <v xml:space="preserve">Decreto Supremo Nº 372, de 31 de marzo de 2003, del Ministerio de Justicia. </v>
          </cell>
          <cell r="F210" t="str">
            <v>Certificado de Vigencia Folio Nº 500396270877, de fecha 01 de julio de 2021, emitido por el Servicio de Registro Civil e Identificación.</v>
          </cell>
          <cell r="G210"/>
          <cell r="H210"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I210" t="str">
            <v>no tiene</v>
          </cell>
          <cell r="J210" t="str">
            <v>No tiene</v>
          </cell>
          <cell r="K210" t="str">
            <v>no tiene</v>
          </cell>
          <cell r="L210" t="str">
            <v xml:space="preserve">Germán Enrique Briceño Molina,  
</v>
          </cell>
          <cell r="M210" t="str">
            <v xml:space="preserve">Angachilla, Km. 5, Parcela Arquenco, S/N,  Valdivia, 
</v>
          </cell>
          <cell r="N210" t="str">
            <v>XIV</v>
          </cell>
          <cell r="O210" t="str">
            <v>Valdivia</v>
          </cell>
          <cell r="P210" t="str">
            <v>Fono: 63-2204154</v>
          </cell>
          <cell r="Q210" t="str">
            <v xml:space="preserve">parras@terra.cl    residencialaspasrras@gmail.com
</v>
          </cell>
          <cell r="R210"/>
          <cell r="S210">
            <v>93401</v>
          </cell>
          <cell r="T210" t="str">
            <v xml:space="preserve">Antecedentes Financieros correspondientes al año 2020, aprobados por el Subdepartamento de Supervisión Financiera de la Dirección Nacional.
</v>
          </cell>
        </row>
        <row r="211">
          <cell r="B211">
            <v>655461604</v>
          </cell>
          <cell r="C211" t="str">
            <v>Fundación de Derecho Privado.</v>
          </cell>
          <cell r="D211" t="str">
            <v>Fundación Derecho Privado.</v>
          </cell>
          <cell r="E211" t="str">
            <v xml:space="preserve">Decreto Exento Nº1956, de 8 de junio de 2005, del Ministerio de Justicia. </v>
          </cell>
          <cell r="F211" t="str">
            <v>Certificado de Vigencia Folio Nº 13.653, de 19 de Agosto de 2014, del Servicio de Registro Civil e Identificación.</v>
          </cell>
          <cell r="G211"/>
          <cell r="H211"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I211" t="str">
            <v xml:space="preserve">Presidente: Jorge Washington Rivera Smith, 
Vicepresidente: Leonard Angel García Pacheco, 
Tesorera: Johanna Andrea Gómez Torres,
Secretario: Luis Armando Flores Farías, 
Primer Director: Leonardo Fabio Pinuer Vidal;
</v>
          </cell>
          <cell r="J211" t="str">
            <v>Durarán 3 años en sus funciones.</v>
          </cell>
          <cell r="K211" t="str">
            <v xml:space="preserve">15 de Abril de 2014 – 15 de Abril de 2016.
</v>
          </cell>
          <cell r="L211" t="str">
            <v xml:space="preserve">Jorge Washington Rivera Smith, 
</v>
          </cell>
          <cell r="M211" t="str">
            <v xml:space="preserve">Manuel Plaza N° 440, Población Villa Olímpica, comuna y ciudad de Puerto Montt, Décima Región. 
</v>
          </cell>
          <cell r="N211" t="str">
            <v>X</v>
          </cell>
          <cell r="O211" t="str">
            <v>Puerto Montt</v>
          </cell>
          <cell r="P211" t="str">
            <v xml:space="preserve">Fono 2264705 </v>
          </cell>
          <cell r="Q211" t="str">
            <v>cenlavi@gmail.com</v>
          </cell>
          <cell r="R211"/>
          <cell r="S211" t="str">
            <v>93401: Institución de Asistencia Social.</v>
          </cell>
          <cell r="T211" t="str">
            <v>Certificado Financiero correspondiente a año 2014, aprobado por el SubDepartamento de Supervisión Financiera Nacional.</v>
          </cell>
        </row>
        <row r="212">
          <cell r="B212">
            <v>752181004</v>
          </cell>
          <cell r="C212" t="str">
            <v>Fundación de Derecho Privado</v>
          </cell>
          <cell r="D212" t="str">
            <v>Fundación Derecho Privado.</v>
          </cell>
          <cell r="E212" t="str">
            <v>Otorgada mediante Decreto Supremo  N° 556, de fecha 09 de Junio de 1999</v>
          </cell>
          <cell r="F212" t="str">
            <v xml:space="preserve">Certificado de Vigencia, folio N° 500132200152, emitido por el SRCeI con fecha 18 de agosto de 2016
</v>
          </cell>
          <cell r="G212"/>
          <cell r="H212"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I212" t="str">
            <v xml:space="preserve">Presidente: Mario Eduardo Cabrera Delgado,
Vicepresidente: Juan Alberto Rubilar Henríquez, 
Secretario: Claudia Yolanda Castro Maldonado, 
Tesorera: Ingrid Pamela Uriarte Lagos,  
Director: Christian Damián Araneda Burdiles, 
</v>
          </cell>
          <cell r="J212" t="str">
            <v>De acuerdo al artículo 7º de sus Estatutos, el Directorio durará tres años en sus funciones, pudiendo sus integrantes ser reelegidos para el período siguiente.</v>
          </cell>
          <cell r="K212" t="str">
            <v>22 de septiembre de 2014 al 22 de septiembre de 2017 (Según consta en certificado de directorio de persona jurídica sin fines de lucro, emitido por el SRCeI bajo el folio 500132200298, con fecha 18 de agosto de 2016)</v>
          </cell>
          <cell r="L212" t="str">
            <v xml:space="preserve">Mario Eduardo Cabrera Delgado
</v>
          </cell>
          <cell r="M212" t="str">
            <v xml:space="preserve">Domicilio Legal: Democracia Nº 923, Comuna de Coronel, Región del Biobío.
</v>
          </cell>
          <cell r="N212" t="str">
            <v>VIII</v>
          </cell>
          <cell r="O212" t="str">
            <v>Coronel</v>
          </cell>
          <cell r="P212" t="str">
            <v>(41) 2756179 – 2754108 - 2711589</v>
          </cell>
          <cell r="Q212" t="str">
            <v xml:space="preserve">http://www.cepas.cl www.pabellon83.cl
</v>
          </cell>
          <cell r="R212"/>
          <cell r="S212" t="str">
            <v>93401: Instituciones de Asistencia Social</v>
          </cell>
          <cell r="T212" t="str">
            <v>Se acompaña Certificado de la Institución correspondiente a antecedentes financieros del año 2011, aprobado por el Subdepartamento de Supervisión Financiera.</v>
          </cell>
        </row>
        <row r="213">
          <cell r="B213">
            <v>655466509</v>
          </cell>
          <cell r="C213" t="str">
            <v>Fundación de Derecho Privado.</v>
          </cell>
          <cell r="D213" t="str">
            <v>Fundación Derecho Privado.</v>
          </cell>
          <cell r="E213" t="str">
            <v>Otorgado por Decreto Supremo Nº 1859, de fecha 25 de mayo de 2005, por el Ministerio de Justicia.</v>
          </cell>
          <cell r="F213" t="str">
            <v>Certificado de Vigencia Nº 15091, de fecha 13 de abril de 2010, del Ministerio de Justicia.</v>
          </cell>
          <cell r="G213"/>
          <cell r="H213"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I213" t="str">
            <v xml:space="preserve">DIRECTORIO:
Presidenta: Josefa Panedas Paunero       
Vicepresidenta: Isabel Pacho Pacho      
Secretaria: Danielle France Marie Morton Esquerre                  
Tesorera: Ninoska Eliana Rojas González    
Directora Viviane Nicole Clement Campillo 
</v>
          </cell>
          <cell r="J213" t="str">
            <v>Durarán en sus cargos 02 años</v>
          </cell>
          <cell r="K213" t="str">
            <v xml:space="preserve">De 25 de julio de 2008 a 25 de julio de 2010-.
Tesorera: Según Anexo Certificado de Vigencia.
</v>
          </cell>
          <cell r="L213" t="str">
            <v xml:space="preserve">Presidenta: Josefa Panedas Paunero      
</v>
          </cell>
          <cell r="M213" t="str">
            <v xml:space="preserve">Avenida Concepción Nº31, comuna de Colina, Región Metropolitana. 
Casilla 148-13 
</v>
          </cell>
          <cell r="N213" t="str">
            <v>XIII</v>
          </cell>
          <cell r="O213" t="str">
            <v>Colina</v>
          </cell>
          <cell r="P213"/>
          <cell r="Q213" t="str">
            <v>josepanedasp@hotmail.com</v>
          </cell>
          <cell r="R213"/>
          <cell r="S213" t="str">
            <v>93401: Instituciones de Asistencia Social.</v>
          </cell>
          <cell r="T213" t="str">
            <v>Se acompaña antecedentes financieros y certificado de la institución, de fecha 23 de octubre de 2008, aprobados por la Unidad de Supervisión Financiera.</v>
          </cell>
        </row>
        <row r="214">
          <cell r="B214">
            <v>706427007</v>
          </cell>
          <cell r="C214" t="str">
            <v>Fundación  de Derecho Privado</v>
          </cell>
          <cell r="D214" t="str">
            <v>Fundación Derecho Privado.</v>
          </cell>
          <cell r="E214" t="str">
            <v>Otorgada mediante Decreto Supremo  N°1144 de fecha 12 de abril de 1966.</v>
          </cell>
          <cell r="F214" t="str">
            <v>Certificado de Vigencia de persona jurídica sin fines de lucro folio N° 500404643890, de fecha 20 de agosto de 2021, emitido por el Servicio de Registro Civil e Identificación.</v>
          </cell>
          <cell r="G214"/>
          <cell r="H214"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I214" t="str">
            <v>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v>
          </cell>
          <cell r="J214" t="str">
            <v>Duración indefinida, pero cada dos años se deben designar entre sus miembros, los cargos de Presidente, Vicepresidente, Secretario y Tesorero.</v>
          </cell>
          <cell r="K214" t="str">
            <v>De 11 de diciembre de 2018 al 11 de diciembre de 2020</v>
          </cell>
          <cell r="L214" t="str">
            <v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v>
          </cell>
          <cell r="M214" t="str">
            <v xml:space="preserve">Calle del Arzobispo N° 0621, Providencia. </v>
          </cell>
          <cell r="N214" t="str">
            <v>XIII</v>
          </cell>
          <cell r="O214" t="str">
            <v>Providencia</v>
          </cell>
          <cell r="P214" t="str">
            <v xml:space="preserve">Fono 22 235 3416.  </v>
          </cell>
          <cell r="Q214"/>
          <cell r="R214"/>
          <cell r="S214">
            <v>93401</v>
          </cell>
          <cell r="T214" t="str">
            <v>Antecedentes Financieros correspondientes al año 2020, aprobados por el Sub Departamento Supervisión Financiera Nacional.</v>
          </cell>
        </row>
        <row r="215">
          <cell r="B215">
            <v>705528004</v>
          </cell>
          <cell r="C215" t="str">
            <v>Fundación de Derecho Privado.</v>
          </cell>
          <cell r="D215" t="str">
            <v>Fundación Derecho Privado.</v>
          </cell>
          <cell r="E215" t="str">
            <v xml:space="preserve">Otorgada por Decreto Supremo Nº 668, de 03  de mayo de 1979, del Ministerio de Justicia. </v>
          </cell>
          <cell r="F215" t="str">
            <v>Certificado de Vigencia Folio Nº 500458759056, de 12-07-2022, otorgado por el Servicio de Registro Civil e Identificación.</v>
          </cell>
          <cell r="G215"/>
          <cell r="H215"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I215" t="str">
            <v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v>
          </cell>
          <cell r="J215" t="str">
            <v>Tres  años</v>
          </cell>
          <cell r="K215" t="str">
            <v>Del 6 de julio de 2018 al 6 de julio de 2021.
Según consta en Certificado de vigencia de directorio de persona jurídica sin fines de lucro, folio N° 500350553467, de 15 de octubre de 2020, emitido por el Servicio de Registro Civil e Identificación.</v>
          </cell>
          <cell r="L215" t="str">
            <v xml:space="preserve">Gerente: Jorge Miguel Brito Obreque, 
</v>
          </cell>
          <cell r="M215" t="str">
            <v xml:space="preserve">1 norte n° 550, 4to piso, Talca, Región del Maule
</v>
          </cell>
          <cell r="N215" t="str">
            <v>VII</v>
          </cell>
          <cell r="O215" t="str">
            <v>Talca</v>
          </cell>
          <cell r="P215" t="str">
            <v>Fonos: 71-2231052 71-2210857
71-2231065</v>
          </cell>
          <cell r="Q215" t="str">
            <v>dirección@crate.cl</v>
          </cell>
          <cell r="R215"/>
          <cell r="S215">
            <v>93401</v>
          </cell>
          <cell r="T215" t="str">
            <v>Se acompaña Certificado de la Institución, correspondiente a antecedentes financieros del año 2021, aprobados por USUFI</v>
          </cell>
        </row>
        <row r="216">
          <cell r="B216">
            <v>725172001</v>
          </cell>
          <cell r="C216" t="str">
            <v>Fundación de Derecho Público.</v>
          </cell>
          <cell r="D216" t="str">
            <v>Fundación Derecho Público.</v>
          </cell>
          <cell r="E216" t="str">
            <v xml:space="preserve">Decreto Eclesiástico del Arzobispado de Santiago Nº157, de 16 de mayo de 1994. </v>
          </cell>
          <cell r="F216" t="str">
            <v>Indefinida</v>
          </cell>
          <cell r="G216"/>
          <cell r="H216"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I216" t="str">
            <v>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v>
          </cell>
          <cell r="J216" t="str">
            <v xml:space="preserve">Durarán 2 años en sus funciones. </v>
          </cell>
          <cell r="K216" t="str">
            <v>Último directorio: 2 años.
Del 27 de abril de 2019 al 12 de abril de 2021.
Se acompaña Certificado C/985/2020, del Arzobispado de Santiago, de fecha 20 de agosto de 2020</v>
          </cell>
          <cell r="L216" t="str">
            <v xml:space="preserve">Niniza Krstulovic Matte
</v>
          </cell>
          <cell r="M216" t="str">
            <v xml:space="preserve">Costanera Sur N° 8710-A, comuna de Cerro Navia, Región Metropolitana.
</v>
          </cell>
          <cell r="N216" t="str">
            <v>XIII</v>
          </cell>
          <cell r="O216" t="str">
            <v>Cerro Navia</v>
          </cell>
          <cell r="P216" t="str">
            <v xml:space="preserve">F. 6691541, </v>
          </cell>
          <cell r="Q216" t="str">
            <v>cerro.navia.joven@gmail.com</v>
          </cell>
          <cell r="R216"/>
          <cell r="S216" t="str">
            <v>93401: Institución de Asistencia Social.</v>
          </cell>
          <cell r="T216" t="str">
            <v>Se acompañan antecedentes financieros del 2019, aprobados por Supervisión Financiera.</v>
          </cell>
        </row>
        <row r="217">
          <cell r="B217">
            <v>712800003</v>
          </cell>
          <cell r="C217" t="str">
            <v>Fundación de Derecho Privado</v>
          </cell>
          <cell r="D217" t="str">
            <v>Fundación Derecho Privado.</v>
          </cell>
          <cell r="E217" t="str">
            <v>Otorgada por Decreto Supremo N° 1135, de 13 de diciembre de 1985, por el Ministerio de Justicia.</v>
          </cell>
          <cell r="F217" t="str">
            <v>Certificado de vigencia de persona jurídica sin fines de lucro folio 500404226671, emitido por el Servicio de Registro Civil e Identificación, con fecha 18-08-2021.</v>
          </cell>
          <cell r="G217"/>
          <cell r="H217"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I217" t="str">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ell>
          <cell r="J217" t="str">
            <v>3 AÑOS</v>
          </cell>
          <cell r="K217" t="str">
            <v xml:space="preserve">24 de junio de 2021 al 24 de junio de 2021.
</v>
          </cell>
          <cell r="L217" t="str">
            <v xml:space="preserve">Presidente: José Gabriel Aldea Salazar, 
Directora Ejecutiva: Alejandra Cecilia Ramírez Lema, 
</v>
          </cell>
          <cell r="M217" t="str">
            <v xml:space="preserve">Viña del Mar N° 050, comuna de Providencia, Región Metropolitana
</v>
          </cell>
          <cell r="N217" t="str">
            <v>XIII</v>
          </cell>
          <cell r="O217" t="str">
            <v>Providencia</v>
          </cell>
          <cell r="P217" t="str">
            <v xml:space="preserve">tel 26652139 26652150
Cel 8.5022337 </v>
          </cell>
          <cell r="Q217" t="str">
            <v>: fadop@ctcinternet.cl</v>
          </cell>
          <cell r="R217"/>
          <cell r="S217" t="str">
            <v>93401: Instituciones de Asistencia Social</v>
          </cell>
          <cell r="T217" t="str">
            <v xml:space="preserve">Certificado de antecedentes financieros correspondientes al año 2020, aprobados por el Sub Departamento de Supervisión Financiera .
</v>
          </cell>
        </row>
        <row r="218">
          <cell r="B218">
            <v>700177300</v>
          </cell>
          <cell r="C218" t="str">
            <v>Fundación de Derecho Público</v>
          </cell>
          <cell r="D218" t="str">
            <v>Fundación Derecho Público.</v>
          </cell>
          <cell r="E218" t="str">
            <v>Erigida de acuerdo al Derecho Canónico. Fundada por la autoridad eclesiástica del Arzobispado de Concepción por Decretos N°s. 1563, 1564 y 1565, del 14 de julio de 1958.</v>
          </cell>
          <cell r="F218" t="str">
            <v>Indefinida</v>
          </cell>
          <cell r="G218"/>
          <cell r="H218"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I218" t="str">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ell>
          <cell r="J218" t="str">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ell>
          <cell r="K218" t="str">
            <v>Designación de Presidente y Representante Legal: Por periodo de 3 años (17-12-2012). Aprobación autoridad eclesiástica: 25-08-2020.</v>
          </cell>
          <cell r="L218" t="str">
            <v xml:space="preserve">Padre José Teodoro Cartes Gómez 
</v>
          </cell>
          <cell r="M218" t="str">
            <v xml:space="preserve">Arteaga Alemparte S/N, comuna de Hualpen
</v>
          </cell>
          <cell r="N218" t="str">
            <v>VIII</v>
          </cell>
          <cell r="O218" t="str">
            <v>Hualpén</v>
          </cell>
          <cell r="P218"/>
          <cell r="Q218" t="str">
            <v xml:space="preserve"> administracion@fundacioncdn.cl</v>
          </cell>
          <cell r="R218"/>
          <cell r="S218" t="str">
            <v>93401: Instituciones de Asistencia Social</v>
          </cell>
          <cell r="T218" t="str">
            <v>Se acompañan Antecedentes financieros del año 2020, aprobados por el  Subdepartamento de Supervisión  Financiera Nacional.</v>
          </cell>
        </row>
        <row r="219">
          <cell r="B219">
            <v>700376001</v>
          </cell>
          <cell r="C219" t="str">
            <v>Fundación de Derecho Privado</v>
          </cell>
          <cell r="D219" t="str">
            <v>Fundación Derecho Privado.</v>
          </cell>
          <cell r="E219" t="str">
            <v>Otorgada por Decreto Supremo N° 629, de fecha 14 de febrero de 1938, del Ministerio de Justicia.</v>
          </cell>
          <cell r="F219" t="str">
            <v xml:space="preserve">Certificado de Vigencia de persona jurídica sin fines de lucro Folio N° 500449811171, emitido con fecha 18 de mayo de 2022, del Servicio de Registro Civil e Identificación. </v>
          </cell>
          <cell r="G219"/>
          <cell r="H219"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I219" t="str">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ell>
          <cell r="J219" t="str">
            <v xml:space="preserve"> 3 años.</v>
          </cell>
          <cell r="K219" t="str">
            <v xml:space="preserve">16-12-2020 hasta el 16-12-2023.
</v>
          </cell>
          <cell r="L219" t="str">
            <v>Presidente: José Pedro Silva Prado
Director Ejecutivo: Edmundo Crespo Pisano
Gerente/Director Administración y Finanzas: Julio Gutiérrez Campos,</v>
          </cell>
          <cell r="M219" t="str">
            <v xml:space="preserve">Paseo Pdte. Errázuriz Echaurren N° 2631, 5° piso, comuna de Providencia, Santiago, Región Metropolitana.
</v>
          </cell>
          <cell r="N219" t="str">
            <v>XIII</v>
          </cell>
          <cell r="O219" t="str">
            <v>Providencia</v>
          </cell>
          <cell r="P219" t="str">
            <v>228737900 - 228737980</v>
          </cell>
          <cell r="Q219" t="str">
            <v xml:space="preserve">ccardenas@ciudaddelnino.cl
nneira@ciudaddelnino.cl 
</v>
          </cell>
          <cell r="R219"/>
          <cell r="S219" t="str">
            <v>93401: Instituciones de Asistencia Social</v>
          </cell>
          <cell r="T219" t="str">
            <v xml:space="preserve">Se acompaña certificado de antecedentes financieros, correspondientes al año 2021 aprobador por el Subdepartamento de Supervisión Financiera Nacional.  </v>
          </cell>
        </row>
        <row r="220">
          <cell r="B220" t="str">
            <v>65087837K</v>
          </cell>
          <cell r="C220" t="str">
            <v>Fundación de Derecho Privado.</v>
          </cell>
          <cell r="D220" t="str">
            <v>Fundación Derecho Privado.</v>
          </cell>
          <cell r="E220"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220" t="str">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ell>
          <cell r="G220"/>
          <cell r="H220"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I220" t="str">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ell>
          <cell r="J220" t="str">
            <v xml:space="preserve">Durarán tres años en sus cargos por estatutos.  </v>
          </cell>
          <cell r="K220" t="str">
            <v xml:space="preserve">De 30.05.2019 a 30.05.2022.
</v>
          </cell>
          <cell r="L220" t="str">
            <v xml:space="preserve">Presidente: 
Ignacio Andres Celedón Bulnes,
Secretario:  
Roberto Manuel Celedón Bulnes, 
</v>
          </cell>
          <cell r="M220" t="str">
            <v xml:space="preserve">Paseo Phillips Nº 16, piso 4, oficina X, comuna de Santiago, Región Metropolitana.
</v>
          </cell>
          <cell r="N220" t="str">
            <v>XIII</v>
          </cell>
          <cell r="O220" t="str">
            <v>Santiago</v>
          </cell>
          <cell r="P220" t="str">
            <v xml:space="preserve">Teléfono: 232780640
</v>
          </cell>
          <cell r="Q220" t="str">
            <v xml:space="preserve">E-Mail: roberto.celedon@creaequidad.cl
           claudio.tobar@creaequidad.cl
</v>
          </cell>
          <cell r="R220"/>
          <cell r="S220" t="str">
            <v>93401: Instituciones de Asistencia Social.</v>
          </cell>
          <cell r="T220" t="str">
            <v>Se acompaña certificado financiero, correspondiente al año 2020, aprobados por el Sub Departamento de Supervisión Financiera Nacional.</v>
          </cell>
        </row>
        <row r="221">
          <cell r="B221">
            <v>651512808</v>
          </cell>
          <cell r="C221" t="str">
            <v>Fundación de Derecho Privado.</v>
          </cell>
          <cell r="D221" t="str">
            <v>Fundación Derecho Privado.</v>
          </cell>
          <cell r="E221" t="str">
            <v>Inscripción N° 9384, de fecha 31 de enero de 2013, del Registro de Personas Jurídicas, del Servicio de Registro Civil e Identificación.</v>
          </cell>
          <cell r="F221" t="str">
            <v>Certificado de Vigencia, Folio Nº 148430399, emitido con fecha 26 de febrero de 2015, por el SRCeI.</v>
          </cell>
          <cell r="G221"/>
          <cell r="H221"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I221"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J221" t="str">
            <v>4 años</v>
          </cell>
          <cell r="K221" t="str">
            <v>Desde el 29 de diciembre de 2014- al 29 de diciembre de 2018.</v>
          </cell>
          <cell r="L221" t="str">
            <v xml:space="preserve">Víctor Francisco Aguilera Vásquez 
</v>
          </cell>
          <cell r="M221" t="str">
            <v xml:space="preserve">Londres Nº 50, Santiago. Región Metropolitana.
</v>
          </cell>
          <cell r="N221" t="str">
            <v>XIII</v>
          </cell>
          <cell r="O221" t="str">
            <v>Santiago</v>
          </cell>
          <cell r="P221" t="str">
            <v xml:space="preserve">Fono: 23476015 – 26381171
</v>
          </cell>
          <cell r="Q221" t="str">
            <v xml:space="preserve">Contacto@fcf.cl
</v>
          </cell>
          <cell r="R221"/>
          <cell r="S221">
            <v>93401</v>
          </cell>
          <cell r="T221" t="str">
            <v>Se acompaña Certificado Financiero  año 2014, aprobado por el Subdepartamento de Supervisión Financiera Nacional.</v>
          </cell>
        </row>
        <row r="222">
          <cell r="B222">
            <v>651868661</v>
          </cell>
          <cell r="C222"/>
          <cell r="D222" t="str">
            <v>Fundación Derecho Privado.</v>
          </cell>
          <cell r="E222"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ell>
          <cell r="F222" t="str">
            <v>Certificado de Vigencia de persona jurídica sin fin de lucro folio Nº 500396313644, de fecha 01 de julio de 2021, emitido por el Servicio de Registro Civil e Identificación.</v>
          </cell>
          <cell r="G222"/>
          <cell r="H222" t="str">
            <v>La acción de fortalecer la familia en contexto de riesgo y vulnerabilidad social, con la finalidad de promover el desarrollo de la misma mediante la articulación y gestión de los recursos dispuestos en los diversos entornos y contextos que la rodean.</v>
          </cell>
          <cell r="I222" t="str">
            <v xml:space="preserve">Presidente:
Felipe Evaristo Bobadilla Zapata
Vicepresidenta:
Carolina Andrea Arancibia Tamayo
Secretaria:
Myriam Betsabe Flores Vega
Tesorero:
Alejandro Ignacio Guerrero Guerrero
</v>
          </cell>
          <cell r="J222" t="str">
            <v>3 AÑOS.</v>
          </cell>
          <cell r="K222" t="str">
            <v>De 07 de julio de 2019 al 07 de julio de 2022.</v>
          </cell>
          <cell r="L222" t="str">
            <v xml:space="preserve">Felipe Evaristo Bobadilla Zapata
</v>
          </cell>
          <cell r="M222" t="str">
            <v>Colo Colo N° 735, Comuna de Rengo, Región del Libertador General Bernardo O´Higgins.</v>
          </cell>
          <cell r="N222" t="str">
            <v>VI</v>
          </cell>
          <cell r="O222" t="str">
            <v>Rengo</v>
          </cell>
          <cell r="P222" t="str">
            <v>56976979477 - 56995723973</v>
          </cell>
          <cell r="Q222" t="str">
            <v>Fundación.creeser1@gmail.com</v>
          </cell>
          <cell r="R222"/>
          <cell r="S222">
            <v>94301</v>
          </cell>
          <cell r="T222" t="str">
            <v xml:space="preserve">Antecedentes Financieros correspondientes al año 2021, pendientes de aprobación por Supervisión Financiera. </v>
          </cell>
        </row>
        <row r="223">
          <cell r="B223">
            <v>650587340</v>
          </cell>
          <cell r="C223" t="str">
            <v>Fundación de Derecho Privado.</v>
          </cell>
          <cell r="D223" t="str">
            <v>Fundación Derecho Privado.</v>
          </cell>
          <cell r="E223" t="str">
            <v xml:space="preserve">Registro Nacional de Personas Jurídicas Nº860, del Servicio de Registro Civil e Identificación.
Fecha de concesión de Personalidad Jurídica: 19 de julio de 2012.
</v>
          </cell>
          <cell r="F223" t="str">
            <v>Certificado de Vigencia Folio Nº 500460916202, de fecha 26 de julio de 2022, del Servicio de Registro Civil e Identificación.</v>
          </cell>
          <cell r="G223"/>
          <cell r="H223"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I223" t="str">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ell>
          <cell r="J223" t="str">
            <v xml:space="preserve">Dos años </v>
          </cell>
          <cell r="K223" t="str">
            <v xml:space="preserve">                         Última Elección de Directorio: 31 de marzo de 2020.
Duración: agosto 2020 a agosto de 2022.
</v>
          </cell>
          <cell r="L223" t="str">
            <v xml:space="preserve">Carmen Gloria Hidalgo Belmar 
</v>
          </cell>
          <cell r="M223" t="str">
            <v>O'higgins 416A comuna de Temuco, región de La Araucanía.</v>
          </cell>
          <cell r="N223" t="str">
            <v>IX</v>
          </cell>
          <cell r="O223" t="str">
            <v>Temuco</v>
          </cell>
          <cell r="P223"/>
          <cell r="Q223" t="str">
            <v xml:space="preserve">: dirección@fundacioncreseres.cl </v>
          </cell>
          <cell r="R223"/>
          <cell r="S223">
            <v>93401</v>
          </cell>
          <cell r="T223" t="str">
            <v>Se acompaña certificado de antecedentes financiares año 2021  aprobado por el Departamento de Supervisión Financiera</v>
          </cell>
        </row>
        <row r="224">
          <cell r="B224" t="str">
            <v>65951110k</v>
          </cell>
          <cell r="C224"/>
          <cell r="D224" t="str">
            <v>Fundación Derecho Privado.</v>
          </cell>
          <cell r="E224" t="str">
            <v>Fundación de Derecho Privado. Otorgado por Decreto Supremo N° 1234, de 28 de marzo de 2008, del Ministerio de Justicia.</v>
          </cell>
          <cell r="F224" t="str">
            <v>Certificado de Vigencia de Persona Jurídica sin fines de lucro Folio N° 500262917363, de 30 de septiembre de 2019.</v>
          </cell>
          <cell r="G224"/>
          <cell r="H224"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I224" t="str">
            <v xml:space="preserve">Consejo Directivo:     Presidente:
 Ana Maria Crispi Soler 
Vicepdte: 
Jaime Crispo Soler
Secretario: 
Pilar Montory Castillo
Tesorera: 
Magdalena Soler Ruiz
</v>
          </cell>
          <cell r="J224" t="str">
            <v>2 años</v>
          </cell>
          <cell r="K224" t="str">
            <v>18-05-2019 al 18-05-2021</v>
          </cell>
          <cell r="L224" t="str">
            <v xml:space="preserve">Ana Maria Crispi Soler </v>
          </cell>
          <cell r="M224" t="str">
            <v xml:space="preserve">Calle Oscar Bonilla N° 56, comuna del Romeral, Región del Maule.
</v>
          </cell>
          <cell r="N224" t="str">
            <v>VII</v>
          </cell>
          <cell r="O224" t="str">
            <v>Romeral</v>
          </cell>
          <cell r="P224" t="str">
            <v>Teléfonos:
Fijo: 75-2 432429
Celular: 999492362</v>
          </cell>
          <cell r="Q224" t="str">
            <v xml:space="preserve">Correo: Fundacióncrispilagos.cl </v>
          </cell>
          <cell r="R224"/>
          <cell r="S224">
            <v>93401</v>
          </cell>
          <cell r="T224" t="str">
            <v>Certificado Financiero 2018 aprobado por Subdepartamento de Supervisión financiera.</v>
          </cell>
        </row>
        <row r="225">
          <cell r="B225">
            <v>707764007</v>
          </cell>
          <cell r="C225" t="str">
            <v>Fundación de Derecho Privado.</v>
          </cell>
          <cell r="D225" t="str">
            <v>Fundación Derecho Privado.</v>
          </cell>
          <cell r="E225" t="str">
            <v>Decreto Supremo Nº 487, de 08 de abril de 1981, del Ministerio de Justicia.</v>
          </cell>
          <cell r="F225" t="str">
            <v>Certificado de vigencia N° 19275, de fecha 20 de junio de 2011.</v>
          </cell>
          <cell r="G225"/>
          <cell r="H225" t="str">
            <v xml:space="preserve">Atender las necesidades de educación y desarrollo, tanto físico como espiritual, de menores de edad en cualquier forma de riesgo social, y que vivan en cualquier parte del país.
</v>
          </cell>
          <cell r="I225"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J225" t="str">
            <v>Tres años</v>
          </cell>
          <cell r="K225" t="str">
            <v xml:space="preserve">14 de marzo  de 2008 a 13 de marzo de 2011.
</v>
          </cell>
          <cell r="L225" t="str">
            <v xml:space="preserve">Presidente: René Aldo Soto Peña, 
Director Ejecutivo: Carlos Roberto Aguayo Romero, 
</v>
          </cell>
          <cell r="M225" t="str">
            <v xml:space="preserve">Avda. Central N° 0521, comuna de Puente Alto, Región Metropolitana
</v>
          </cell>
          <cell r="N225" t="str">
            <v>XIII</v>
          </cell>
          <cell r="O225" t="str">
            <v>Puente Alto</v>
          </cell>
          <cell r="P225"/>
          <cell r="Q225"/>
          <cell r="R225"/>
          <cell r="S225">
            <v>93401</v>
          </cell>
          <cell r="T225" t="str">
            <v>Se acompaña Certificado Financiero correspondiente al año 2012, aprobados por el Subdepartamento de Supervisión  Financiera Nacional.</v>
          </cell>
        </row>
        <row r="226">
          <cell r="B226">
            <v>650847326</v>
          </cell>
          <cell r="C226" t="str">
            <v>Fundación de Derecho Privado.</v>
          </cell>
          <cell r="D226" t="str">
            <v>Fundación Derecho Privado.</v>
          </cell>
          <cell r="E226" t="str">
            <v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v>
          </cell>
          <cell r="F226" t="str">
            <v xml:space="preserve">Certificado de Vigencia de Persona Jurídica sin Fines de Lucro, del Servicio de Registro Civil e Identificación, Folio Nº 500450682966, otorgado el 24 de mayo de 2022.
</v>
          </cell>
          <cell r="G226"/>
          <cell r="H226"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I226" t="str">
            <v>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v>
          </cell>
          <cell r="J226" t="str">
            <v>05 años</v>
          </cell>
          <cell r="K226" t="str">
            <v>Del 15 de mayo de 2019 al 15 de mayo de 2024.</v>
          </cell>
          <cell r="L226" t="str">
            <v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v>
          </cell>
          <cell r="M226" t="str">
            <v xml:space="preserve">Avenida Ambrosio O´Higgins 1399, Comuna de Curacaví, Región Metropolitana.
</v>
          </cell>
          <cell r="N226" t="str">
            <v>XIII</v>
          </cell>
          <cell r="O226" t="str">
            <v>Curacaví</v>
          </cell>
          <cell r="P226" t="str">
            <v>228353425/228352517</v>
          </cell>
          <cell r="Q226" t="str">
            <v xml:space="preserve">csaavedra@cristox.cl
contacto@cristox.cl
cristian@cristox.cl
</v>
          </cell>
          <cell r="R226"/>
          <cell r="S226" t="str">
            <v xml:space="preserve">93401: Institución de Asistencia Social 
</v>
          </cell>
          <cell r="T226" t="str">
            <v>Antecedentes financieros correspondientes al año 2021, enproceso de ser aprobados por el Sub Departamento de Suprevisión Financiera Nacional. (acompaña certificado firmado ante notario público)</v>
          </cell>
        </row>
        <row r="227">
          <cell r="B227">
            <v>650975340</v>
          </cell>
          <cell r="C227" t="str">
            <v>Asociación de Derecho Privado.</v>
          </cell>
          <cell r="D227" t="str">
            <v>Corporaciones de Derecho Privado</v>
          </cell>
          <cell r="E227"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227" t="str">
            <v>Certificado de Vigencia Folio Nº500070059509, de fecha 20 de Mayo de 2015, del Servicio de Registro Civil e Identificación.</v>
          </cell>
          <cell r="G227"/>
          <cell r="H227"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27" t="str">
            <v xml:space="preserve">• Presidente: Malbina Isabel Muñoz González 
• Secretaria: Patricia Fabiola Toledo Carrasco 
• Tesorero: Claudio Esteban Tabilo Rivera
</v>
          </cell>
          <cell r="J227" t="str">
            <v>5 años.</v>
          </cell>
          <cell r="K227" t="str">
            <v>del 1 de Octubre de 2014 a 1 de Octubre de 2019.</v>
          </cell>
          <cell r="L227" t="str">
            <v xml:space="preserve"> Malbina Isabel Muñoz González 
</v>
          </cell>
          <cell r="M227" t="str">
            <v xml:space="preserve">Osvaldo Silva Castellón 211-A
Antofagasta
Región de Antofagasta
</v>
          </cell>
          <cell r="N227" t="str">
            <v>III</v>
          </cell>
          <cell r="O227" t="str">
            <v>Antofagasta</v>
          </cell>
          <cell r="P227" t="str">
            <v>Fono: 995791167</v>
          </cell>
          <cell r="Q227" t="str">
            <v>: cruzada@cruzadacristiana.cl</v>
          </cell>
          <cell r="R227"/>
          <cell r="S227" t="str">
            <v>93401: Institución de Asistencia Social</v>
          </cell>
          <cell r="T227" t="str">
            <v>Certificado Financiero de fecha 30 de Diciembre  2014, correspondiente al año 2014, aprobado por el Departamento de Administración y Finanzas.</v>
          </cell>
        </row>
        <row r="228">
          <cell r="B228">
            <v>702670004</v>
          </cell>
          <cell r="C228" t="str">
            <v>Fundación de Derecho Privado.</v>
          </cell>
          <cell r="D228" t="str">
            <v>Fundación Derecho Privado.</v>
          </cell>
          <cell r="E228" t="str">
            <v xml:space="preserve">Decreto Supremo Nº 213, de 17 de febrero de 1975, del Ministerio de Justicia. </v>
          </cell>
          <cell r="F228" t="str">
            <v>Certificado de Vigencia de persona jurídica sin fines de lucro Folio Nº 500395386540, de 24 de junio de 2021, emitido por el Servicio de Registro Civil e Identificación.</v>
          </cell>
          <cell r="G228"/>
          <cell r="H228" t="str">
            <v xml:space="preserve">Propender al desarrollo integral de los niños intelectualmente limitados hasta su incorporación a la vida del trabajo.
</v>
          </cell>
          <cell r="I228" t="str">
            <v>Presidente: 
Presidente: 
Felipe Arteaga Manieu, 
Vicepresidente: 
Edgar Witt Gebert
Secretario: 
Luis Lizama Portal
Tesorero: 
Rodrigo Pablo Roa
Directores:
Álvaro Agustín Morales Adaro
Carolina Beatriz Muñoz Guzmán
Sergio Espejo Yaksic</v>
          </cell>
          <cell r="J228" t="str">
            <v>Duran dos años en sus funciones. Renovación parcial anual de tres directores</v>
          </cell>
          <cell r="K228" t="str">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ell>
          <cell r="L228" t="str">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ell>
          <cell r="M228" t="str">
            <v xml:space="preserve">Julio Prado N° 1761, comuna de Ñuñoa, Región Metropolitana
</v>
          </cell>
          <cell r="N228" t="str">
            <v>XIII</v>
          </cell>
          <cell r="O228" t="str">
            <v>Ñuñoa</v>
          </cell>
          <cell r="P228" t="str">
            <v xml:space="preserve">4768500
</v>
          </cell>
          <cell r="Q228" t="str">
            <v xml:space="preserve">gerenciageneral@coanil.cl
</v>
          </cell>
          <cell r="R228"/>
          <cell r="S228">
            <v>93401</v>
          </cell>
          <cell r="T228" t="str">
            <v>Se acompaña Certificado de Antecedentes Financieros de la Institución correspondiente al año 2020, aprobados USUFI</v>
          </cell>
        </row>
        <row r="229">
          <cell r="B229">
            <v>651933943</v>
          </cell>
          <cell r="C229"/>
          <cell r="D229" t="str">
            <v>Fundación Derecho Privado.</v>
          </cell>
          <cell r="E229"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229" t="str">
            <v>Certificado de Vigencia Folio Nº 500296239261, de  fecha 11 de febrero de 2020, del Servicio de Registro Civil e Identificación</v>
          </cell>
          <cell r="G229"/>
          <cell r="H229"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I229" t="str">
            <v xml:space="preserve">Directorio inicial: 
Presidenta: 
Polette Franchesca Garrote Jiron, 
Secretaria: 
Betsy Yanola Garrote Jiron,
Tesorera:
Evelyn Paola Garrote Jiron, 
</v>
          </cell>
          <cell r="J229" t="str">
            <v>3 años</v>
          </cell>
          <cell r="K229" t="str">
            <v>3 años. Contados desde la inscripción en el Registro Nacional de Personas Jurídicas Sin Fines de Lucro que lleva el Servicio de Registro Civil e identificación, es decir hasta el 31 de enero de 2023</v>
          </cell>
          <cell r="L229" t="str">
            <v xml:space="preserve">Presidenta:
Polette Franchesca Garrote Jiron, 
</v>
          </cell>
          <cell r="M229" t="str">
            <v>General Lagos 791, oficina 4.</v>
          </cell>
          <cell r="N229" t="str">
            <v>XV</v>
          </cell>
          <cell r="O229" t="str">
            <v>Arica</v>
          </cell>
          <cell r="P229" t="str">
            <v xml:space="preserve">989791111.
</v>
          </cell>
          <cell r="Q229" t="str">
            <v>Fundación.cuidartechile@gmail.com</v>
          </cell>
          <cell r="R229"/>
          <cell r="S229">
            <v>93401</v>
          </cell>
          <cell r="T229" t="str">
            <v>Antecedentes financieros correspondientes al año 2019, aprobados por el Sub Departamento de Supervisión Financiera Nacional</v>
          </cell>
        </row>
        <row r="230">
          <cell r="B230" t="str">
            <v>65068933K</v>
          </cell>
          <cell r="C230" t="str">
            <v>Fundación de Derecho Privado.</v>
          </cell>
          <cell r="D230" t="str">
            <v>Fundación Derecho Privado.</v>
          </cell>
          <cell r="E230" t="str">
            <v>Inscripción N° 3554, de fecha 15 de enero de 2013, del Registro de Personas Jurídicas, del Servicio de Registro Civil e Identificación.</v>
          </cell>
          <cell r="F230" t="str">
            <v xml:space="preserve">Certificado de Vigencia Folio Nº 16091639, de 03 de junio de 2016, del Servicio de Registro Civil e Identificación.
</v>
          </cell>
          <cell r="G230"/>
          <cell r="H230"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I230" t="str">
            <v xml:space="preserve">
Margareta Salender 
-Director:
Mario Silva Mera 
Sandra María Radic Clarke
-Secretaria:
Margareta Salender 
-Director:</v>
          </cell>
          <cell r="J230" t="str">
            <v xml:space="preserve">: tres años, mientras cuenten con la confianza de las fundadoras, y podrán ser reelegidos indefinidamente. </v>
          </cell>
          <cell r="K230" t="str">
            <v xml:space="preserve">27 de abril de 2018. </v>
          </cell>
          <cell r="L230" t="str">
            <v xml:space="preserve">Presidenta: María Alejandra Michelsen Haverbeck   
Tesorera: Sandra María Radic Clarke, 
</v>
          </cell>
          <cell r="M230" t="str">
            <v xml:space="preserve">Calle Latadía N° 6640, comuna de Las Condes, Región Metropolitana.
</v>
          </cell>
          <cell r="N230" t="str">
            <v>XIII</v>
          </cell>
          <cell r="O230" t="str">
            <v>Las Condes</v>
          </cell>
          <cell r="P230" t="str">
            <v>Fono: 27109665, 82334776 y 92304601.</v>
          </cell>
          <cell r="Q230" t="str">
            <v xml:space="preserve">amichelsen.itaca@gmail.com
radic.c1@me.com
sradic.itaca@gmail.com
                                 </v>
          </cell>
          <cell r="R230"/>
          <cell r="S230" t="str">
            <v>93401: Institución de Asistencia Social.</v>
          </cell>
          <cell r="T230" t="str">
            <v xml:space="preserve">Acompaña Certificado Financiero del año 2017, aprobados por el departamento de administración y finanzas.
</v>
          </cell>
        </row>
        <row r="231">
          <cell r="B231">
            <v>714041002</v>
          </cell>
          <cell r="C231" t="str">
            <v>Fundación de Derecho Público.</v>
          </cell>
          <cell r="D231" t="str">
            <v>Fundación Derecho Público.</v>
          </cell>
          <cell r="E231" t="str">
            <v>Erigida de acuerdo al Derecho Canónico, por Decreto N° 314, del Arzobispado de Santiago, de fecha 1 de octubre de 1999.</v>
          </cell>
          <cell r="F231" t="str">
            <v>Certificado del Arzobispado de Santiago C/1090/2021, de fecha 10 de agosto de 2021, emitido por el Arzobispado de Santiago.</v>
          </cell>
          <cell r="G231"/>
          <cell r="H231" t="str">
            <v xml:space="preserve">Dar hogar a los niños desamparados que carecen de él; educarlos y prepararlos para la vida. </v>
          </cell>
          <cell r="I231" t="str">
            <v xml:space="preserve">Presidente: Rodrigo Dominguez Wagner, 
Vicepresidente Ejecutivo: Pablo de Iruarrizaga Samaniego,
Directores: 
Teresa Izquierdo Walker, 
Raúl Rencoret Domínguez, 
María Luisa Sepúlveda Edwards, 
María Teresa Correa Fontecilla,
Adriana Swett Lira
</v>
          </cell>
          <cell r="J231" t="str">
            <v>Durarán 3 años en sus cargos.</v>
          </cell>
          <cell r="K231" t="str">
            <v>3 años, hasta el 24 de septiembre de 2022.</v>
          </cell>
          <cell r="L231" t="str">
            <v xml:space="preserve">
Rodrigo Dominguez Wagner,   Poder: Soraya Marcela Hernández Lemus, RUT N° 12.882.805-7
</v>
          </cell>
          <cell r="M231" t="str">
            <v xml:space="preserve">Camino del Pastor s/n, comuna de El Quisco
</v>
          </cell>
          <cell r="N231" t="str">
            <v>V</v>
          </cell>
          <cell r="O231" t="str">
            <v>El Quisco</v>
          </cell>
          <cell r="P231">
            <v>352471664</v>
          </cell>
          <cell r="Q231" t="str">
            <v>ALDEACARDENAL.DIRECCION@GMAIL.COM</v>
          </cell>
          <cell r="R231"/>
          <cell r="S231" t="str">
            <v>93401: Institución de Asistencia Social.</v>
          </cell>
          <cell r="T231" t="str">
            <v>Antecedentes Financieros correspondientes al año 2020, aprobados por el  Sub Departamento de Supervisión Financiera Nacional</v>
          </cell>
        </row>
        <row r="232">
          <cell r="B232">
            <v>717354001</v>
          </cell>
          <cell r="C232" t="str">
            <v>Fundación de Derecho Privado.</v>
          </cell>
          <cell r="D232" t="str">
            <v>Fundación Derecho Privado.</v>
          </cell>
          <cell r="E232" t="str">
            <v xml:space="preserve">Decreto Supremo Nº 1231, de 14 de septiembre de 1990, del Ministerio de Justicia. </v>
          </cell>
          <cell r="F232" t="str">
            <v>Certificado de Vigencia Nº 24023, de 06 de abril de 2005, del Ministerio de Justicia.</v>
          </cell>
          <cell r="G232"/>
          <cell r="H232" t="str">
            <v xml:space="preserve">La promoción humana y el desarrollo en dignidad de los más pobres.
</v>
          </cell>
          <cell r="I232"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J232" t="str">
            <v>Indefinida, debiendo en el mes de octubre de cada año ser confirmados en forma expresa por la Fundadora.</v>
          </cell>
          <cell r="K232" t="str">
            <v>05 de octubre de 2006 a octubre de 2007.</v>
          </cell>
          <cell r="L232" t="str">
            <v>Karoline Mayer Hofbeck, RUT N° 6.447.475-8</v>
          </cell>
          <cell r="M232" t="str">
            <v xml:space="preserve">Avda. Recoleta N° 5441, comuna de Huechuraba, Región Metropolitana
</v>
          </cell>
          <cell r="N232" t="str">
            <v>XIII</v>
          </cell>
          <cell r="O232" t="str">
            <v>Huechuraba</v>
          </cell>
          <cell r="P232" t="str">
            <v>Fono: 6255243</v>
          </cell>
          <cell r="Q232" t="str">
            <v xml:space="preserve">www.fundacioncristovive.cl
fcv@fundacioncristovive.cl
</v>
          </cell>
          <cell r="R232"/>
          <cell r="S232">
            <v>93401</v>
          </cell>
          <cell r="T232" t="str">
            <v>Se acompaña Certificado de la Institución y Balance General, ambos correspondientes al año 2008, aprobados por el Subdepartamento de Supervisión Financiera.</v>
          </cell>
        </row>
        <row r="233">
          <cell r="B233">
            <v>711524002</v>
          </cell>
          <cell r="C233" t="str">
            <v>Fundación de Derecho Privado.</v>
          </cell>
          <cell r="D233" t="str">
            <v>Fundación Derecho Privado.</v>
          </cell>
          <cell r="E233" t="str">
            <v xml:space="preserve">Decreto Supremo Nº 444, de 04 de mayo de 1983, del Ministerio de Justicia. </v>
          </cell>
          <cell r="F233" t="str">
            <v xml:space="preserve">Certificado de Vigencia Folio Nº 500406636126, emitido por el Servicio de Registro Civil e Identificación, con fecha 01 de septiembre de 2021. </v>
          </cell>
          <cell r="G233"/>
          <cell r="H233" t="str">
            <v xml:space="preserve">Protección y asistencia de personas de escasos recursos, cualquiera sea su edad, sexo o religión.
</v>
          </cell>
          <cell r="I233" t="str">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ell>
          <cell r="J233" t="str">
            <v>3 años en sus cargos.</v>
          </cell>
          <cell r="K233" t="str">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ell>
          <cell r="L233" t="str">
            <v xml:space="preserve">Presidenta: Irene del Carmen Arias Vielma, 
</v>
          </cell>
          <cell r="M233" t="str">
            <v xml:space="preserve">Amanda Labarca N° 4631, Población Jaime Eyzaguirre. Comuna de Macul, Región Metropolitana.
</v>
          </cell>
          <cell r="N233" t="str">
            <v>XIII</v>
          </cell>
          <cell r="O233" t="str">
            <v>Macul</v>
          </cell>
          <cell r="P233" t="str">
            <v xml:space="preserve">Fono: 2715736, </v>
          </cell>
          <cell r="Q233"/>
          <cell r="R233"/>
          <cell r="S233">
            <v>93401</v>
          </cell>
          <cell r="T233" t="str">
            <v>Se acompaña certificado de antecedentes financieros correspondientes al año 2020, remitido a USUFI.</v>
          </cell>
        </row>
        <row r="234">
          <cell r="B234">
            <v>710474001</v>
          </cell>
          <cell r="C234" t="str">
            <v>Fundación de Derecho Privado</v>
          </cell>
          <cell r="D234" t="str">
            <v>Fundación Derecho Privado.</v>
          </cell>
          <cell r="E234" t="str">
            <v xml:space="preserve">Otorgada por Decreto Supremo N° 582, de fecha 07 de junio de 1983, del Ministerio de Justicia.
</v>
          </cell>
          <cell r="F234" t="str">
            <v>Certificado de Vigencia Nº 20227, de 12 de octubre de 2011, del Ministerio de Justicia.</v>
          </cell>
          <cell r="G234"/>
          <cell r="H234" t="str">
            <v xml:space="preserve">Dar protección y hogar a pre-adolescentes y adolescentes con problemas morales y sociales, para que encuentren un ambiente de recuperación social, logrando así su desarrollo integral y su efectiva integración a la sociedad.
</v>
          </cell>
          <cell r="I234" t="str">
            <v xml:space="preserve">Presidenta: Alicia Campillay Sepúlveda, 
Secretaria: Joyce Abeliuk Djimino, 
Tesorera: Dorothy Schmitmeyer Enneking, 
Pro-Tesorera: Beatriz Ochagavía Larraín, 
</v>
          </cell>
          <cell r="J234" t="str">
            <v>Indefinida</v>
          </cell>
          <cell r="K234" t="str">
            <v>23 de mayo de 2003.</v>
          </cell>
          <cell r="L234" t="str">
            <v xml:space="preserve">Alicia Campillay Sepúlveda, 
Dorothy Schmitmeyer Enneking, 
</v>
          </cell>
          <cell r="M234" t="str">
            <v xml:space="preserve">
Bayona N° 4370, comuna de Puente Alto, Región Metropolitana.
</v>
          </cell>
          <cell r="N234" t="str">
            <v>XIII</v>
          </cell>
          <cell r="O234" t="str">
            <v>Puente Alto</v>
          </cell>
          <cell r="P234" t="str">
            <v>, F: 8750317</v>
          </cell>
          <cell r="Q234"/>
          <cell r="R234"/>
          <cell r="S234" t="str">
            <v>93401: Instituciones de Asistencia Social</v>
          </cell>
          <cell r="T234" t="str">
            <v>Se acompaña Balance Tributario y Certificado de la Institución correspondiente a antecedentes financieros del año 2009, aprobado por el Subdepartamento de Supervisión Financiera.</v>
          </cell>
        </row>
        <row r="235">
          <cell r="B235">
            <v>814968006</v>
          </cell>
          <cell r="C235" t="str">
            <v>Fundación de Derecho Privado.</v>
          </cell>
          <cell r="D235" t="str">
            <v>Fundación Derecho Privado.</v>
          </cell>
          <cell r="E235" t="str">
            <v xml:space="preserve">Decreto Supremo Nº1688, de 09 de abril de 1945, del Ministerio de Justicia. </v>
          </cell>
          <cell r="F235" t="str">
            <v>Certificado de Vigencia Folio Nº 500399136909, emitido por el Servicio de Registro Civil e Identificación con fecha 19 de julio de 2021.</v>
          </cell>
          <cell r="G235"/>
          <cell r="H235" t="str">
            <v xml:space="preserve">La creación y mantenimiento de obras de beneficencia y educación popular gratuita, especialmente por medio de hogares para indigentes, centros abiertos, guarderías y salas cuna.
</v>
          </cell>
          <cell r="I235" t="str">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ell>
          <cell r="J235" t="str">
            <v>Durarán 2 años en sus funciones. Renovación del Directorio cada año, por parcialidades de cuatro directores a la vez.
Duración de Mesa Directiva: Cada año.</v>
          </cell>
          <cell r="K235" t="str">
            <v>Dos años de duración.
Fecha nombramiento: 12-11-2020.</v>
          </cell>
          <cell r="L235" t="str">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ell>
          <cell r="M235" t="str">
            <v xml:space="preserve">Hogar de Cristo N° 3812, comuna de Estación Central, Región Metropolitana
</v>
          </cell>
          <cell r="N235" t="str">
            <v>XIII</v>
          </cell>
          <cell r="O235" t="str">
            <v>Estación Central</v>
          </cell>
          <cell r="P235">
            <v>225409300</v>
          </cell>
          <cell r="Q235" t="str">
            <v xml:space="preserve"> hogardecristo@hogardecristo.cl  </v>
          </cell>
          <cell r="R235"/>
          <cell r="S235" t="str">
            <v>93401: Institución de Asistencia Social.</v>
          </cell>
          <cell r="T235" t="str">
            <v xml:space="preserve">Certificado de Antecedentes financieros, correspondientes al año 2020, aprobados por  USUFI </v>
          </cell>
        </row>
        <row r="236">
          <cell r="B236">
            <v>700249204</v>
          </cell>
          <cell r="C236" t="str">
            <v>Fundación de Derecho Privado.</v>
          </cell>
          <cell r="D236" t="str">
            <v>Fundación Derecho Privado.</v>
          </cell>
          <cell r="E236" t="str">
            <v xml:space="preserve">Decreto Supremo Nº2962, de 15 de octubre de 1964, del Ministerio de Justicia. </v>
          </cell>
          <cell r="F236" t="str">
            <v>Certificado de Vigencia Folio Nº 500451158937, de fecha 26 de mayo de 2022, del Servicio de Registro Civil e Identificación.</v>
          </cell>
          <cell r="G236"/>
          <cell r="H236" t="str">
            <v xml:space="preserve">La creación, atención y mantenimiento de hogares para niños huérfanos, indigentes o abandonados por sus familiares y la creación de establecimientos educacionales que permitan un desarrollo integral del menor en situación irregular.
</v>
          </cell>
          <cell r="I236" t="str">
            <v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v>
          </cell>
          <cell r="J236" t="str">
            <v xml:space="preserve">Los religiosos duran 3 años en sus cargos y los laicos, 4 años.
Renovación parcial anual.
</v>
          </cell>
          <cell r="K236" t="str">
            <v xml:space="preserve">13 de abril de 2021 al 13 de abril de 2024.
</v>
          </cell>
          <cell r="L236" t="str">
            <v xml:space="preserve">José Esteban Raúl Ahumada Figueroa, 
Poder de Representación:
María Jesús Egaña Velarde, 
María Dolores González Ramírez, 
Daniel Anthony Panchot Schaefer, 
Directora Ejecutiva: Carola Judith Gana Ahumada,
</v>
          </cell>
          <cell r="M236" t="str">
            <v xml:space="preserve">Egaña N°940, comuna de Peñalolen, Región Metropolitana
</v>
          </cell>
          <cell r="N236" t="str">
            <v>XIII</v>
          </cell>
          <cell r="O236" t="str">
            <v>Peñalolén</v>
          </cell>
          <cell r="P236" t="str">
            <v>222273131 – 222273036</v>
          </cell>
          <cell r="Q236" t="str">
            <v>fundamor@fundamor.cl
e-mdoloresama@hotmail.com
mdolores@fundamor.cl
proyectos@fundamor.cl</v>
          </cell>
          <cell r="R236"/>
          <cell r="S236" t="str">
            <v>93401: Institución de Asistencia Social.</v>
          </cell>
          <cell r="T236" t="str">
            <v>Antecedentes Financieros correspondientes al año 2021 pendientes de ser aprobados por el Subdepartamento de Supervisión Financiera Nacional.</v>
          </cell>
        </row>
        <row r="237">
          <cell r="B237">
            <v>651765404</v>
          </cell>
          <cell r="C237" t="str">
            <v>Fundación de Derecho Privado.</v>
          </cell>
          <cell r="D237" t="str">
            <v>Fundación Derecho Privado.</v>
          </cell>
          <cell r="E237" t="str">
            <v xml:space="preserve">Decreto Supremo Nº 925, de 08 de octubre de 2002, del Ministerio de Justicia. </v>
          </cell>
          <cell r="F237" t="str">
            <v>Certificado de Vigencia Nº 10503, de 5 de febrero de 2009, del Ministerio de Justicia.</v>
          </cell>
          <cell r="G237"/>
          <cell r="H23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I237" t="str">
            <v xml:space="preserve">Presidente: Patricio Valentín Artiagoitía Alti, 
Vicepresidente: Luis Alberto Soto Illanes, 
Secretario: Rolando Ahumada Gutiérrez, 
Tesorero: Sergio Andrés Arroyo Merino, 
Director: María Paz Silva Durán, </v>
          </cell>
          <cell r="J237" t="str">
            <v>Cada tres años</v>
          </cell>
          <cell r="K237" t="str">
            <v xml:space="preserve">3 de noviembre 2008 a abril de 2011
</v>
          </cell>
          <cell r="L237" t="str">
            <v xml:space="preserve">Patricio Valentín Artiagoitía Alti,
Sergio Andrés Arroyo Merino, 
Fernando Eric Riveri Cerón, (quien debe actuar conjuntamente con cualquiera de los miembros del Directorio)
</v>
          </cell>
          <cell r="M237" t="str">
            <v xml:space="preserve">Nueva Imperial  N° 4231, comuna de Quinta Normal, Región Metropolitana
</v>
          </cell>
          <cell r="N237" t="str">
            <v>XIII</v>
          </cell>
          <cell r="O237" t="str">
            <v>Quinta Normal</v>
          </cell>
          <cell r="P237" t="str">
            <v>Fono: 7762564</v>
          </cell>
          <cell r="Q237" t="str">
            <v>hogar.cardenaloviedo@gmail.com</v>
          </cell>
          <cell r="R237"/>
          <cell r="S237">
            <v>93401</v>
          </cell>
          <cell r="T237" t="str">
            <v>Se acompaña Certificado de los antecedentes financieros de la Institución correspondientes al año 2009, aprobados por el Subdepartamento de Supervisión Financiera Nacional.</v>
          </cell>
        </row>
        <row r="238">
          <cell r="B238">
            <v>717618009</v>
          </cell>
          <cell r="C238" t="str">
            <v>Fundación de Derecho Privado</v>
          </cell>
          <cell r="D238" t="str">
            <v>Fundación Derecho Privado.</v>
          </cell>
          <cell r="E238" t="str">
            <v>Otorgada por Decreto Supremo N° 1584, de 13 de diciembre de 1990, por el Ministerio de Justicia.</v>
          </cell>
          <cell r="F238" t="str">
            <v>Certificado de Vigencia Folio Nº 152008181, del 05 de mayo de 2015, emitido por el Servicio de Registro Civil e Identificación.</v>
          </cell>
          <cell r="G238"/>
          <cell r="H238"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I238" t="str">
            <v xml:space="preserve">Presidente: Pedro Hormidas Bolgeri Escorza, 
Secretaria: Katherine Ivonne Sharon Zambrano Fernandez, 
Tesorera: Wilfredo Andrés Ortiz Mery, 
Directora: Marta Sonia Larrondo Bravo, 
</v>
          </cell>
          <cell r="J238" t="str">
            <v>Cada tres años</v>
          </cell>
          <cell r="K238" t="str">
            <v xml:space="preserve">: 08 de Abril de 2014 – Hasta Abril de 2017. </v>
          </cell>
          <cell r="L238" t="str">
            <v xml:space="preserve">Presidente: 
Pedro Hormidas Bolgeri Escorza, 
Delega poder en:
Director Ejecutivo: 
Carlos Ramón Silva Sepúlveda, 
</v>
          </cell>
          <cell r="M238" t="str">
            <v xml:space="preserve">Gandarillas Nº1039, comuna de La Serena, Cuarta Región 
</v>
          </cell>
          <cell r="N238" t="str">
            <v>IV</v>
          </cell>
          <cell r="O238" t="str">
            <v>La Serena</v>
          </cell>
          <cell r="P238"/>
          <cell r="Q238" t="str">
            <v>saintgermain.fundacion@gmail.com</v>
          </cell>
          <cell r="R238"/>
          <cell r="S238" t="str">
            <v>93401: Instituciones de Asistencia Social</v>
          </cell>
          <cell r="T238" t="str">
            <v>Se acompaña Certificado de antecedentes financieros correspondiente al año 2014, aprobados por el Subdepartamento de Supervisión Financiera Nacional.</v>
          </cell>
        </row>
        <row r="239">
          <cell r="B239" t="str">
            <v xml:space="preserve">650846699
</v>
          </cell>
          <cell r="C239" t="str">
            <v>Fundación de Derecho Privado.</v>
          </cell>
          <cell r="D239" t="str">
            <v>Fundación Derecho Privado.</v>
          </cell>
          <cell r="E239" t="str">
            <v>Inscripción N° 169989, de fecha 21 de Abril de 2014, del Registro de Personas Jurídicas, del Servicio de Registro Civil e Identificación.</v>
          </cell>
          <cell r="F239" t="str">
            <v>Certificado de Vigencia folio Nº 500398003125, de fecha 11 de julio de 2021, del Servicio de Registro Civil e Identificación.</v>
          </cell>
          <cell r="G239"/>
          <cell r="H239"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I239" t="str">
            <v xml:space="preserve">Presidente: 
Marcela Araya Martínez                      
-Vicepresidente 
Mariann Alejandra Davila Coggiola
-Secretario:
Richard Jesús Ron Farías
-Tesorero:
Amaru Andrés Ugaz Ayala
Certificado de Directorio del SRCI, de fecha 11-07-2021, Folio N° 500398003118.F242
</v>
          </cell>
          <cell r="J239"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K239" t="str">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ell>
          <cell r="L239" t="str">
            <v xml:space="preserve">Ana Mireya Ayala Rivera 
</v>
          </cell>
          <cell r="M239" t="str">
            <v xml:space="preserve">Obispo Manuel Umaña N° 917, comuna de Estación Central, Región Metropolitana.  
</v>
          </cell>
          <cell r="N239" t="str">
            <v>XIII</v>
          </cell>
          <cell r="O239" t="str">
            <v>Estación Central</v>
          </cell>
          <cell r="P239" t="str">
            <v>Fono: 22 9181586</v>
          </cell>
          <cell r="Q239" t="str">
            <v>Fund.sentidos@gmail.com
ppfestacioncentral@fundacionsentidos.org
http://www.fundacionsentidos.org</v>
          </cell>
          <cell r="R239"/>
          <cell r="S239" t="str">
            <v>93401: Institución de Asistencia Social.</v>
          </cell>
          <cell r="T239" t="str">
            <v>Acompaña Certificado Financiero del año 2020,  aprobados por el Subdepartamento de Supervisión Financiera.</v>
          </cell>
        </row>
        <row r="240">
          <cell r="B240">
            <v>734382000</v>
          </cell>
          <cell r="C240" t="str">
            <v>Fundación de Derecho Público.</v>
          </cell>
          <cell r="D240" t="str">
            <v>Fundación Derecho Público.</v>
          </cell>
          <cell r="E240" t="str">
            <v>Decreto Nº 011/97, de 26 de mayo de 1997, del Obispado de Copiapó.</v>
          </cell>
          <cell r="F240" t="str">
            <v>Indefinida</v>
          </cell>
          <cell r="G240"/>
          <cell r="H240" t="str">
            <v xml:space="preserve">La mejora de la calidad de vida y la promoción del desarrollo, especialmente de las personas, familias, grupos y comunidades que viven en condiciones de pobreza y/o marginalidad.
</v>
          </cell>
          <cell r="I240"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J240" t="str">
            <v>Dos años.</v>
          </cell>
          <cell r="K240" t="str">
            <v xml:space="preserve">31 de marzo de 2010.
</v>
          </cell>
          <cell r="L240" t="str">
            <v xml:space="preserve">Nibaldo Enrique Vega González, 
</v>
          </cell>
          <cell r="M240" t="str">
            <v xml:space="preserve">Carlos Condell  N° 89, Población Luis Uribe, Tierra Amarilla, Tercera Región
</v>
          </cell>
          <cell r="N240" t="str">
            <v>III</v>
          </cell>
          <cell r="O240" t="str">
            <v>Tierra Amarilla</v>
          </cell>
          <cell r="P240"/>
          <cell r="Q240" t="str">
            <v xml:space="preserve"> ongamautas@yahoo.es</v>
          </cell>
          <cell r="R240"/>
          <cell r="S240">
            <v>93401</v>
          </cell>
          <cell r="T240" t="str">
            <v>Se acompaña Certificado de la Institución  y Balance General correspondiente al año 2009, aprobado por el  Subdepartamento de Supervisión Financiera Nacional.</v>
          </cell>
        </row>
        <row r="241">
          <cell r="B241">
            <v>733377003</v>
          </cell>
          <cell r="C241" t="str">
            <v>Fundación de Derecho Privado.</v>
          </cell>
          <cell r="D241" t="str">
            <v>Fundación Derecho Privado.</v>
          </cell>
          <cell r="E241" t="str">
            <v>Decreto Supremo N° 1212, de 26 de noviembre de 1996, del Ministerio de Justicia</v>
          </cell>
          <cell r="F241" t="str">
            <v>Certificado de Vigencia N° 11147, de fecha 7 de abril de 2009.</v>
          </cell>
          <cell r="G241"/>
          <cell r="H241" t="str">
            <v xml:space="preserve">La promoción y desarrollo de los jóvenes, mediante la generación de proyectos y programas educativos, de formación, culturales, de capacitación, pastorales, de desarrollo social y económico, sin fines de lucro.
</v>
          </cell>
          <cell r="I241"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J241" t="str">
            <v>Indefinida. Confirmación anual en el mes de marzo.</v>
          </cell>
          <cell r="K241" t="str">
            <v>30 de abril de 2008 a marzo de 2009.</v>
          </cell>
          <cell r="L241" t="str">
            <v xml:space="preserve">Galo Gustavo Fernández Villaseca, 
</v>
          </cell>
          <cell r="M241" t="str">
            <v xml:space="preserve">Moneda  N° 1845, Santiago, Región Metropolitana
</v>
          </cell>
          <cell r="N241" t="str">
            <v>XIII</v>
          </cell>
          <cell r="O241" t="str">
            <v>Santiago</v>
          </cell>
          <cell r="P241" t="str">
            <v>Fono: 5307100,</v>
          </cell>
          <cell r="Q241" t="str">
            <v xml:space="preserve"> vej@iglesia.cl</v>
          </cell>
          <cell r="R241"/>
          <cell r="S241">
            <v>93401</v>
          </cell>
          <cell r="T241" t="str">
            <v>Se acompaña Balance General correspondiente al año 2009 aprobado por la Unidad de Supervisión Financiera.</v>
          </cell>
        </row>
        <row r="242">
          <cell r="B242" t="str">
            <v xml:space="preserve">720513005 
</v>
          </cell>
          <cell r="C242" t="str">
            <v>Fundación de Derecho Privado.</v>
          </cell>
          <cell r="D242" t="str">
            <v>Fundación Derecho Privado.</v>
          </cell>
          <cell r="E242" t="str">
            <v>Otorgado por Decreto Supremo Decreto Supremo Nº 775, de fecha 12 de junio de 1992, del Ministerio de Justicia.</v>
          </cell>
          <cell r="F242" t="str">
            <v>Certificado de Vigencia Nº 11369, de 21 de abril de 2009, del Ministerio de Justicia.</v>
          </cell>
          <cell r="G242"/>
          <cell r="H242"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I242"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J242" t="str">
            <v>: Durarán cinco años en sus cargos, expirado el periodo, se entiende que permanecen en sus cargos hasta la próxima elección de directorio</v>
          </cell>
          <cell r="K242" t="str">
            <v>De fecha 9 de mayo de 2005.</v>
          </cell>
          <cell r="L242" t="str">
            <v xml:space="preserve">Matías Izquierdo Menéndez 
</v>
          </cell>
          <cell r="M242" t="str">
            <v xml:space="preserve">Mar del Plata Nº 2111, comuna Providencia, Región Metropolitana 
</v>
          </cell>
          <cell r="N242" t="str">
            <v>XIII</v>
          </cell>
          <cell r="O242" t="str">
            <v>Providencia</v>
          </cell>
          <cell r="P242" t="str">
            <v xml:space="preserve">Fono: 02-5640388 
</v>
          </cell>
          <cell r="Q242"/>
          <cell r="R242"/>
          <cell r="S242" t="str">
            <v>93401: Institución de Asistencia Social</v>
          </cell>
          <cell r="T242" t="str">
            <v>Se acompaña Balance General y Certificado Financiero de la institución correspondiente al año 2007, aprobado por la Unidad de Supervisión Financiera.</v>
          </cell>
        </row>
        <row r="243">
          <cell r="B243">
            <v>651619912</v>
          </cell>
          <cell r="C243"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D243" t="str">
            <v>Fundación Derecho Público.</v>
          </cell>
          <cell r="E243" t="str">
            <v>Inscripción N° 271142, de fecha 9 de marzo de 2018, del Registro de Personas Jurídicas, del Servicio de Registro Civil e Identificación.</v>
          </cell>
          <cell r="F243" t="str">
            <v>Certificado de vigencia folio Nº 500408723825, de fecha 14 de septiembre de 2021, emitido por el Servicio de Registro Civil e Identificación.</v>
          </cell>
          <cell r="G243"/>
          <cell r="H243"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I243" t="str">
            <v>Presidente: María Luisa Hurtado Rozas, 
Secretario: Raúl Ignacio Contreras Hurtado,
Tesorero: Eduardo Mauricio Trincado Salinas,</v>
          </cell>
          <cell r="J243" t="str">
            <v xml:space="preserve"> 04 años
</v>
          </cell>
          <cell r="K243" t="str">
            <v>09 de marzo de 2020 al 09 de marzo de 2024</v>
          </cell>
          <cell r="L243" t="str">
            <v xml:space="preserve">María Luisa Hurtado Rozas, </v>
          </cell>
          <cell r="M243" t="str">
            <v xml:space="preserve">4 Norte N° 557, Oficina 3, comuna de Viña del Mar.
Región de Valparaíso.
A partir del 01.10.2021 será Frodden N° 525, comuna de Quilpué, Región de Valparaíso.
</v>
          </cell>
          <cell r="N243" t="str">
            <v>V</v>
          </cell>
          <cell r="O243" t="str">
            <v>Viña Del Mar</v>
          </cell>
          <cell r="P243" t="str">
            <v>Fono: 986942195-323114350</v>
          </cell>
          <cell r="Q243" t="str">
            <v>mlhurtado@iceph.cl</v>
          </cell>
          <cell r="R243"/>
          <cell r="S243">
            <v>93401</v>
          </cell>
          <cell r="T243" t="str">
            <v>Se acompaña Certificado Financiero año 2020, aprobados por el Subdepartamento de Supervisión Financiera Nacional</v>
          </cell>
        </row>
        <row r="244">
          <cell r="B244">
            <v>730767005</v>
          </cell>
          <cell r="C244" t="str">
            <v>Fundación  de Derecho Privado.</v>
          </cell>
          <cell r="D244" t="str">
            <v>Fundación Derecho Privado.</v>
          </cell>
          <cell r="E244" t="str">
            <v>Otorgado por Decreto Supremo Nº 711, de fecha 16 de julio de 1996, por el Ministerio de Justicia.  Publicado en el diario Oficial con fecha 14 de agosto del 1996.</v>
          </cell>
          <cell r="F244" t="str">
            <v>Certificado de Vigencia folio 500182816810, emitido por el Servicio de Registro Civil e identificación con fecha 15 de mayo de 2018.</v>
          </cell>
          <cell r="G244"/>
          <cell r="H244" t="str">
            <v>Propender al desarrollo integral de los niños que han sido víctimas de maltrato grave hasta su incorporación a la vida familiar y social.</v>
          </cell>
          <cell r="I244" t="str">
            <v xml:space="preserve">Presidenta: 
Jazmín Escobar Guevara, 
Vicepresidenta                                          
Laura Germain Peirano. 
Directores:       
Javiera del Carmen Pino Ocampo                                 
Catherine  Mónica Peragallo Valdivieso    
Claudia Casabellas Martínez                               
María Iribarren Langevin, 
Stephanie Pizarro Cardenas, 
</v>
          </cell>
          <cell r="J244" t="str">
            <v xml:space="preserve">Presidente: Durará tres años en su cargo, con reelección indefinida.
                                        Directores: Durarán dos años en sus cargos.
Renovación parcial anual. Se renueva un tercio del Directorio.
</v>
          </cell>
          <cell r="K244" t="str">
            <v>28 de marzo de 2017. Se envía carta solicitando copia del acta de sesión de directorio</v>
          </cell>
          <cell r="L244" t="str">
            <v xml:space="preserve">Jazmín Escobar Guevara, 
</v>
          </cell>
          <cell r="M244" t="str">
            <v xml:space="preserve">Talaveras de La Reina Nº 512, comuna de Las Condes, Región Metropolitana, 
</v>
          </cell>
          <cell r="N244" t="str">
            <v>XIII</v>
          </cell>
          <cell r="O244" t="str">
            <v>Las Condes</v>
          </cell>
          <cell r="P244" t="str">
            <v xml:space="preserve">fono 4196516, 
</v>
          </cell>
          <cell r="Q244" t="str">
            <v xml:space="preserve"> fundacion.previf@vtr.net</v>
          </cell>
          <cell r="R244"/>
          <cell r="S244">
            <v>93401</v>
          </cell>
          <cell r="T244" t="str">
            <v xml:space="preserve">Acompaña antecedentes financieros 2017, aprobados por el Departamento de administración y finanzas.  </v>
          </cell>
        </row>
        <row r="245">
          <cell r="B245">
            <v>651935253</v>
          </cell>
          <cell r="C245"/>
          <cell r="D245" t="str">
            <v>Fundación Derecho Privado.</v>
          </cell>
          <cell r="E245" t="str">
            <v>Corporación de Derecho PrivadoInscripción N° 305986 con fecha 06 de enero de 2020</v>
          </cell>
          <cell r="F245" t="str">
            <v>Se acompaña Certificado de Vigencia Folio 500396941815, de fecha 05 de julio de 2021.</v>
          </cell>
          <cell r="G245"/>
          <cell r="H245" t="str">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ell>
          <cell r="I245" t="str">
            <v>Presidenta:
Lorena Grez Mauna, 
Secretaria:
Nadezna Lagos Ortiz, 
Tesorero:
Andrés Grez Mauna,
Se acompaña Certificado de Directorio, Folio 500396941804, de fecha 05 de julio de 2021, emitido por el Servicio de Registro Civil e Identificación.</v>
          </cell>
          <cell r="J245" t="str">
            <v>Durarán cinco años en sus cargos.</v>
          </cell>
          <cell r="K245" t="str">
            <v>De 30 de noviembre de 2020 al 30 de noviembre de 2025</v>
          </cell>
          <cell r="L245" t="str">
            <v xml:space="preserve">Presidenta: Lorena Grez Mauna,
Directora Ejecutiva: Rossana Janet Grez Mauna 
</v>
          </cell>
          <cell r="M245" t="str">
            <v>Avenida Irarrázaval N° 2401, oficina 823, Ñuñoa Región Metropolitana.</v>
          </cell>
          <cell r="N245" t="str">
            <v>XIII</v>
          </cell>
          <cell r="O245" t="str">
            <v>Ñuñoa</v>
          </cell>
          <cell r="P245" t="str">
            <v>Fono 56-934436879</v>
          </cell>
          <cell r="Q245" t="str">
            <v>contacto@fundaciondolma.cl 
 rgrez@fundaciondolma.cl</v>
          </cell>
          <cell r="R245"/>
          <cell r="S245">
            <v>93401</v>
          </cell>
          <cell r="T245" t="str">
            <v xml:space="preserve">Se acompaña Certificado Financiero al año 2020, APROBADOS POR USUFI </v>
          </cell>
        </row>
        <row r="246">
          <cell r="B246">
            <v>730752008</v>
          </cell>
          <cell r="C246" t="str">
            <v>Fundación de Derecho Privado.</v>
          </cell>
          <cell r="D246" t="str">
            <v>Fundación Derecho Privado.</v>
          </cell>
          <cell r="E246" t="str">
            <v>Otorgado por Decreto Nº 603, de fecha 11 de junio de 1996, del Ministerio de Justicia.</v>
          </cell>
          <cell r="F246" t="str">
            <v xml:space="preserve">Certificado de Vigencia Folio Nº500463507604, otorgado el 11 de agosto de 2022, del Servicio de Registro Civil e Identificación.
</v>
          </cell>
          <cell r="G246"/>
          <cell r="H246"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I246" t="str">
            <v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v>
          </cell>
          <cell r="J246" t="str">
            <v>Los Directores tienen carácter vitalicio</v>
          </cell>
          <cell r="K246" t="str">
            <v>3 de noviembre de 2005</v>
          </cell>
          <cell r="L246" t="str">
            <v>La personería de don Francisco Javier Herrera Alcaino, para representar a la ONG CRATEDUC consta en: Acta de Asamblea General Extraordinaria, reducida a escritura pública con fecha 27 de noviembre de 2019, ante doña Angelica de la Paz , Notario Público de la ciudad de Talca</v>
          </cell>
          <cell r="M246" t="str">
            <v xml:space="preserve">Avenida  Luis Pasteur Nº 6.600, comuna de Vitacura, Región Metropolitana.
</v>
          </cell>
          <cell r="N246" t="str">
            <v>XIII</v>
          </cell>
          <cell r="O246" t="str">
            <v>Vitacura</v>
          </cell>
          <cell r="P246" t="str">
            <v xml:space="preserve">Teléfono: 953 80 01  </v>
          </cell>
          <cell r="Q246"/>
          <cell r="R246"/>
          <cell r="S246" t="str">
            <v>93401: Institución de Asistencia Social</v>
          </cell>
          <cell r="T246" t="str">
            <v xml:space="preserve">Certificado de Antecedentes Financieros, correspondiente al año 2021 aprobados por el Subdepartamento de Supervisión Financiera Nacional.
</v>
          </cell>
        </row>
        <row r="247">
          <cell r="B247">
            <v>715814005</v>
          </cell>
          <cell r="C247" t="str">
            <v>Fundación de Derecho Privado.</v>
          </cell>
          <cell r="D247" t="str">
            <v>Fundación Derecho Privado.</v>
          </cell>
          <cell r="E247" t="str">
            <v xml:space="preserve">Decreto Supremo Nº 166, de 06 de febrero de 1989, del Ministerio de Justicia. </v>
          </cell>
          <cell r="F247" t="str">
            <v>Certificado de Vigencia Folio Nº 500183010168, de 17 de mayo de 2018, del Servicio de Registro Civil e Identificación.</v>
          </cell>
          <cell r="G247"/>
          <cell r="H247" t="str">
            <v xml:space="preserve">Crear, mantener o subvencionar establecimientos de educación escolar, básica, media superior, técnica o especial.
</v>
          </cell>
          <cell r="I247"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J247" t="str">
            <v>Tres años.</v>
          </cell>
          <cell r="K247" t="str">
            <v>15 de diciembre de 2016 al 15 de diciembre 2019.</v>
          </cell>
          <cell r="L247"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M247" t="str">
            <v xml:space="preserve">Concha y Toro N° 11, comuna de Santiago, Región Metropolitana
</v>
          </cell>
          <cell r="N247" t="str">
            <v>XIII</v>
          </cell>
          <cell r="O247" t="str">
            <v>Santiago</v>
          </cell>
          <cell r="P247" t="str">
            <v>Fono: 6719790</v>
          </cell>
          <cell r="Q247" t="str">
            <v xml:space="preserve">rodelillo@entelchile.net
</v>
          </cell>
          <cell r="R247"/>
          <cell r="S247">
            <v>93401</v>
          </cell>
          <cell r="T247" t="str">
            <v xml:space="preserve">Se acompaña Certificado del año 2017, aprobado por el Subdepartamento de Supervisión Financiera Nacional.
</v>
          </cell>
        </row>
        <row r="248">
          <cell r="B248" t="str">
            <v xml:space="preserve">651026814
</v>
          </cell>
          <cell r="C248" t="str">
            <v>Fundación de Derecho Privado</v>
          </cell>
          <cell r="D248" t="str">
            <v>Fundación Derecho Privado.</v>
          </cell>
          <cell r="E248" t="str">
            <v xml:space="preserve">Inscripción N° 194572, de fecha 19 de marzo de 2017. </v>
          </cell>
          <cell r="F248" t="str">
            <v>Certificado de Vigencia de Persona Jurídica sin Fines de Lucro Folio N° 500463567677, de 11 de agosto de 2022, emitido por el Servicio de Registro Civil e Identificación.</v>
          </cell>
          <cell r="G248"/>
          <cell r="H248"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I248" t="str">
            <v xml:space="preserve">Presidente: 
Rodrigo Alejandro Cortés Godoy
RUT N° 13.425.290-1
Vice Presidente:
Natalia Andrea Ossio Valdovinos
RUT N° 16.594.282-5
Secretario:
Alejandra Olga Nielsen Molina
RUT N° 8.919.245-5
</v>
          </cell>
          <cell r="J248" t="str">
            <v>3 años</v>
          </cell>
          <cell r="K248" t="str">
            <v xml:space="preserve">30 de noviembre de 2020 al 30 de noviembre de 2023.
De acuerdo a Acta Ordinaria de Directorio N° 14, de fecha 30 de noviembre de 2020, reducida a escritura pública de fecha 16 de diciembre de 2020, en la Notaría de don Gabriel Ferrand Miranda, de Valparaíso.
</v>
          </cell>
          <cell r="L248" t="str">
            <v xml:space="preserve">Rodrigo Alejandro Cortés Godoy (Presidente Directorio)
Nathalie Eliana Carlesi Castillo (poder general de representación)
</v>
          </cell>
          <cell r="M248" t="str">
            <v>Nueva Las Rosas N° 2741, oficina 102, comuna de Valparaíso, Región de Valparaíso.</v>
          </cell>
          <cell r="N248" t="str">
            <v>V</v>
          </cell>
          <cell r="O248" t="str">
            <v>Valparaíso</v>
          </cell>
          <cell r="P248" t="str">
            <v>961589909.</v>
          </cell>
          <cell r="Q248" t="str">
            <v>paihuen@fundacionpaihuen.cl</v>
          </cell>
          <cell r="R248"/>
          <cell r="S248" t="str">
            <v>93401: Instituciones de asistencia social.</v>
          </cell>
          <cell r="T248" t="str">
            <v xml:space="preserve">Antecedentes financieros correspondientes al año 2021, aprobados por USUFI. </v>
          </cell>
        </row>
        <row r="249">
          <cell r="B249">
            <v>651705223</v>
          </cell>
          <cell r="C249"/>
          <cell r="D249" t="str">
            <v>Fundación Derecho Privado.</v>
          </cell>
          <cell r="E249" t="str">
            <v>Asociación de Derecho privado. Inscripción N° 278933, de fecha 8 de agosto de 2018, del Registro de Personas Jurídicas, del Servicio de Registro Civil e Identificación.</v>
          </cell>
          <cell r="F249" t="str">
            <v>Certificado de Vigencia, Folio Nº 500339942899, emitido con fecha 10 de agosto de 2020,  por el Servicio de Registro Civil de Identificación.</v>
          </cell>
          <cell r="G249"/>
          <cell r="H249"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249" t="str">
            <v xml:space="preserve">Roberto Ernesto Morales Norambuena,  (Presidente)
Paola Andrea Morales Norambuena, (Secretaria)
Maricel del Pilar Morales Norambuena, (Tesorera)
Andrés Alejandro Morales Norambuena Director Suplente)
</v>
          </cell>
          <cell r="J249" t="str">
            <v>2 años02 de agosto de 2018 a 02 de agosto de 2020</v>
          </cell>
          <cell r="K249" t="str">
            <v>2 años contados desde el registro en el Servicio de Registro Civil e Identificación (8 de agosto de 2018 al 8 de agosto de 2020) (artículo Primero Transitorio del acto constitutivo)</v>
          </cell>
          <cell r="L249" t="str">
            <v>Roberto Ernesto Morales Norambuena</v>
          </cell>
          <cell r="M249" t="str">
            <v>1 Poniente 1 y 2 Norte N° 1258, Oficinas 313 y 314, Comuna y Ciudad de Talca, Región del Maule</v>
          </cell>
          <cell r="N249" t="str">
            <v>VII</v>
          </cell>
          <cell r="O249" t="str">
            <v>Talca</v>
          </cell>
          <cell r="P249" t="str">
            <v>9-77572957</v>
          </cell>
          <cell r="Q249" t="str">
            <v>ps.robertomorales@gmail.com</v>
          </cell>
          <cell r="R249"/>
          <cell r="S249" t="str">
            <v>93401: Instituciones de Asistencia Social</v>
          </cell>
          <cell r="T249" t="str">
            <v>Se acompaña Certificado Financiero del año 2019, aprobadon por el Subdepartamento de Supervisión financiera Nacional.</v>
          </cell>
        </row>
        <row r="250">
          <cell r="B250">
            <v>655044205</v>
          </cell>
          <cell r="C250" t="str">
            <v>Fundación de Derecho Privado</v>
          </cell>
          <cell r="D250" t="str">
            <v>Fundación Derecho Privado.</v>
          </cell>
          <cell r="E250" t="str">
            <v>Otorgada por Decreto Supremo N° 1422, de 31 de marzo de 2005, por el Ministerio de Justicia.</v>
          </cell>
          <cell r="F250" t="str">
            <v xml:space="preserve">Certificado de Vigencia de Persona Jurídica Sin Fines de Lucro Folio N° 500181588480, emitido por el Servicio de Registro Civil e Identificación con fecha 01 de mayo de 2018. </v>
          </cell>
          <cell r="G250"/>
          <cell r="H250"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I250"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J250" t="str">
            <v>Los Directores durarán en su cargo en forma indefinida, debiendo en octubre de cada año ser confirmados en forma expresa por el Fundador y designar los cargos de Presidente, Vicepresidente, Secretario y Tesorero.</v>
          </cell>
          <cell r="K250" t="str">
            <v xml:space="preserve">10 de octubre de 2017, según se indica en Certificado de Directorio de Persona Jurídica Sin Fines de Lucro, folio N° 500181589039, del Servicio de Registro Civil e Identificación, y acta de sesión ordinaria de fecha 10 de octubre de 2017. </v>
          </cell>
          <cell r="L250" t="str">
            <v xml:space="preserve">Renato Enrique Munster Gripe, 
</v>
          </cell>
          <cell r="M250" t="str">
            <v xml:space="preserve">Costanera Norte N° 7299, comuna de Renca, Región Metropolitana
</v>
          </cell>
          <cell r="N250" t="str">
            <v>XIII</v>
          </cell>
          <cell r="O250" t="str">
            <v>Renca</v>
          </cell>
          <cell r="P250" t="str">
            <v>Fono: 7673025</v>
          </cell>
          <cell r="Q250" t="str">
            <v>artesanosdelavida@yahoo.com</v>
          </cell>
          <cell r="R250"/>
          <cell r="S250" t="str">
            <v>93401: Instituciones de Asistencia Social</v>
          </cell>
          <cell r="T250" t="str">
            <v>Se acompaña Certificado Financiero correspondiente al  año 2017, aprobados por el Sub Departamento de Supervisión Financiera Nacional.</v>
          </cell>
        </row>
        <row r="251">
          <cell r="B251">
            <v>721476006</v>
          </cell>
          <cell r="C251" t="str">
            <v>Fundación de Derecho Público.</v>
          </cell>
          <cell r="D251" t="str">
            <v>Fundación Derecho Público.</v>
          </cell>
          <cell r="E251" t="str">
            <v>Erigida de acuerdo al Derecho Canónico, por el Decreto Episcopal N° 041/92, del Obispado de Punta Arenas.</v>
          </cell>
          <cell r="F251" t="str">
            <v>Certificado Nº 01/2021, de fecha 03 de febrero de 2021, del Obispado de Punta Arenas.</v>
          </cell>
          <cell r="G251"/>
          <cell r="H251" t="str">
            <v>Certificado Nº 06/2017, de fecha 18 de agosto de 2017 , del Obispado de Punta Arenas.</v>
          </cell>
          <cell r="I251"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J251" t="str">
            <v>Duran dos años en sus funciones.</v>
          </cell>
          <cell r="K251" t="str">
            <v xml:space="preserve"> Última elección (ratificación) es de fecha 17 de marzo de 2021.</v>
          </cell>
          <cell r="L251" t="str">
            <v xml:space="preserve">Ángelo Humberto Gamín Salas, en su calidad de Vice-Presidente, conforme al artículo 15 de los Estatutos. 
Asterio Andrade Gallardo, 
</v>
          </cell>
          <cell r="M251" t="str">
            <v xml:space="preserve">Chiloé  N° 1156, comuna de Punta Arenas, Duodécima Región.
</v>
          </cell>
          <cell r="N251" t="str">
            <v>XII</v>
          </cell>
          <cell r="O251" t="str">
            <v>Punta Arenas</v>
          </cell>
          <cell r="P251" t="str">
            <v>Teléfonos: 61-613474 y 61-613479</v>
          </cell>
          <cell r="Q251" t="str">
            <v>administracion@fundacionesperanza.cl</v>
          </cell>
          <cell r="R251"/>
          <cell r="S251">
            <v>93910</v>
          </cell>
          <cell r="T251" t="str">
            <v xml:space="preserve">Certificado de antecedentes financieros del año 2020, aprobados por el Subdepartamento de Supervisión Financiera.
</v>
          </cell>
        </row>
        <row r="252">
          <cell r="B252">
            <v>740165003</v>
          </cell>
          <cell r="C252" t="str">
            <v>Fundación de Derecho Privado.</v>
          </cell>
          <cell r="D252" t="str">
            <v>Fundación Derecho Privado.</v>
          </cell>
          <cell r="E252" t="str">
            <v>Otorgado por Decreto Supremo Nº 1042, de fecha 14 de noviembre de 1997,  por el Ministerio de Justicia.</v>
          </cell>
          <cell r="F252" t="str">
            <v xml:space="preserve">Certificado de Vigencia Folio Nº 118476634, de fecha  10 de abril de 2013, del Servicio de Registro Civil e Identificación.
</v>
          </cell>
          <cell r="G252"/>
          <cell r="H252"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I252"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J252" t="str">
            <v xml:space="preserve">Durarán en su cargo en forma indefinida, y serán designados por los fundadores.
</v>
          </cell>
          <cell r="K252" t="str">
            <v xml:space="preserve">12 de octubre de 2013.
</v>
          </cell>
          <cell r="L252" t="str">
            <v xml:space="preserve">Representante Legal: 
Dante Gabriel Gasic Yaconi, 
</v>
          </cell>
          <cell r="M252" t="str">
            <v xml:space="preserve">Calle Maestro Palomo N° 480, Comuna de Puente Alto, Región Metropolitana.
</v>
          </cell>
          <cell r="N252" t="str">
            <v>XIII</v>
          </cell>
          <cell r="O252" t="str">
            <v>Puente Alto</v>
          </cell>
          <cell r="P252"/>
          <cell r="Q252" t="str">
            <v xml:space="preserve"> fundacion@educere.cl</v>
          </cell>
          <cell r="R252"/>
          <cell r="S252" t="str">
            <v>93401: Instituciones de Asistencia Social.</v>
          </cell>
          <cell r="T252" t="str">
            <v>Se acompaña antecedentes financieros, correspondiente al año 2009, cuya  aprobación por la Unidad de Supervisión Financiera Nacional, se encuentra pendiente.</v>
          </cell>
        </row>
        <row r="253">
          <cell r="B253">
            <v>722884000</v>
          </cell>
          <cell r="C253" t="str">
            <v>Fundación de Derecho Privado.</v>
          </cell>
          <cell r="D253" t="str">
            <v>Fundación Derecho Privado.</v>
          </cell>
          <cell r="E253" t="str">
            <v>Otorgado por Decreto Supremo Nº 00712, de fecha 01 de junio 2011, del Ministerio de Justicia.</v>
          </cell>
          <cell r="F253" t="str">
            <v>Certificado de vigencia de Persona Jurídica Sin Fines de Lucro, emitido por el Servicio de Registro Civil e Identificación, folio N° 500340188464, emitido con fecha 12 de agosto de 2020.</v>
          </cell>
          <cell r="G253"/>
          <cell r="H253" t="str">
            <v>La atención integral en una plena concepción cristiana del menor en situación irregular.</v>
          </cell>
          <cell r="I253" t="str">
            <v xml:space="preserve">Presidenta:
María Beatriz del Carmen Torres Maldonado
Vice-Presidenta:
María Teresa Bolívar Jirón
Secretaria:
Jessica Elvira Del Pilar Bobadilla Soto
Tesorera:
Gabriela Jirón Droguett
Directora:
Iris Elena Andrades Villalobos
</v>
          </cell>
          <cell r="J253" t="str">
            <v>Durarán un año en sus cargos, pudiendo reelegirse indefinidamente. Renovación parcial, anual de dos Directores.</v>
          </cell>
          <cell r="K253" t="str">
            <v>16.06.2020 al 16.06.2021</v>
          </cell>
          <cell r="L253" t="str">
            <v xml:space="preserve">María Beatriz Torres Maldonado       
</v>
          </cell>
          <cell r="M253" t="str">
            <v>Villa Rauquen, Los Peumos 513, Curicó, Región del Maule.</v>
          </cell>
          <cell r="N253" t="str">
            <v>VII</v>
          </cell>
          <cell r="O253" t="str">
            <v>Curicó</v>
          </cell>
          <cell r="P253" t="str">
            <v>752381944.</v>
          </cell>
          <cell r="Q253" t="str">
            <v>f.nazarethcco@gmail.com</v>
          </cell>
          <cell r="R253"/>
          <cell r="S253" t="str">
            <v>93401: Institución de Asistencia Social.</v>
          </cell>
          <cell r="T253" t="str">
            <v>Se acompaña certificado de antecedentes financieros correspondiente al año 2019, aprobados por Sub Depto. Supervisión Financiera Nacional</v>
          </cell>
        </row>
        <row r="254">
          <cell r="B254">
            <v>722517008</v>
          </cell>
          <cell r="C254" t="str">
            <v>Fundación de Derecho Privado.</v>
          </cell>
          <cell r="D254" t="str">
            <v>Fundación Derecho Privado.</v>
          </cell>
          <cell r="E254" t="str">
            <v>Otorgado por Decreto Supremo Nº 566, de fecha 20 de mayo de 1993, por el Ministerio de Justicia.</v>
          </cell>
          <cell r="F254"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254"/>
          <cell r="H254"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I254"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J254" t="str">
            <v xml:space="preserve">Indefinidamente, sin perjuicio de que las designaciones en los cargos de Presidente, Vicepresidente, Tesorero y Secretario será de tres años, pudiendo tales designaciones repetirse o alternarse en la persona de los miembros del Directorio. </v>
          </cell>
          <cell r="K254" t="str">
            <v xml:space="preserve">Los miembros del Directorio fueron designados en Sesión N° 133, de 20 de octubre de 2005. En misma ocasión se designaron los cargos de Presidente, Vicepresidente, Tesorero y Secretario. 
</v>
          </cell>
          <cell r="L254"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M254" t="str">
            <v xml:space="preserve">Isidoro Goyenechea Nº 3356, oficina 20, comuna de Las Condes, Región Metropolitana.
</v>
          </cell>
          <cell r="N254" t="str">
            <v>XIII</v>
          </cell>
          <cell r="O254" t="str">
            <v>Las Condes</v>
          </cell>
          <cell r="P254" t="str">
            <v>Teléfono: (02) 2332921</v>
          </cell>
          <cell r="Q254" t="str">
            <v xml:space="preserve"> www.fundacionmustakis.com</v>
          </cell>
          <cell r="R254"/>
          <cell r="S254" t="str">
            <v>93401: Instituciones de Asistencia Social.</v>
          </cell>
          <cell r="T254"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row>
        <row r="255">
          <cell r="B255">
            <v>651515092</v>
          </cell>
          <cell r="C255" t="str">
            <v>Fundación de Derecho Privado.</v>
          </cell>
          <cell r="D255" t="str">
            <v>Fundación Derecho Privado.</v>
          </cell>
          <cell r="E25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255" t="str">
            <v xml:space="preserve">Certificado de Vigencia Nº 500344747495, emitido con fecha 08 de septiembre de 2020, por parte del Servicio de Registro Civil e Identificación.
</v>
          </cell>
          <cell r="G255"/>
          <cell r="H255"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I255" t="str">
            <v xml:space="preserve">Presidenta: 
JULIE EUNICE SÁEZ PARDO
Vicepresidenta:
LINDA EVANGELINA RUTH CARIS FIEDLER
Secretaria:
JUDITH HAYDEE PARDO ROSAS
Tesorero:
LEANDRO SEBASTIÁN CEREZO VARGAS
</v>
          </cell>
          <cell r="J255" t="str">
            <v>03 años</v>
          </cell>
          <cell r="K255" t="str">
            <v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v>
          </cell>
          <cell r="L255" t="str">
            <v xml:space="preserve">JULIE EUNICE SÁEZ PARDO
</v>
          </cell>
          <cell r="M255" t="str">
            <v>Calle Joaquín Huerta 445, Sol Naciente, comuna de Viña del Mar, Región de Valparaíso.</v>
          </cell>
          <cell r="N255" t="str">
            <v>V</v>
          </cell>
          <cell r="O255" t="str">
            <v>Viña Del Mar</v>
          </cell>
          <cell r="P255" t="str">
            <v>569 67290930</v>
          </cell>
          <cell r="Q255" t="str">
            <v xml:space="preserve">contacto@generacionfortaleza.org
j.saez@generacionfortaleza.org
l.caris@generacionfortaleza.org
j.pardo@generacionfortaleza.org
l.cerezo@generacionfortaleza.org
</v>
          </cell>
          <cell r="R255"/>
          <cell r="S255" t="str">
            <v xml:space="preserve">93401: Institución de Asistencia Social 
</v>
          </cell>
          <cell r="T255" t="str">
            <v>Antecedentes financieros correspondientes al año 2019, aprobados  por USUFI.</v>
          </cell>
        </row>
        <row r="256">
          <cell r="B256">
            <v>740097008</v>
          </cell>
          <cell r="C256" t="str">
            <v>Fundación de Derecho Privado</v>
          </cell>
          <cell r="D256" t="str">
            <v>Fundación Derecho Privado.</v>
          </cell>
          <cell r="E256" t="str">
            <v>Decreto Exento Nº 1069, de 24 de noviembre de 1997, del Ministerio de Justicia</v>
          </cell>
          <cell r="F256" t="str">
            <v>Certificado de Vigencia Nº 14729, de 10 de marzo de 2010, del Ministerio de Justicia</v>
          </cell>
          <cell r="G256"/>
          <cell r="H256"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I256" t="str">
            <v xml:space="preserve">Presidente: Juan Pablo Ferreira Yáñez,     
Vicepresidente: Claudia González López    
Secretario: José Mario Cabezas González         
Tesorero: Ronald Guimenez Sepúlveda           
Director:  Cruz Alberdi Sesma,                   
</v>
          </cell>
          <cell r="J256" t="str">
            <v>Durarán 4 años en sus cargos, pudiendo ser reelegidos indefinidamente.</v>
          </cell>
          <cell r="K256" t="str">
            <v>07 de septiembre de 2010 - 07 de septiembre de  2014</v>
          </cell>
          <cell r="L256" t="str">
            <v xml:space="preserve">Juan Pablo Ferreira Yáñez,       </v>
          </cell>
          <cell r="M256" t="str">
            <v xml:space="preserve">Calle Grajales N° 2176, comuna de Santiago,  Región Metropolitana
</v>
          </cell>
          <cell r="N256" t="str">
            <v>XIII</v>
          </cell>
          <cell r="O256" t="str">
            <v>Santiago</v>
          </cell>
          <cell r="P256"/>
          <cell r="Q256" t="str">
            <v xml:space="preserve"> fundaciongesta@fundaciongesta.cl</v>
          </cell>
          <cell r="R256"/>
          <cell r="S256" t="str">
            <v>93401: Institución de Asistencia Social</v>
          </cell>
          <cell r="T256" t="str">
            <v>Se acompaña Certificado de Antecedentes Financieros Institucionales, correspondiente al año 2010, aprobado por el Sub Departamento de Supervisión Financiera.</v>
          </cell>
        </row>
        <row r="257">
          <cell r="B257">
            <v>656852305</v>
          </cell>
          <cell r="C257" t="str">
            <v>Fundación de Derecho Privado.</v>
          </cell>
          <cell r="D257" t="str">
            <v>Fundación Derecho Privado.</v>
          </cell>
          <cell r="E257" t="str">
            <v xml:space="preserve">Decreto Exento Nº1897, de 5 de junio de 2006, del Ministerio de Justicia. </v>
          </cell>
          <cell r="F257" t="str">
            <v>Certificado de Vigencia emitido por el SRCeI con fecha 151604160, con fecha 27 de abril de 2015.</v>
          </cell>
          <cell r="G257"/>
          <cell r="H257" t="str">
            <v xml:space="preserve">La promoción del desarrollo especialmente de personas, familias, grupos y comunidades que viven en condiciones de pobreza, marginalidad y discriminación.
</v>
          </cell>
          <cell r="I257" t="str">
            <v xml:space="preserve">Presidente: María Margarita Iroumé Carrère, 
Secretario: Luis Hernán Morales Aranda,
Tesorero: Rodrigo Eduardo Contreras Soto, 
Directores: 
María Liliana Barría Iroumé, 
Sergio Daniel Barría Iroumé, 
</v>
          </cell>
          <cell r="J257" t="str">
            <v>Durarán 5 años en sus cargos, pudiendo ser reelegidos indefinidamente</v>
          </cell>
          <cell r="K257"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L257" t="str">
            <v xml:space="preserve">María Margarita Barría Iroumé,  Directora Ejecutiva, actuando conjuntamente con uno cualquiera de los Directores.
</v>
          </cell>
          <cell r="M257" t="str">
            <v xml:space="preserve">Román Díaz N° 26, Of. 64, comuna de Providencia, ciudad de Santiago,  Región Metropolitana. </v>
          </cell>
          <cell r="N257" t="str">
            <v>XIII</v>
          </cell>
          <cell r="O257" t="str">
            <v>Santiago</v>
          </cell>
          <cell r="P257"/>
          <cell r="Q257"/>
          <cell r="R257"/>
          <cell r="S257" t="str">
            <v>93401: Institución de Asistencia Social.</v>
          </cell>
          <cell r="T257" t="str">
            <v>Se acompaña Certificado financiero, correspondiente al  año 2014,  aprobados por la Unidad de Supervisión Financiera Nacional.</v>
          </cell>
        </row>
        <row r="258">
          <cell r="B258">
            <v>650359615</v>
          </cell>
          <cell r="C258" t="str">
            <v>Fundación de Derecho Privado.</v>
          </cell>
          <cell r="D258" t="str">
            <v>Fundación Derecho Privado.</v>
          </cell>
          <cell r="E258" t="str">
            <v>Decreto Exento Nº 6831, de 2010, del Ministerio de Justicia.</v>
          </cell>
          <cell r="F258" t="str">
            <v>Certificado de Vigencia Nº 17876, de 6 de agosto de 2012, otorgado por el Departamento de Personas Jurídicas del Ministerio de Justicia.</v>
          </cell>
          <cell r="G258"/>
          <cell r="H258"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I258" t="str">
            <v xml:space="preserve">Presidente: Miguel Ángel García Gutiérrez , 
Vicepresidente: Eduardo Antonio Berasain Maraboli,
Secretario: Ricardo Mauricio Villalobos Valenzuela,
Tesorero: Juan Pablo Esteban Valenzuela Nogales, 
Director: Elson Antonio Silva Tobar, 
</v>
          </cell>
          <cell r="J258" t="str">
            <v>Durarán de manera indefinida, debiendo ser ratificados cada dos años, conforme a lo establecido en el artículo séptimo de los estatutos</v>
          </cell>
          <cell r="K258" t="str">
            <v>30 de diciembre 2010-30 de diciembre 2012</v>
          </cell>
          <cell r="L258" t="str">
            <v xml:space="preserve">Miguel Ángel García Gutiérrez,
</v>
          </cell>
          <cell r="M258" t="str">
            <v xml:space="preserve">Avenida Los Conquistadores Nº 1951, comuna de Providencia, Santiago.
</v>
          </cell>
          <cell r="N258" t="str">
            <v>XIII</v>
          </cell>
          <cell r="O258" t="str">
            <v>Providencia</v>
          </cell>
          <cell r="P258"/>
          <cell r="Q258"/>
          <cell r="R258"/>
          <cell r="S258">
            <v>93401</v>
          </cell>
          <cell r="T258" t="str">
            <v>Se acompaña Certificado  financiero correspondientes al año 2011, aprobado por el Subdepartamento de Supervisión Financiera Nacional.</v>
          </cell>
        </row>
        <row r="259">
          <cell r="B259">
            <v>651747023</v>
          </cell>
          <cell r="C259" t="str">
            <v>Corporación de Derecho Privado.</v>
          </cell>
          <cell r="D259" t="str">
            <v>Corporaciones de Derecho Privado</v>
          </cell>
          <cell r="E25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259" t="str">
            <v>Certificado de Vigencia de Persona Jurídica sin Fines de Lucro, Folio N° 500401777792, emitido por el Servicio de Registro Civil e Identificación, con fecha 04 de agosto de 2021.</v>
          </cell>
          <cell r="G259"/>
          <cell r="H259"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I259" t="str">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ell>
          <cell r="J259" t="str">
            <v>03 años</v>
          </cell>
          <cell r="K259" t="str">
            <v>Del 04 de octubre de 2018 al 04 de octubre de 2021.</v>
          </cell>
          <cell r="L259" t="str">
            <v xml:space="preserve">MARÍA CAROLINA BEZMALINOVIC MORALES, 
</v>
          </cell>
          <cell r="M259" t="str">
            <v xml:space="preserve">Avenida Andrés Bello N°2867, piso 20, Comuna de Las Condes, Región Metropolitana.                                                                                                                                                                                                                                                        </v>
          </cell>
          <cell r="N259" t="str">
            <v>XIII</v>
          </cell>
          <cell r="O259" t="str">
            <v>Las Condes</v>
          </cell>
          <cell r="P259">
            <v>226698697</v>
          </cell>
          <cell r="Q259" t="str">
            <v xml:space="preserve">guadalupeacoge@gmail.com
</v>
          </cell>
          <cell r="R259"/>
          <cell r="S259" t="str">
            <v xml:space="preserve">93401: Institución de Asistencia Social 
</v>
          </cell>
          <cell r="T259" t="str">
            <v>Antecedentes financieros correspondientes al año 2020 aprobados por el Sub Departamento de Supervisión Financiera Nacional.</v>
          </cell>
        </row>
        <row r="260">
          <cell r="B260" t="str">
            <v>65175495K</v>
          </cell>
          <cell r="C260"/>
          <cell r="D260" t="str">
            <v>Fundación Derecho Privado.</v>
          </cell>
          <cell r="E260"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260" t="str">
            <v>Certificado de Vigencia de Persona Jurídica sin Fines de Lucro, Folio Nº 500350982741, de fecha 17 de octubre de 2020, del Servicio de Registro Civil e Identificación.</v>
          </cell>
          <cell r="G260"/>
          <cell r="H260"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I260" t="str">
            <v xml:space="preserve">Presidente: 
MAURICIO ALEJANDRO SILVA PÉREZ
Secretaria: 
ORIETTA RACHEL DEL CARMEN MADARIAGA MONTES
Tesorera:
JACQUELINE DEL CARMEN SILVA PÉREZ
Director 1:
MANUEL ALBERTO CASTILLO REYES
Director 2:
MARCIA PATRICIA ALVARADO QUINTEROS
</v>
          </cell>
          <cell r="J260" t="str">
            <v>5 años</v>
          </cell>
          <cell r="K260" t="str">
            <v>Desde el 27 de septiembre de 2018 al 27 de septiembre de 2023.
De acuerdo al Certificado de Directorio, Folio N° 500350982756, de fecha 17 de octubre de 2020, del Servicio de Registro Civil e Identificación.</v>
          </cell>
          <cell r="L260" t="str">
            <v>MAURICIO ALEJANDRO SILVA PÉREZ</v>
          </cell>
          <cell r="M260" t="str">
            <v>Pasaje La Recoleta N° 5586, comuna de Huechuraba</v>
          </cell>
          <cell r="N260" t="str">
            <v>XIII</v>
          </cell>
          <cell r="O260" t="str">
            <v>Huechuraba</v>
          </cell>
          <cell r="P260">
            <v>56226261423</v>
          </cell>
          <cell r="Q260" t="str">
            <v>fundacionhabitos@gmail.com</v>
          </cell>
          <cell r="R260"/>
          <cell r="S260">
            <v>93401</v>
          </cell>
          <cell r="T260" t="str">
            <v xml:space="preserve">Se acompaña Certificado Financiero de la Institución, correspondientes al año 2019, los cuales fueron aprobados por  el Sub Departamento de Supervisión Financiera Nacional.
.
</v>
          </cell>
        </row>
        <row r="261">
          <cell r="B261">
            <v>718429005</v>
          </cell>
          <cell r="C261" t="str">
            <v>Fundación de Derecho Privado.</v>
          </cell>
          <cell r="D261" t="str">
            <v>Fundación Derecho Privado.</v>
          </cell>
          <cell r="E261" t="str">
            <v xml:space="preserve">Decreto Supremo Nº 5265, de 16 de mayo de 1991, del Ministerio de Justicia. </v>
          </cell>
          <cell r="F261" t="str">
            <v>Certificado de Vigencia Nº 5996, de 27 de abril de 2011, del Ministerio de Justicia.</v>
          </cell>
          <cell r="G261"/>
          <cell r="H261" t="str">
            <v xml:space="preserve">Otorgar mantención, alimentación, educación, capacitación y, en general, una atención integral a menores en situación irregular.
</v>
          </cell>
          <cell r="I261" t="str">
            <v xml:space="preserve">Presidenta: María Francisca Solar Ojeda, 
Secretario: José Carlos Hassi Thumala,
Tesorero: Juan Guillermo Espinoza Fuentes, 
Directores: 
Pilar Valdés Vial, 
Lucía del Sagrado Corazón Armanet Mena, 
</v>
          </cell>
          <cell r="J261" t="str">
            <v>Indefinida.</v>
          </cell>
          <cell r="K261" t="str">
            <v>28 de septiembre de 2009.</v>
          </cell>
          <cell r="L261" t="str">
            <v xml:space="preserve">Ana María Tomassini Aguirre, 
</v>
          </cell>
          <cell r="M261" t="str">
            <v xml:space="preserve">Avenida Tobalaba N° 6109, Comuna de la Reina, Región Metropolitana (Residencia de Niñas).
</v>
          </cell>
          <cell r="N261" t="str">
            <v>XIII</v>
          </cell>
          <cell r="O261" t="str">
            <v>La Reina</v>
          </cell>
          <cell r="P261"/>
          <cell r="Q261" t="str">
            <v>: lapromesa@vtr.net</v>
          </cell>
          <cell r="R261"/>
          <cell r="S261">
            <v>93401</v>
          </cell>
          <cell r="T261" t="str">
            <v xml:space="preserve">Se acompaña Certificado Financiero de la Institución y Balance General, ambos correspondientes al año 2010, los cuales fueron aprobados por  la Unidad de Supervisión Financiera Nacional
.
</v>
          </cell>
        </row>
        <row r="262">
          <cell r="B262">
            <v>714364007</v>
          </cell>
          <cell r="C262" t="str">
            <v>Fundación de Derecho Privado.</v>
          </cell>
          <cell r="D262" t="str">
            <v>Fundación Derecho Privado.</v>
          </cell>
          <cell r="E262" t="str">
            <v xml:space="preserve">Decreto Supremo Nº 948, de 25 de septiembre de 1987, del Ministerio de Justicia. </v>
          </cell>
          <cell r="F262" t="str">
            <v xml:space="preserve">Certificado de Vigencia folio N° 500187914783, emitido con fecha 12 de julio de 2018, por el Servicio de Registro Civil e Identificación. </v>
          </cell>
          <cell r="G262"/>
          <cell r="H262"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I262"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J262"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K262"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L262" t="str">
            <v>Delegación de poder a doña María Antonieta Lazarraga Muñoz, para que, actuando conjuntamente con uno cualesquiera de los señores Gabriel Montes Arrau y Jorge Daveggio Farías, representen a la fundación.</v>
          </cell>
          <cell r="M262" t="str">
            <v xml:space="preserve">Avda. Trinidad Oriente N° 3400, comuna de La Florida, Santiago, Región Metropolitana
Casilla 9702
</v>
          </cell>
          <cell r="N262" t="str">
            <v>XIII</v>
          </cell>
          <cell r="O262" t="str">
            <v>La Florida</v>
          </cell>
          <cell r="P262" t="str">
            <v xml:space="preserve">Fono: 2670014, </v>
          </cell>
          <cell r="Q262" t="str">
            <v xml:space="preserve"> hogaresperanza@hotmail.com</v>
          </cell>
          <cell r="R262"/>
          <cell r="S262">
            <v>93401</v>
          </cell>
          <cell r="T262" t="str">
            <v>Se acompaña Certificado Financiero correspondientes al año 2017, aprobado por la Unidad de Supervisión Financiera Nacional.</v>
          </cell>
        </row>
        <row r="263">
          <cell r="B263" t="str">
            <v>72493000K</v>
          </cell>
          <cell r="C263" t="str">
            <v>Fundación de Derecho Privado</v>
          </cell>
          <cell r="D263" t="str">
            <v>Fundación Derecho Privado.</v>
          </cell>
          <cell r="E263" t="str">
            <v xml:space="preserve">Otorgada por Decreto Supremo N° 1272, de fecha 29 de octubre de 1993, del Ministerio de Justicia.
</v>
          </cell>
          <cell r="F263" t="str">
            <v>Certificado de Vigencia Folio Nº 15995483, de 01 de junio de 2016, del Servicio de Registro Civil e Identificación.</v>
          </cell>
          <cell r="G263"/>
          <cell r="H263"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I263"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J263" t="str">
            <v>Indefinida</v>
          </cell>
          <cell r="K263" t="str">
            <v>18 de julio de 2013.</v>
          </cell>
          <cell r="L263" t="str">
            <v xml:space="preserve">Sonia Violeta Rojas Herrrera 
</v>
          </cell>
          <cell r="M263" t="str">
            <v xml:space="preserve">Simpson N°398, comuna de Valdivia, Región de Los Ríos.
</v>
          </cell>
          <cell r="N263" t="str">
            <v>XIV</v>
          </cell>
          <cell r="O263" t="str">
            <v>Valdivia</v>
          </cell>
          <cell r="P263" t="str">
            <v>(63)  219909</v>
          </cell>
          <cell r="Q263"/>
          <cell r="R263"/>
          <cell r="S263" t="str">
            <v>93401: Instituciones de Asistencia Social</v>
          </cell>
          <cell r="T263" t="str">
            <v xml:space="preserve">Se acompaña certificado de antecedentes financieros correspondiente al año 2013, aprobado por el Sub Departamento de Supervisión Financiera Nacional.
Se remite ficha a procesos y pagos.
</v>
          </cell>
        </row>
        <row r="264">
          <cell r="B264">
            <v>700217507</v>
          </cell>
          <cell r="C264" t="str">
            <v>Fundación  privada de beneficencia pública.</v>
          </cell>
          <cell r="D264" t="str">
            <v>Fundación Derecho Privado.</v>
          </cell>
          <cell r="E264" t="str">
            <v>Otorgada por Decreto Supremo Nº 3105, de 10 de noviembre de 1903.</v>
          </cell>
          <cell r="F264" t="str">
            <v>Certificado de Vigencia, Folio Nº 500347178747, emitido con fecha 24 de septiembre de 2020, por el Servicio de Registro Civil de Identificación.</v>
          </cell>
          <cell r="G264"/>
          <cell r="H264"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I264"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v>
          </cell>
          <cell r="J264" t="str">
            <v>Durará dos años en sus funciones.</v>
          </cell>
          <cell r="K264" t="str">
            <v xml:space="preserve">30 de octubre de 2019 al 30 de octubre de 2021.( según certificado de directorio de persona jurídica, Folio Nº 500347178114, emitido con fecha 24 de septiembre de 2020,  por el Servicio de Registro Civil de Identificación) </v>
          </cell>
          <cell r="L264" t="str">
            <v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v>
          </cell>
          <cell r="M264" t="str">
            <v xml:space="preserve">Avenida Fernando Castillo Velasco N°  11401, comuna de La Reina, Santiago, 
Región Metropolitana, 
</v>
          </cell>
          <cell r="N264" t="str">
            <v>XIII</v>
          </cell>
          <cell r="O264" t="str">
            <v>La Reina</v>
          </cell>
          <cell r="P264" t="str">
            <v>22731129
Celular 961257394</v>
          </cell>
          <cell r="Q264" t="str">
            <v>Mail: directoralascreches@gmail.com</v>
          </cell>
          <cell r="R264"/>
          <cell r="S264" t="str">
            <v>93401: Instituciones de Asistencia Social.</v>
          </cell>
          <cell r="T264" t="str">
            <v>Se acompaña Certificado financiero firmado ante notario público, correspondiente al año 2019, aprobado por el  Subdepartamento de Supervisión Financiera Nacional.</v>
          </cell>
        </row>
        <row r="265">
          <cell r="B265">
            <v>821849012</v>
          </cell>
          <cell r="C265" t="str">
            <v>Fundación de Derecho Privado</v>
          </cell>
          <cell r="D265" t="str">
            <v>Fundación Derecho Privado.</v>
          </cell>
          <cell r="E265" t="str">
            <v>Concedida por Decreto Supremo Nº970, de 26 de junio de 1979, del Ministerio de Justicia.</v>
          </cell>
          <cell r="F265" t="str">
            <v>Certificado de Vigencia Nº 25607, de 04 de julio de 2005, del Ministerio de Justicia.</v>
          </cell>
          <cell r="G265"/>
          <cell r="H265" t="str">
            <v>Mantener un hogar para niñitas en situación irregular, tendiente a protegerlas, cuidarlas y educarlas.</v>
          </cell>
          <cell r="I265"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J265"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K265" t="str">
            <v>De 30 de diciembre de 2003 a 30 de diciembre de 2006</v>
          </cell>
          <cell r="L265" t="str">
            <v xml:space="preserve">María Eliana Moreno Merino
</v>
          </cell>
          <cell r="M265" t="str">
            <v>Balmes Nº 126, Cerro Cordillera, Valparaíso</v>
          </cell>
          <cell r="N265" t="str">
            <v>V</v>
          </cell>
          <cell r="O265" t="str">
            <v>Valparaíso</v>
          </cell>
          <cell r="P265"/>
          <cell r="Q265"/>
          <cell r="R265"/>
          <cell r="S265">
            <v>93401</v>
          </cell>
          <cell r="T265" t="str">
            <v>Se acompaña  Certificado de Antecedentes Financieros correspondiente al año 2009, aprobado por la Unidad de Supervisión Financiera Nacional.</v>
          </cell>
        </row>
        <row r="266">
          <cell r="B266">
            <v>707182008</v>
          </cell>
          <cell r="C266" t="str">
            <v>Fundación de Derecho Privado</v>
          </cell>
          <cell r="D266" t="str">
            <v>Fundación Derecho Privado.</v>
          </cell>
          <cell r="E266" t="str">
            <v>Otorgada por Decreto Supremo N° 298, de fecha 18 de febrero de 1971, del Ministerio de Justicia.</v>
          </cell>
          <cell r="F266" t="str">
            <v>Certificado de Vigencia, folio Nº 500163618736, de 03 de octubre de 2017, emitido por el SRCeI.</v>
          </cell>
          <cell r="G266"/>
          <cell r="H266" t="str">
            <v>La asistencia y protección integral de la niñez en situación irregular de la provincia de Talca.</v>
          </cell>
          <cell r="I266" t="str">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ell>
          <cell r="J266"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K266" t="str">
            <v>Hasta el 25 de enero de 2021</v>
          </cell>
          <cell r="L266" t="str">
            <v xml:space="preserve">Américo Águila Uribe,
</v>
          </cell>
          <cell r="M266" t="str">
            <v xml:space="preserve">1 Norte N° 541,  comuna de Talca, Séptima Región.
</v>
          </cell>
          <cell r="N266" t="str">
            <v>VII</v>
          </cell>
          <cell r="O266" t="str">
            <v>Talca</v>
          </cell>
          <cell r="P266" t="str">
            <v>Fono: 685986</v>
          </cell>
          <cell r="Q266" t="str">
            <v xml:space="preserve">funhogarinfantil@hotmail.com
</v>
          </cell>
          <cell r="R266"/>
          <cell r="S266">
            <v>91401</v>
          </cell>
          <cell r="T266" t="str">
            <v xml:space="preserve">Se acompañan antecedentes financieros correspondientes al año 2019, aprobados Subdepartamento de Supervisión Financiera Nacional
</v>
          </cell>
        </row>
        <row r="267">
          <cell r="B267" t="str">
            <v xml:space="preserve">657285609
</v>
          </cell>
          <cell r="C267" t="str">
            <v>Fundación  de Derecho Privado.</v>
          </cell>
          <cell r="D267" t="str">
            <v>Fundación Derecho Privado.</v>
          </cell>
          <cell r="E267" t="str">
            <v>Otorgado por Decreto Supremo Nº 2706 de fecha 30 de agosto de 2006, del Ministerio de Justicia.</v>
          </cell>
          <cell r="F267" t="str">
            <v>Certificado de Vigencia de Persona Jurídica Sin Fines de Lucro folio Nº 128980205, de fecha 30 de diciembre de 2013, del Registro Civil e Identificación.</v>
          </cell>
          <cell r="G267"/>
          <cell r="H267"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I267" t="str">
            <v xml:space="preserve">Presidente: Peter Shauenburg Geisse 
Vicepresidente: Rolf Hager Weiss 
Secretario: Juan Ebert Kroneberg 
Tesorero: Jorge Andrés Rademacher Guerrero 
Director: Mariela Garcia Pacheco 
</v>
          </cell>
          <cell r="J267"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K267" t="str">
            <v xml:space="preserve">De fecha 12 de diciembre de 2006 hasta el 12 de diciembre de 2009. 
</v>
          </cell>
          <cell r="L267" t="str">
            <v xml:space="preserve">Presidente del Consejo Directivo: Peter Shauenburg Geisse 
</v>
          </cell>
          <cell r="M267" t="str">
            <v xml:space="preserve">Población El Laurel, Lastarria 0200, Casilla 329, Valdivia.
</v>
          </cell>
          <cell r="N267" t="str">
            <v>XIV</v>
          </cell>
          <cell r="O267" t="str">
            <v>Valdivia</v>
          </cell>
          <cell r="P267"/>
          <cell r="Q267" t="str">
            <v>hogarluter@gmail.com, www.fundacionhogarluterano.cl</v>
          </cell>
          <cell r="R267"/>
          <cell r="S267" t="str">
            <v>93401: Institución de Asistencia Social</v>
          </cell>
          <cell r="T267" t="str">
            <v>Se acompaña certificado financiero año 2012, aprobado Departamento Auditoria</v>
          </cell>
        </row>
        <row r="268">
          <cell r="B268">
            <v>714792008</v>
          </cell>
          <cell r="C268" t="str">
            <v>Fundación de Derecho Privado.</v>
          </cell>
          <cell r="D268" t="str">
            <v>Fundación Derecho Privado.</v>
          </cell>
          <cell r="E268" t="str">
            <v xml:space="preserve">Decreto Supremo Nº1302, de 22 de diciembre de 1987, del Ministerio de Justicia. </v>
          </cell>
          <cell r="F268" t="str">
            <v>Certificado de Vigencia folio Nº 500396882015, de fecha 05 de julio de 2021, del Servicio de Registro Civil e Identificación.</v>
          </cell>
          <cell r="G268"/>
          <cell r="H268" t="str">
            <v xml:space="preserve">Ayuda material y espiritual a las personas de escasos recursos.
</v>
          </cell>
          <cell r="I268" t="str">
            <v xml:space="preserve">Presidente:
Oukate Kpandja. 
Vicepresidente
Bernardo Serrano Spoerer
Secretario
Jaime Solar Beazer. 
Directores
Juan Pablo Rodríguez Court. 
Ernesto Correa Elizalde. 
Matías Mackenna García Huidobro. 
Enrique Aguilar Castro. </v>
          </cell>
          <cell r="J268" t="str">
            <v xml:space="preserve">Durarán 3 años en sus funciones. </v>
          </cell>
          <cell r="K268" t="str">
            <v>17 de noviembre de 2020 al 17 de noviembre de 2023.</v>
          </cell>
          <cell r="L268" t="str">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ell>
          <cell r="M268" t="str">
            <v xml:space="preserve">San Ignacio N° 979, comuna de Puerto Varas, Décima Región.
</v>
          </cell>
          <cell r="N268" t="str">
            <v>X</v>
          </cell>
          <cell r="O268" t="str">
            <v>Puerto Varas</v>
          </cell>
          <cell r="P268" t="str">
            <v>F. 65-232931, 065-233834</v>
          </cell>
          <cell r="Q268" t="str">
            <v>Correos electrónicos fvdcasacentral@gmail.com, fvdsocial@gmail.com</v>
          </cell>
          <cell r="R268" t="str">
            <v>Casilla 699</v>
          </cell>
          <cell r="S268" t="str">
            <v>93401: Institución de Asistencia Social.</v>
          </cell>
          <cell r="T268" t="str">
            <v>Certificado financiero correspondiente al año 2020, aprobados por por el Subdepartamento de Supervisión Financiera Nacional.</v>
          </cell>
        </row>
        <row r="269">
          <cell r="B269">
            <v>650017552</v>
          </cell>
          <cell r="C269" t="str">
            <v>Fundación de Derecho Privado.</v>
          </cell>
          <cell r="D269" t="str">
            <v>Fundación Derecho Privado.</v>
          </cell>
          <cell r="E269" t="str">
            <v>Decreto Supremo Nº 3757 de 27 de octubre de 2008, del Ministerio de Justicia.</v>
          </cell>
          <cell r="F269" t="str">
            <v>Certificado de Vigencia Nº 21550, de fecha 12 de septiembre de 2012, otorgado por el Departamento de Personas Jurídicas del Ministerio de Justicia.</v>
          </cell>
          <cell r="G269"/>
          <cell r="H269"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I269" t="str">
            <v xml:space="preserve">Presidente: Julio Antonio Olalla Mayor , 
Secretario: Alexandra Helena Montenegro Veltmeyer, 
Tesorero: Catalina María Santos Hercerg, 
Director: Nicole Saint-Jean Sánchez , 
Director: Luis Antonio Carrasco Díaz, 
</v>
          </cell>
          <cell r="J269" t="str">
            <v>Durarán de manera indefinida.</v>
          </cell>
          <cell r="K269" t="str">
            <v>18 de mayo de 2010</v>
          </cell>
          <cell r="L269" t="str">
            <v xml:space="preserve">Rodrigo Calcagni González, 
Julio Antonio Olalla Mayor, 
</v>
          </cell>
          <cell r="M269" t="str">
            <v xml:space="preserve">Jerónimo de Alderete Nº283, oficina 23, Pucón, Región de la Araucanía.
</v>
          </cell>
          <cell r="N269" t="str">
            <v>IX</v>
          </cell>
          <cell r="O269" t="str">
            <v>Pucón</v>
          </cell>
          <cell r="P269"/>
          <cell r="Q269"/>
          <cell r="R269"/>
          <cell r="S269">
            <v>93401</v>
          </cell>
          <cell r="T269" t="str">
            <v>Se acompaña Certificado  financiero correspondientes al año 2010, aprobados por el Subdepartamento de Supervisión Financiera Nacional.</v>
          </cell>
        </row>
        <row r="270">
          <cell r="B270">
            <v>651660149</v>
          </cell>
          <cell r="C270"/>
          <cell r="D270" t="str">
            <v>Fundación Derecho Privado.</v>
          </cell>
          <cell r="E270"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270" t="str">
            <v>Certificado de Vigencia, Folio Nº 500290779184, de fecha 23 de enero de 2020, del Servicio de Registro Civil e Identificación</v>
          </cell>
          <cell r="G270"/>
          <cell r="H270"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I270" t="str">
            <v xml:space="preserve">Directorio inicial: 
Presidente: 
Enrique Alejandro Saud Sazo, 
Vice presidente.
Juan Ricardo Saud Sazo, 
Secretaria: 
Bernarda Raquel Llanos Marin, 
Tesorero:
Marcos Antonio Saud Sazo, 
Director:
Doris Andrea Álvarez Quiroz,
</v>
          </cell>
          <cell r="J270" t="str">
            <v>5 AÑOS</v>
          </cell>
          <cell r="K270" t="str">
            <v>AL 19.06.2023</v>
          </cell>
          <cell r="L270" t="str">
            <v xml:space="preserve">Presidente:
Enrique Alejandro Saud Sazo
</v>
          </cell>
          <cell r="M270" t="str">
            <v xml:space="preserve">El Rosario N°3738, La Cantera, Coquimbo </v>
          </cell>
          <cell r="N270" t="str">
            <v>IV</v>
          </cell>
          <cell r="O270" t="str">
            <v>Coquimbo</v>
          </cell>
          <cell r="P270">
            <v>949317655</v>
          </cell>
          <cell r="Q270" t="str">
            <v>contacto@fundacionimsa.cl</v>
          </cell>
          <cell r="R270"/>
          <cell r="S270">
            <v>93401</v>
          </cell>
          <cell r="T270" t="str">
            <v>Antecedentes financieros correspondientes al año 2019, aprobados por el Sub Departamento de Supervisión Financiera Nacional</v>
          </cell>
        </row>
        <row r="271">
          <cell r="B271">
            <v>651096642</v>
          </cell>
          <cell r="C271" t="str">
            <v xml:space="preserve">Fundación de Derecho Privado.
</v>
          </cell>
          <cell r="D271" t="str">
            <v>Fundación Derecho Privado.</v>
          </cell>
          <cell r="E271" t="str">
            <v>Inscripción N° 207417, de fecha 05 de agosto de 2015, del Registro de Personas Jurídicas, del Servicio de Registro Civil e Identificación.</v>
          </cell>
          <cell r="F271" t="str">
            <v>Certificado de Vigencia, Folio Nº 500187886415, emitido con fecha 11 de julio de 2018, por el SRCeI.</v>
          </cell>
          <cell r="G271"/>
          <cell r="H271"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71" t="str">
            <v xml:space="preserve">Presidente: Norma Milena Ivonne Sierralta Pedemonte,
Secretario: Reinaldo Juan Gajewski Molina, 
Tesorero: Cristian Marcelo Villarroel Bustos, 
</v>
          </cell>
          <cell r="J271" t="str">
            <v>: 3 años</v>
          </cell>
          <cell r="K271" t="str">
            <v>Desde el 13 de abril de 2015- al 13 de abril de 2018</v>
          </cell>
          <cell r="L271" t="str">
            <v xml:space="preserve">Norma Milena Ivonne Sierralta Pedemonte, 
Maria Loreto Franco Zúñiga, 
Javiera del Pilar Terroba Aguirre, 
</v>
          </cell>
          <cell r="M271" t="str">
            <v xml:space="preserve">Sotero del Rio Nº 508, oficina 614, comuna de Santiago. Región Metropolitana. 
</v>
          </cell>
          <cell r="N271" t="str">
            <v>XIII</v>
          </cell>
          <cell r="O271" t="str">
            <v>Santiago</v>
          </cell>
          <cell r="P271" t="str">
            <v>Fono 61934784 – 74971290</v>
          </cell>
          <cell r="Q271" t="str">
            <v>lfranco@fidef.cl 
jterroba@fidef.cl</v>
          </cell>
          <cell r="R271"/>
          <cell r="S271">
            <v>93401</v>
          </cell>
          <cell r="T271" t="str">
            <v>Se acompaña Certificado Financiero  año 2017,enviado para ser aprobado por el Subdepartamento de Supervisión Financiera Nacional.</v>
          </cell>
        </row>
        <row r="272">
          <cell r="B272">
            <v>651811481</v>
          </cell>
          <cell r="C272"/>
          <cell r="D272" t="str">
            <v>Fundación Derecho Privado.</v>
          </cell>
          <cell r="E272"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272" t="str">
            <v>Certificado de Vigencia Folio Nº 500343354798, emitido con fecha 31 de agosto de 2020, por parte del Servicio de Registro Civil e Identificación.</v>
          </cell>
          <cell r="G272"/>
          <cell r="H272"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I272" t="str">
            <v>Presidente: Pilar Francisca Zamora Mora, 
Secretario: Angelo Paolo GonzalezMora, 
Tesorero: Franco javier Zamora Mora</v>
          </cell>
          <cell r="J272" t="str">
            <v>5 años</v>
          </cell>
          <cell r="K272" t="str">
            <v>Del 27 de marzo de 2019 al 27 de marzo de 2024</v>
          </cell>
          <cell r="L272" t="str">
            <v xml:space="preserve">Presidente: Pilar Francisca Zamora </v>
          </cell>
          <cell r="M272" t="str">
            <v>Avenida Einstein Nº 449, manzanal de Rancagua, Región del Libertador Bernardo O’Higgins</v>
          </cell>
          <cell r="N272" t="str">
            <v>VI</v>
          </cell>
          <cell r="O272" t="str">
            <v>Rancagua</v>
          </cell>
          <cell r="P272">
            <v>964560714</v>
          </cell>
          <cell r="Q272" t="str">
            <v>Pilar.zamora@fundacionintegrando.cl</v>
          </cell>
          <cell r="R272"/>
          <cell r="S272">
            <v>93401</v>
          </cell>
          <cell r="T272" t="str">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ell>
        </row>
        <row r="273">
          <cell r="B273">
            <v>817743005</v>
          </cell>
          <cell r="C273" t="str">
            <v>Fundación de Derecho Privado</v>
          </cell>
          <cell r="D273" t="str">
            <v>Fundación Derecho Privado.</v>
          </cell>
          <cell r="E273" t="str">
            <v>Otorgado por Decreto Supremo Nº 0246, de fecha 17 de enero de 1963, del Ministerio de Justicia.</v>
          </cell>
          <cell r="F273" t="str">
            <v>Certificado de Vigencia actualizado al año 2017, otorgado por el SRCEI. Nº de inscripción 7324 de fecha 31 01 13, folio Nº 500156475439, emitido con fecha 28 de junio de 2017.</v>
          </cell>
          <cell r="G273"/>
          <cell r="H273"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I273"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J273" t="str">
            <v xml:space="preserve">Durarán en sus cargos cinco años. Si por cualquier causa no se realizasen las designaciones o elecciones, los respectivos Directores continuarán en sus funciones con todas sus obligaciones y atribuciones, hasta que sean reemplazados. </v>
          </cell>
          <cell r="K273" t="str">
            <v>: Elegido en Sesión Extraordinaria de Directorio N° 148, de fecha 11 de marzo de 2015, cuya Acta que fue reducida a escritura pública con 15 de mayo de 2015, ante el Notario Público de Rancagua, don Daniel Mondaca Pedrero.</v>
          </cell>
          <cell r="L273" t="str">
            <v xml:space="preserve">María Teresita Matetic Riestra, 
Director Ejecutivo Interino: Francisco Alejandro Vega Caro. 
</v>
          </cell>
          <cell r="M273" t="str">
            <v xml:space="preserve">Argomedo Nº 2230, Quinta de Tilcoco, provincia de Cachapoal, Sexta Región.  
</v>
          </cell>
          <cell r="N273" t="str">
            <v>VI</v>
          </cell>
          <cell r="O273" t="str">
            <v>Quinta De Tilcoco</v>
          </cell>
          <cell r="P273" t="str">
            <v>072-541271 - 072-541309</v>
          </cell>
          <cell r="Q273" t="str">
            <v xml:space="preserve">icyccp@ctcinternet.cl fundacionicyc@gmail.com
</v>
          </cell>
          <cell r="R273"/>
          <cell r="S273">
            <v>93401</v>
          </cell>
          <cell r="T273" t="str">
            <v>Se acompaña certificado financiero correspondiente al año 2016, aprobados por el Subdepartamento de Supervisión Financiera Nacional.</v>
          </cell>
        </row>
        <row r="274">
          <cell r="B274">
            <v>759917405</v>
          </cell>
          <cell r="C274" t="str">
            <v>Fundación de derecho público</v>
          </cell>
          <cell r="D274" t="str">
            <v>Fundación Derecho Público.</v>
          </cell>
          <cell r="E274" t="str">
            <v>Decreto Eclesiástico del Obispado de Copiapó Nº 003/01, de 9 de marzo de 2001.</v>
          </cell>
          <cell r="F274" t="str">
            <v xml:space="preserve">Certificado de Vigencia SOC/163/2021, de fecha 13 de julio de 2021, del Obispado de Copiapó.
</v>
          </cell>
          <cell r="G274"/>
          <cell r="H274"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I274" t="str">
            <v xml:space="preserve">Presidente: Jorge Alfaro Colmans
Vicepresidenta: María Eugenia Cavada
Secretaria: Ximena Cáceres Maturana
Directora: Nélida Carmona Rojas
Directora: Alicia Gutiérrez Tapia
Director: Iván Farah Maffei
Directora Ejecutiva: Carla Brown Prato
</v>
          </cell>
          <cell r="J274" t="str">
            <v xml:space="preserve">Según los Estatutos, los miembros del Directorio deben durar dos años en sus cargos, sin perjuicio de la posibilidad de confirmación sucesiva por parte del Obispo.  </v>
          </cell>
          <cell r="K274" t="str">
            <v>19 de diciembre de 2018 al 19 de diciembre de 2019</v>
          </cell>
          <cell r="L274" t="str">
            <v xml:space="preserve">Presidente: Jorge Alfaro Colmans
Directora Ejecutiva: Carla Brown Prato
</v>
          </cell>
          <cell r="M274" t="str">
            <v xml:space="preserve">Calle O’Higgins Nº 555, depto. 1 y 2, comuna de Copiapó, Región de Atacama.
</v>
          </cell>
          <cell r="N274" t="str">
            <v>III</v>
          </cell>
          <cell r="O274" t="str">
            <v>Copiapó</v>
          </cell>
          <cell r="P274" t="str">
            <v xml:space="preserve">Fono fijo: 52-2247556
Fono celular: 9-68328551
</v>
          </cell>
          <cell r="Q274" t="str">
            <v>svallejos@fundiep.cl</v>
          </cell>
          <cell r="R274"/>
          <cell r="S274">
            <v>93401</v>
          </cell>
          <cell r="T274" t="str">
            <v>Se acompaña certificado financiero correspondiente al 2020 aprobados por el Subdepartamento de Supervisión Financiera</v>
          </cell>
        </row>
        <row r="275">
          <cell r="B275">
            <v>654426600</v>
          </cell>
          <cell r="C275" t="str">
            <v>Fundación de Derecho Privado.</v>
          </cell>
          <cell r="D275" t="str">
            <v>Fundación Derecho Privado.</v>
          </cell>
          <cell r="E275" t="str">
            <v>Otorgado por Decreto Supremo Nº 1308, de fecha 23 de enero de 2012,  por el Ministerio de Justicia.</v>
          </cell>
          <cell r="F275" t="str">
            <v xml:space="preserve">Certificado de Vigencia, folio Nº141085955 emitido con fecha 22 de septiembre de 2014, por el SRCEI </v>
          </cell>
          <cell r="G275"/>
          <cell r="H275"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I275"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J275" t="str">
            <v>Indefinida</v>
          </cell>
          <cell r="K275" t="str">
            <v>Consta Acta de Reunión de Directorio, de fecha 27 de abril de 2010, aprobada ante el Notario Público Suplente Raúl Mella Santibáñez, de la Trigésima Notaría de Santiago.</v>
          </cell>
          <cell r="L275"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M275" t="str">
            <v xml:space="preserve">Galo González Nº 4585, ciudad de Santiago, Región Metropolitana.
</v>
          </cell>
          <cell r="N275" t="str">
            <v>XIII</v>
          </cell>
          <cell r="O275" t="str">
            <v>Santiago</v>
          </cell>
          <cell r="P275" t="str">
            <v>Teléfono: (56-2) 5126280</v>
          </cell>
          <cell r="Q275" t="str">
            <v xml:space="preserve"> jardin_lavictoria@yahoo.es </v>
          </cell>
          <cell r="R275"/>
          <cell r="S275" t="str">
            <v>93401: Instituciones de Asistencia Social.</v>
          </cell>
          <cell r="T275" t="str">
            <v xml:space="preserve">Se acompaña certificado financiero correspondiente al año 2013, aprobado por el Subdepartamento de Supervisión Financiera Nacional. </v>
          </cell>
        </row>
        <row r="276">
          <cell r="B276">
            <v>715127008</v>
          </cell>
          <cell r="C276" t="str">
            <v>Fundación de derecho privado</v>
          </cell>
          <cell r="D276" t="str">
            <v>Fundación Derecho Privado.</v>
          </cell>
          <cell r="E276" t="str">
            <v xml:space="preserve">Decreto Nº 321, de fecha 23 de marzo de 1988, del Ministerio de Justicia.
</v>
          </cell>
          <cell r="F276" t="str">
            <v>Certificado de Vigencia Nº 12291, de fecha 10 de julio de 2009, del Ministerio de Justicia.</v>
          </cell>
          <cell r="G276"/>
          <cell r="H276" t="str">
            <v xml:space="preserve">El desarrollo de acciones educativas a favor de personas de escasos recursos económicos, en situación de riesgo social o con problemas de adaptación social. 
</v>
          </cell>
          <cell r="I276" t="str">
            <v xml:space="preserve">Presidente: María Laura Olivares Machuca       
Secretario General: Luisa del Carmen Zepeda Flores
Tesorero: Lilian Bernardita Olivares Machuca
</v>
          </cell>
          <cell r="J276" t="str">
            <v>Indefinida</v>
          </cell>
          <cell r="K276" t="str">
            <v>no aparece</v>
          </cell>
          <cell r="L276" t="str">
            <v xml:space="preserve">Presidente: María Laura Olivares Machuca.
</v>
          </cell>
          <cell r="M276" t="str">
            <v xml:space="preserve">Teatinos Nº 371, oficina 516, comuna de Santiago, Región Metropolitana. 
</v>
          </cell>
          <cell r="N276" t="str">
            <v>XIII</v>
          </cell>
          <cell r="O276" t="str">
            <v>Santiago</v>
          </cell>
          <cell r="P276"/>
          <cell r="Q276"/>
          <cell r="R276"/>
          <cell r="S276">
            <v>93401</v>
          </cell>
          <cell r="T276" t="str">
            <v>Se acompaña Certificado Financiero correspondientes al año 2017, aprobado por la Unidad de Supervisión Financiera Nacional.</v>
          </cell>
        </row>
        <row r="277">
          <cell r="B277">
            <v>716223000</v>
          </cell>
          <cell r="C277" t="str">
            <v>Fundación de Derecho Privado</v>
          </cell>
          <cell r="D277" t="str">
            <v>Fundación Derecho Privado.</v>
          </cell>
          <cell r="E277" t="str">
            <v>Otorgada por Decreto Supremo Nº 938, de 31 de agosto de 1989, por el Ministerio de Justicia.</v>
          </cell>
          <cell r="F277" t="str">
            <v>Certificado de vigencia inscripción Nº10849 con fecha 31 de enero de 2013, extendido por el SRCEI con fecha 13 de julio de 2015</v>
          </cell>
          <cell r="G277"/>
          <cell r="H277"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I277" t="str">
            <v xml:space="preserve">Presidente: María Verónica Saavedra Arellano, 
Vicepresidenta: Marieta Saavedra Arellano                           
Secretaria: Carol Contreras Ruiz                                      
Tesorero: Julián Saavedra Arestizábal                                    
Delegado:  Betty Balcalzar Balcalzar                                 
</v>
          </cell>
          <cell r="J277" t="str">
            <v xml:space="preserve">Durarán en sus cargos tres años.
</v>
          </cell>
          <cell r="K277" t="str">
            <v>6 de junio de 2013 al 6 de junio de 2016.</v>
          </cell>
          <cell r="L277" t="str">
            <v xml:space="preserve">Presidenta:    
María Verónica Saavedra Arellano, 
</v>
          </cell>
          <cell r="M277" t="str">
            <v>Lord Cochrane Nº 1167, Puerto Montt, Décima Región</v>
          </cell>
          <cell r="N277" t="str">
            <v>X</v>
          </cell>
          <cell r="O277" t="str">
            <v>Puerto Montt</v>
          </cell>
          <cell r="P277"/>
          <cell r="Q277"/>
          <cell r="R277"/>
          <cell r="S277" t="str">
            <v>93401: Institución de Asistencia Social.</v>
          </cell>
          <cell r="T277" t="str">
            <v xml:space="preserve">Se acompañan antecedentes financieros correspondientes al año 2014, aprobados por el Subpdepto. de Supervisión Financiera Nacional.
</v>
          </cell>
        </row>
        <row r="278">
          <cell r="B278">
            <v>732384006</v>
          </cell>
          <cell r="C278" t="str">
            <v>Fundación de Derecho Privado.</v>
          </cell>
          <cell r="D278" t="str">
            <v>Fundación Derecho Privado.</v>
          </cell>
          <cell r="E27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278" t="str">
            <v xml:space="preserve">Se acompañó Certificado de vigencia de Persona Jurídica sin fines de lucro folio N° 80456019, de fecha 11 de noviembre del año 2020, del Servicio de Registro Civil e Identificación.
</v>
          </cell>
          <cell r="G278"/>
          <cell r="H278"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I278" t="str">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ell>
          <cell r="J278" t="str">
            <v xml:space="preserve">Indefinida, debiendo ser confirmados o reemplazados una vez al año. . </v>
          </cell>
          <cell r="K278" t="str">
            <v>Del 04 de marzo de 2013.   Se solicitan antecedentes actualizados mediante correo electrónico y carta.(11.11.2020 CPM)</v>
          </cell>
          <cell r="L278" t="str">
            <v xml:space="preserve">Maximiliano Sanchez Pérez 
</v>
          </cell>
          <cell r="M278" t="str">
            <v xml:space="preserve">Avenida Pajaritos S/N, parcela 10-B. Malloco. Peñaflor </v>
          </cell>
          <cell r="N278" t="str">
            <v>XIII</v>
          </cell>
          <cell r="O278" t="str">
            <v>Peñaflor</v>
          </cell>
          <cell r="P278" t="str">
            <v>228140697-228143164</v>
          </cell>
          <cell r="Q278" t="str">
            <v xml:space="preserve">hnkoinomadelfia@hotmail.com
monica@koinomadelfia.cl
</v>
          </cell>
          <cell r="R278"/>
          <cell r="S278" t="str">
            <v xml:space="preserve">93401: Institución de Asistencia Social </v>
          </cell>
          <cell r="T278" t="str">
            <v xml:space="preserve">Antecedentes financieros correspondientes al año 2020, aprobados por el Subdepartamento de Supervisión Financiera  </v>
          </cell>
        </row>
        <row r="279">
          <cell r="B279">
            <v>650992660</v>
          </cell>
          <cell r="C279" t="str">
            <v>Corporación de Derecho Privado.</v>
          </cell>
          <cell r="D279" t="str">
            <v>Corporaciones de Derecho Privado</v>
          </cell>
          <cell r="E27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279" t="str">
            <v xml:space="preserve">Certificado de Vigencia de Persona Jurídica sin Fines de Lucro, Folio Nº500202021721, de fecha 28 de noviembre de 2018, del Servicio de Registro Civil e Identificación.
</v>
          </cell>
          <cell r="G279"/>
          <cell r="H279"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I279" t="str">
            <v xml:space="preserve">Presidente: 
ISABEL MARGARITA ECHEVERRIA RICHARD, 
Secretario: 
ALVARO IGNACIO MELLA ECHEVERRIA, 
Vicepresidente:
ALVARO GONZALO MELLA RAMÍREZ, 
Tesorero:
CATALINA ANDREA MELLA ECHEVERRIA, 
</v>
          </cell>
          <cell r="J279" t="str">
            <v>05 años</v>
          </cell>
          <cell r="K279" t="str">
            <v>Del 03 de septiembre de 2014 al 03 de septiembre de 2019</v>
          </cell>
          <cell r="L279" t="str">
            <v xml:space="preserve">ISABEL MARGARITA ECHEVERRIA RICHARD, </v>
          </cell>
          <cell r="M279" t="str">
            <v xml:space="preserve">Calle Guillermo Saavedra N°125, villa Triana, comuna de Rancagua, región del Libertador General Bernardo O´Higgins </v>
          </cell>
          <cell r="N279" t="str">
            <v>XIII</v>
          </cell>
          <cell r="O279" t="str">
            <v>Santiago</v>
          </cell>
          <cell r="P279" t="str">
            <v>72 2 374732</v>
          </cell>
          <cell r="Q279" t="str">
            <v xml:space="preserve">iecheverria@familiademaria.cl
</v>
          </cell>
          <cell r="R279"/>
          <cell r="S279" t="str">
            <v xml:space="preserve">93401: Institución de Asistencia Social 
</v>
          </cell>
          <cell r="T279" t="str">
            <v xml:space="preserve">Antecedentes financieros correspondientes al año 2017, aprobados por el Departamento de Administración y Finanzas. </v>
          </cell>
        </row>
        <row r="280">
          <cell r="B280">
            <v>702081009</v>
          </cell>
          <cell r="C280" t="str">
            <v>Fundación de Derecho Privado</v>
          </cell>
          <cell r="D280" t="str">
            <v>Fundación Derecho Privado.</v>
          </cell>
          <cell r="E280" t="str">
            <v>Otorgado por Decreto Supremo Nº 33, de fecha 3 de enero de 1963, del Ministerio de Justicia.</v>
          </cell>
          <cell r="F280" t="str">
            <v xml:space="preserve">Certificado de Vigencia, folio Nº 500396835453, de fecha 05 de julio de 2021, emitido por el Servicio de Registro Civil e Identificación.
</v>
          </cell>
          <cell r="G280"/>
          <cell r="H280" t="str">
            <v>Propiciar la investigación, educación y asistencia social especialmente en la zona llamada “de la Frontera”, en beneficio de su progreso humano y desarrollo económico social.</v>
          </cell>
          <cell r="I280" t="str">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ell>
          <cell r="J280"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K280" t="str">
            <v xml:space="preserve">20 de junio de 2018, según consta en acta de Sesión Extraordinaria del Consejo Superior de misma fecha, reducida a escritura pública con fecha 25 de junio de 2018, del Notario Público de Temuco. </v>
          </cell>
          <cell r="L280"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M280" t="str">
            <v xml:space="preserve">El Bosque N° 620, ciudad de Temuco, Región de la Araucanía.
</v>
          </cell>
          <cell r="N280" t="str">
            <v>IX</v>
          </cell>
          <cell r="O280" t="str">
            <v>Temuco</v>
          </cell>
          <cell r="P280" t="str">
            <v>fono (45) 226031/ 215342/ 2215342.</v>
          </cell>
          <cell r="Q280" t="str">
            <v>direccionejecutiva@fundacionlafrontera.cl
eleal@fundacionlafrontera.cl
ecastro@fundacionlafrontera.cl
aborquez@uct.cl</v>
          </cell>
          <cell r="R280"/>
          <cell r="S280">
            <v>93105</v>
          </cell>
          <cell r="T280" t="str">
            <v xml:space="preserve">Se acompaña certificado de antecedentes financieros, correspondiente al 2020, aprobado por el   Subdepartamento de Supervisión Financiera 
</v>
          </cell>
        </row>
        <row r="281">
          <cell r="B281">
            <v>717538005</v>
          </cell>
          <cell r="C281" t="str">
            <v>Fundación de Derecho Privado</v>
          </cell>
          <cell r="D281" t="str">
            <v>Fundación Derecho Privado.</v>
          </cell>
          <cell r="E281" t="str">
            <v>Otorgado por Decreto Supremo Nº 246, de fecha 17 de enero de 1963, del Ministerio de Justicia.</v>
          </cell>
          <cell r="F281" t="str">
            <v>Certificado de Vigencia inscripción Nº9366 de fecha 04-05-1990, extendido por el SRCEI con fecha 11 de julio de 2019.</v>
          </cell>
          <cell r="G281"/>
          <cell r="H281"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I281" t="str">
            <v xml:space="preserve">Presidente: Sergio del Carmen Milla Jofré                            
Tesorero: Jorge Jorquera Niño de Zepeda
Secretaria: Patricia Araya Carvajal                        
Pbro Luis Lazo Díaz
Oriana Miranda Daponte
Osvaldo Pino Galleguillos
</v>
          </cell>
          <cell r="J281" t="str">
            <v>Durarán dos años en sus cargos</v>
          </cell>
          <cell r="K281"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L281" t="str">
            <v xml:space="preserve">Sergio del Carmen Milla Jofré
</v>
          </cell>
          <cell r="M281" t="str">
            <v xml:space="preserve">Elicura N° 851, comuna de Los Vilos, Región de Coquimbo
</v>
          </cell>
          <cell r="N281" t="str">
            <v>IV</v>
          </cell>
          <cell r="O281" t="str">
            <v>Los Vilos</v>
          </cell>
          <cell r="P281" t="str">
            <v>Fono: (053) 541278</v>
          </cell>
          <cell r="Q281"/>
          <cell r="R281"/>
          <cell r="S281">
            <v>93401</v>
          </cell>
          <cell r="T281" t="str">
            <v>Se adjunta Certificado financiero del año 2019, autorizado por el Subdepartamento de Supervisión Financiera Nacional</v>
          </cell>
        </row>
        <row r="282">
          <cell r="B282">
            <v>653176902</v>
          </cell>
          <cell r="C282" t="str">
            <v>Fundación de Derecho Privado.</v>
          </cell>
          <cell r="D282" t="str">
            <v>Fundación Derecho Privado.</v>
          </cell>
          <cell r="E282" t="str">
            <v>Otorgado por Decreto Supremo Nº 3080, de fecha 21 de septiembre de 2004, por el Ministerio de Justicia.</v>
          </cell>
          <cell r="F282" t="str">
            <v xml:space="preserve">Certificado de Vigencia, folio Nº 500395976348, de 29 de junio de 2021, emitido por el Servicio de Registro Civil e Identificación.
</v>
          </cell>
          <cell r="G282"/>
          <cell r="H282"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I282" t="str">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ell>
          <cell r="J282" t="str">
            <v>Durarán en su cargo 5 años, ello de acuerdo con la Modificación de Estatutos, de fecha 08 de febrero de 2017, reducida a escritura, con fecha 23 de febrero de 2017, ante don Alberto Mozó Aguilar, Notario Público Titular de la Cuadragésima Notaría de Santiago.</v>
          </cell>
          <cell r="K282" t="str">
            <v>: Según consta en escritura pública de Acta de Sesión extraordinaria, de fecha 22 de noviembre de 2016, reducida a escritura pública con fecha 07 de diciembre de 2016, ante don Alberto Mozo Aguilar, Titular de la Cuadragésima Notaría de Santiago.</v>
          </cell>
          <cell r="L282" t="str">
            <v xml:space="preserve">Representante Legal: 
Juan Alberto Rabah Cahbar, 
</v>
          </cell>
          <cell r="M282" t="str">
            <v xml:space="preserve">Coronel Santiago Bueras Nº 182, comuna de Santiago, Región Metropolitana.
</v>
          </cell>
          <cell r="N282" t="str">
            <v>XIII</v>
          </cell>
          <cell r="O282" t="str">
            <v>Santiago</v>
          </cell>
          <cell r="P282" t="str">
            <v>(02) 6385219</v>
          </cell>
          <cell r="Q282" t="str">
            <v xml:space="preserve">contacto@fundacionleonbloy.cl 
www.fundacionleonbloy.cl
</v>
          </cell>
          <cell r="R282"/>
          <cell r="S282" t="str">
            <v>93401: Instituciones de Asistencia Social.</v>
          </cell>
          <cell r="T282" t="str">
            <v xml:space="preserve">Certificado Financiero correspondiente al año 2020, aprobados por el Subdepartamento de Supervisión Financiera. </v>
          </cell>
        </row>
        <row r="283">
          <cell r="B283">
            <v>651137691</v>
          </cell>
          <cell r="C283" t="str">
            <v xml:space="preserve">Fundación de Derecho Privado.
</v>
          </cell>
          <cell r="D283" t="str">
            <v>Fundación Derecho Privado.</v>
          </cell>
          <cell r="E283" t="str">
            <v>Inscripción N° 214855, de fecha 29 de diciembre de 2015, del Registro de Personas Jurídicas, del Servicio de Registro Civil e Identificación.</v>
          </cell>
          <cell r="F283" t="str">
            <v>Certificado de Vigencia, Folio Nº 9680259, emitido con fecha 01 de febrero de 2016, por el SRCeI.</v>
          </cell>
          <cell r="G283"/>
          <cell r="H283"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I283" t="str">
            <v xml:space="preserve">Presidente: Marina Alejandra Valenzuela Sancha, 
Vice – Presidente: Katherine Marta Atan Retamales, 
Secretario: Tamari’i Marhia Paz Atan Retamales, 
Tesorero: Isabel Priscila Elvira Soto Jara,
</v>
          </cell>
          <cell r="J283" t="str">
            <v>01 año</v>
          </cell>
          <cell r="K283" t="str">
            <v xml:space="preserve">10 de septiembre de 2015 al 10 de septiembre de 2016. </v>
          </cell>
          <cell r="L283" t="str">
            <v xml:space="preserve">Marina Alejandra Valenzuela Sancha, </v>
          </cell>
          <cell r="M283" t="str">
            <v xml:space="preserve">Calle Atamu Tekena s/n. Isla de Pascua.
Región de Valparaíso
</v>
          </cell>
          <cell r="N283" t="str">
            <v>V</v>
          </cell>
          <cell r="O283" t="str">
            <v>Isla De Pascua</v>
          </cell>
          <cell r="P283" t="str">
            <v>Fono: 996137484</v>
          </cell>
          <cell r="Q283" t="str">
            <v>fundacionmoairapanui@gmail.com</v>
          </cell>
          <cell r="R283"/>
          <cell r="S283">
            <v>93401</v>
          </cell>
          <cell r="T283" t="str">
            <v>Se acompaña Certificado Financiero  año 2015, aprobado por el Subdepartamento de Supervisión Financiera Nacional.</v>
          </cell>
        </row>
        <row r="284">
          <cell r="B284">
            <v>652968406</v>
          </cell>
          <cell r="C284" t="str">
            <v>Fundación de derecho privado</v>
          </cell>
          <cell r="D284" t="str">
            <v>Fundación Derecho Privado.</v>
          </cell>
          <cell r="E284" t="str">
            <v>Decreto Nº 827 del 26 de septiembre de 2003 del Ministerio de Justicia.</v>
          </cell>
          <cell r="F284" t="str">
            <v>Indefinida. Certificado de Vigencia Nº 16181, de fecha 26 de julio de 2010, del Ministerio de Justicia.</v>
          </cell>
          <cell r="G284"/>
          <cell r="H284"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I284" t="str">
            <v xml:space="preserve">Presidente: Ana María Icaran Martín, 
Vicepresidente: Olga Venegas Cortés, 
Secretario: Ramiro Armijo Reyes, 
Tesorera: Juan José Cembrano Perasso, 
Directores:
Sandra Bertha Suárez Cordero, 
Ana María Martín Frutos, 
Myriam Vallejos Rosales, 
</v>
          </cell>
          <cell r="J284"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K284" t="str">
            <v>04 de diciembre de 2008</v>
          </cell>
          <cell r="L284" t="str">
            <v xml:space="preserve">Presidente: Ana María Icaran Martín, 
Secretario: Ramiro Andrés Armijo Reyes, 
</v>
          </cell>
          <cell r="M284" t="str">
            <v xml:space="preserve">Mac Iver Nº 702, comuna de Santiago, Región Metropolitana 
</v>
          </cell>
          <cell r="N284" t="str">
            <v>XIII</v>
          </cell>
          <cell r="O284" t="str">
            <v>Santiago</v>
          </cell>
          <cell r="P284" t="str">
            <v>Fono 6641806</v>
          </cell>
          <cell r="Q284"/>
          <cell r="R284"/>
          <cell r="S284">
            <v>93401</v>
          </cell>
          <cell r="T284" t="str">
            <v xml:space="preserve">
Se acompaña Certificado y Estado de Resultado Nacional año 2010, aprobado por el Subdepartamento de Supervisión Financiera.
</v>
          </cell>
        </row>
        <row r="285">
          <cell r="B285">
            <v>650964950</v>
          </cell>
          <cell r="C285" t="str">
            <v>Fundación de Derecho Privado.</v>
          </cell>
          <cell r="D285" t="str">
            <v>Fundación Derecho Privado.</v>
          </cell>
          <cell r="E28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285" t="str">
            <v>Certificado de Vigencia, folio Nº 500407328799, de fecha 06 de septiembre de 2021, del  Servicio del Registro Civil e Identificación.</v>
          </cell>
          <cell r="G285"/>
          <cell r="H285"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I285" t="str">
            <v xml:space="preserve">Presidente: 
Jorge Mardones Cancino, 
Vice-Presidenta 
Clara Sepúlveda Ferrada, 
Secretario: 
Rosauro Palma Umanzor,            
Tesorera:
Norma Borquez Orellana,
Director:
Ariel Orrego Vallejos,
Directora:
Rosa Cerda Rubilar, 
</v>
          </cell>
          <cell r="J285" t="str">
            <v>Durarán cinco años en sus cargos por estatutos</v>
          </cell>
          <cell r="K285" t="str">
            <v xml:space="preserve">De 15 de noviembre de 2016 a 15 de noviembre de 2021.
</v>
          </cell>
          <cell r="L285" t="str">
            <v xml:space="preserve">Vice-Presidenta: 
Clara Sepúlveda Ferrada, 
</v>
          </cell>
          <cell r="M285" t="str">
            <v xml:space="preserve">Balmaceda Nº 477, Comuna de El Carmen
</v>
          </cell>
          <cell r="N285" t="str">
            <v>XVI</v>
          </cell>
          <cell r="O285" t="str">
            <v>El Carmen</v>
          </cell>
          <cell r="P285" t="str">
            <v>422661015
938663448 / 988258475</v>
          </cell>
          <cell r="Q285" t="str">
            <v xml:space="preserve"> fundacionmadrevictoria@gmail.com</v>
          </cell>
          <cell r="R285"/>
          <cell r="S285" t="str">
            <v>93401: Instituciones de Asistencia Social.</v>
          </cell>
          <cell r="T285" t="str">
            <v>Se acompaña certificado financiero , correspondiente al año 2020, APROBADOS del  Sub Departamento de Supervisión Financiera Nacional</v>
          </cell>
        </row>
        <row r="286">
          <cell r="B286" t="str">
            <v>75187300K</v>
          </cell>
          <cell r="C286" t="str">
            <v>Fundación de Derecho Privado</v>
          </cell>
          <cell r="D286" t="str">
            <v>Fundación Derecho Privado.</v>
          </cell>
          <cell r="E286" t="str">
            <v>Otorgado por Decreto Supremo Nº496, de fecha 18 de mayo de 1999, del Ministerio de Justicia.</v>
          </cell>
          <cell r="F286" t="str">
            <v xml:space="preserve">Certificado de Vigencia folio Nº 500401914204, de fecha 04-08-2021, emitido por el Servicio de Registro Civil e Identificación. </v>
          </cell>
          <cell r="G286"/>
          <cell r="H286"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I286"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ell>
          <cell r="J286"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K286" t="str">
            <v>10 de julio de 2017, según Certificado de directorio de persona jurídica, folio Nº 500348005479, de fecha 29 de septiembre de 2020, emitido por el Servicio de Registro Civil e Identificación</v>
          </cell>
          <cell r="L286"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M286" t="str">
            <v xml:space="preserve">Calle Uno Nº 3011, comuna de Quilicura, Región Metropolitana.
</v>
          </cell>
          <cell r="N286" t="str">
            <v>XIII</v>
          </cell>
          <cell r="O286" t="str">
            <v>Quilicura</v>
          </cell>
          <cell r="P286" t="str">
            <v>984991231 y red fija 224731095</v>
          </cell>
          <cell r="Q286" t="str">
            <v>lisette@fundacionmariadelaluz.cl 
gerente@fmdl.cl</v>
          </cell>
          <cell r="R286"/>
          <cell r="S286" t="str">
            <v>93401: Instituciones de asistencia social.</v>
          </cell>
          <cell r="T286" t="str">
            <v>Se acompaña certificado financiero correspondiente al año 2020, aprobados por el Sub Departamento de Supervisión Financiera Nacional</v>
          </cell>
        </row>
        <row r="287">
          <cell r="B287">
            <v>653401507</v>
          </cell>
          <cell r="C287" t="str">
            <v>Fundación de Derecho Privado.</v>
          </cell>
          <cell r="D287" t="str">
            <v>Fundación Derecho Privado.</v>
          </cell>
          <cell r="E287" t="str">
            <v>Otorgado por Decreto Exento Nº 121, de fecha 29 de enero de 2004,  por el Ministerio de Justicia.</v>
          </cell>
          <cell r="F287" t="str">
            <v xml:space="preserve">Certificado de Vigencia Nº 11239, de fecha 14 de Abril de 2009, del Ministerio de Justicia.
</v>
          </cell>
          <cell r="G287"/>
          <cell r="H287"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I287" t="str">
            <v xml:space="preserve">Presidente: 
Maria Cleta Baeza Pérez                                                   
Vicepresidente: 
Roy Phillip Schneider                                  
Secretario: 
Sven Herlin Kaiser                                       
Tesorero:
Francisco Javier Goñi Baeza                        
Director:
Arturo Apablaza Elgueta                             
Directora: 
Nicole Schneider Baeza                              
Director: 
Juan Pablo Goñi Baeza                                
</v>
          </cell>
          <cell r="J287" t="str">
            <v>Durarán dos años en sus cargos</v>
          </cell>
          <cell r="K287" t="str">
            <v>De 08 de noviembre de 2006 a 08 de noviembre de 2008</v>
          </cell>
          <cell r="L287" t="str">
            <v xml:space="preserve">Maria Cleta Baeza Pérez  
El Presidente de la Fundación tendrá la representación judicial y extrajudicial de la institución.
</v>
          </cell>
          <cell r="M287" t="str">
            <v xml:space="preserve">Paidahuén Nº 654, San Esteban, Los Andres, Quinta Región.
</v>
          </cell>
          <cell r="N287" t="str">
            <v>V</v>
          </cell>
          <cell r="O287" t="str">
            <v>Los Andes</v>
          </cell>
          <cell r="P287" t="str">
            <v>Teléfono: (56-34) 481-088 481-176</v>
          </cell>
          <cell r="Q287" t="str">
            <v xml:space="preserve">secretaria@fmd.cl
</v>
          </cell>
          <cell r="R287"/>
          <cell r="S287" t="str">
            <v>93401: Instituciones de Asistencia Social.</v>
          </cell>
          <cell r="T287" t="str">
            <v>Se acompaña Balance General y Certificado de Antecedentes Financieros del año 2006, aprobado por la Sub Unidad de Control de Supervisión Financiera.</v>
          </cell>
        </row>
        <row r="288">
          <cell r="B288">
            <v>651872022</v>
          </cell>
          <cell r="C288"/>
          <cell r="D288" t="str">
            <v>Fundación Derecho Privado.</v>
          </cell>
          <cell r="E288" t="str">
            <v>Asociación de Derecho Privado. (N° de inscripción : 291152, de fecha 25-06-2019)</v>
          </cell>
          <cell r="F288" t="str">
            <v>Certificado de Vigencia de fecha 11 de enero de 2021, otorgado por el Registro Civil e Identificación Folio N° 81727982.</v>
          </cell>
          <cell r="G288"/>
          <cell r="H288" t="str">
            <v>Promover el desarrollo integral de individuos, grupos y comunidades en situación de riesgo biosicosocial a través de acciones de ayuda que impliquen metodologías de caso, grupo y comunidad</v>
          </cell>
          <cell r="I288" t="str">
            <v xml:space="preserve">PRESIDENTE: ALFONSO ENRIQUE CONTRERAS ORELLANA; RUN: 9.465.717-2.
SECRETARIA: CARMEN GLORIA BUSTOS VERA; RUN: 11.568.412-4.
TESORERA: YESSICA DEL CARMEN MONTERO FIERRO; RUN: 10.472.871-5.
</v>
          </cell>
          <cell r="J288" t="str">
            <v>5 años</v>
          </cell>
          <cell r="K288" t="str">
            <v>07 de mayo de 2019</v>
          </cell>
          <cell r="L288" t="str">
            <v>ALFONSO ENRIQUE CONTRERAS ORELLANA,Articulo 15 Estatuto.</v>
          </cell>
          <cell r="M288" t="str">
            <v>Puelma 736, comuna de San Carlos, Región del Ñuble</v>
          </cell>
          <cell r="N288" t="str">
            <v>XVI</v>
          </cell>
          <cell r="O288" t="str">
            <v>San Carlos</v>
          </cell>
          <cell r="P288">
            <v>987619046</v>
          </cell>
          <cell r="Q288" t="str">
            <v>masfamiliasfundacion@gmail.com</v>
          </cell>
          <cell r="R288"/>
          <cell r="S288">
            <v>93401</v>
          </cell>
          <cell r="T288" t="str">
            <v>Se acompaña certificado financiero correspondiente al año 2020, aprobado por el Subdepartamento de Supervisión Financiera Nacional.</v>
          </cell>
        </row>
        <row r="289">
          <cell r="B289" t="str">
            <v>70015680K</v>
          </cell>
          <cell r="C289" t="str">
            <v>Fundación de derecho privado</v>
          </cell>
          <cell r="D289" t="str">
            <v>Fundación Derecho Privado.</v>
          </cell>
          <cell r="E289" t="str">
            <v>Otorgado por Decreto Supremo Nº 1360, de fecha 22 de febrero de 1952, del Ministerio de Justicia.</v>
          </cell>
          <cell r="F289" t="str">
            <v xml:space="preserve">Certificado de Vigencia extendido por el SRCeI, folio Nº 
500395957973, de fecha 29 de junio de 2021.
</v>
          </cell>
          <cell r="G289"/>
          <cell r="H289" t="str">
            <v>Readaptar  y moralizar a niños y jóvenes vagos o desamparados.</v>
          </cell>
          <cell r="I289" t="str">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ell>
          <cell r="J289" t="str">
            <v>5 años.</v>
          </cell>
          <cell r="K289" t="str">
            <v xml:space="preserve"> 5 años
24 de octubre de 2019 al 24 de octubre del 2024
</v>
          </cell>
          <cell r="L289" t="str">
            <v xml:space="preserve">Gerente General: Delia María Del Gatto Reyes       
Presidente: Fernando Enrique Correa Ríos, 
Representante Legal:  Luis Mario Riquelme Navarro            
Mandataria: Paulina Andrea Herrera Godoy            
</v>
          </cell>
          <cell r="M289" t="str">
            <v xml:space="preserve">Luis Barros Valdes Nº 775, comuna de Providencia, Santiago.
</v>
          </cell>
          <cell r="N289" t="str">
            <v>XIII</v>
          </cell>
          <cell r="O289" t="str">
            <v>Providencia</v>
          </cell>
          <cell r="P289" t="str">
            <v xml:space="preserve">02-7903800
</v>
          </cell>
          <cell r="Q289" t="str">
            <v>•	info@fundacionmicasa.cl</v>
          </cell>
          <cell r="R289"/>
          <cell r="S289">
            <v>93401</v>
          </cell>
          <cell r="T289" t="str">
            <v>Se acompaña certificado financiero correspondiente al año 2020, aprobados por el Subdepartamento de Supervisión Financiera Nacional.</v>
          </cell>
        </row>
        <row r="290">
          <cell r="B290" t="str">
            <v>70717000K</v>
          </cell>
          <cell r="C290" t="str">
            <v>Fundación de Derecho Privado</v>
          </cell>
          <cell r="D290" t="str">
            <v>Fundación Derecho Privado.</v>
          </cell>
          <cell r="E290" t="str">
            <v>Otorgado por Decreto Supremo Nº 1083, de fecha 17 de junio de 1968, del Ministerio de Justicia.</v>
          </cell>
          <cell r="F290" t="str">
            <v xml:space="preserve">Se acompaña Certificado de Vigencia de Persona Jurídica Sin Fines de Lucro, emitido por el Servicio de Registro Civil e Identificación, emitido con fecha 21 de septiembre de 2020, Folio N° 500346476762.
</v>
          </cell>
          <cell r="G290"/>
          <cell r="H290"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I290" t="str">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ell>
          <cell r="J290" t="str">
            <v>2 años</v>
          </cell>
          <cell r="K290">
            <v>43622</v>
          </cell>
          <cell r="L290" t="str">
            <v xml:space="preserve">Presidente:   Felipe Zúñiga Peña          </v>
          </cell>
          <cell r="M290" t="str">
            <v xml:space="preserve">Avenida Doctor Meza Nº 1699, Cauquenes, Séptima Región, </v>
          </cell>
          <cell r="N290" t="str">
            <v>VII</v>
          </cell>
          <cell r="O290" t="str">
            <v>Cauquenes</v>
          </cell>
          <cell r="P290" t="str">
            <v xml:space="preserve">(73) 512356.
+569 79695268.
</v>
          </cell>
          <cell r="Q290" t="str">
            <v>E-mail: fmihogarcauquenes@gmail.com</v>
          </cell>
          <cell r="R290"/>
          <cell r="S290">
            <v>93401</v>
          </cell>
          <cell r="T290" t="str">
            <v>Se adjunta certificado de antecedente financiero correspondiente al año 2019, aprobados por el Subdepartamento de Supervisión Financiera Nacional.</v>
          </cell>
        </row>
        <row r="291">
          <cell r="B291">
            <v>651907179</v>
          </cell>
          <cell r="C291"/>
          <cell r="D291" t="str">
            <v>Fundación Derecho Privado.</v>
          </cell>
          <cell r="E291" t="str">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291" t="str">
            <v>Certificado de Vigencia Folio Nº 500396512468, de fecha 02 de julio de 2021, del Servicio de Registro Civil e Identificación.</v>
          </cell>
          <cell r="G291"/>
          <cell r="H291"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I291" t="str">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ell>
          <cell r="J291" t="str">
            <v>3 años</v>
          </cell>
          <cell r="K291" t="str">
            <v>Vigente hasta el 12-11-2022 (Directorio inicial)</v>
          </cell>
          <cell r="L291" t="str">
            <v xml:space="preserve">Presidenta:
Carol Opazo Espinoza, 
Directora Ejecutiva:
Evelyne Ruth Zwir, </v>
          </cell>
          <cell r="M291" t="str">
            <v>Calle 2 Poniente N° 170, comuna de Viña del Mar, Región de Valparaíso.</v>
          </cell>
          <cell r="N291" t="str">
            <v>V</v>
          </cell>
          <cell r="O291" t="str">
            <v>Viña Del Mar</v>
          </cell>
          <cell r="P291" t="str">
            <v>32 – 3852541</v>
          </cell>
          <cell r="Q291" t="str">
            <v>fundacionmihofarmifamilia@gmail.com</v>
          </cell>
          <cell r="R291"/>
          <cell r="S291">
            <v>93401</v>
          </cell>
          <cell r="T291" t="str">
            <v xml:space="preserve">Antecedentes financieros correspondientes al año 2020, aprobados por el Sub Departamento de Supervisión Financiera Nacional. </v>
          </cell>
        </row>
        <row r="292">
          <cell r="B292">
            <v>710993009</v>
          </cell>
          <cell r="C292" t="str">
            <v>Fundación de Derecho Privado</v>
          </cell>
          <cell r="D292" t="str">
            <v>Fundación Derecho Privado.</v>
          </cell>
          <cell r="E292" t="str">
            <v xml:space="preserve">Decreto Supremo Nº 1292, de 26 de diciembre de 1983, del Ministerio de Justicia. </v>
          </cell>
          <cell r="F292" t="str">
            <v>Certificado de Vigencia Nº 13517, de 02 de junio de 2005.</v>
          </cell>
          <cell r="G292"/>
          <cell r="H292"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I292"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J292" t="str">
            <v>Indefinida. En el mes de marzo de cada año. El Directorio deberá proceder a designar de entre sus miembros, a aquellos que desempeñarán hasta el mes de marzo del año siguiente, los cargos de Presidente, Vicepresidente, secretario y Tesorero.</v>
          </cell>
          <cell r="K292" t="str">
            <v>05 de abril de 2006.</v>
          </cell>
          <cell r="L292" t="str">
            <v xml:space="preserve">Presidente: Miguel Bejide Catrileo                        
Directora Ejecutiva: María Cecilia Milevcic Potin                           
Deberán actuar conjuntamente.
</v>
          </cell>
          <cell r="M292" t="str">
            <v xml:space="preserve">Avenida Las Condes Nº 12.438, Lo Barnechea
</v>
          </cell>
          <cell r="N292" t="str">
            <v>XIII</v>
          </cell>
          <cell r="O292" t="str">
            <v>Las Condes</v>
          </cell>
          <cell r="P292" t="str">
            <v xml:space="preserve">Teléfono: 2999239 </v>
          </cell>
          <cell r="Q292"/>
          <cell r="R292"/>
          <cell r="S292" t="str">
            <v>93401: Instituciones de Asistencia Social.</v>
          </cell>
          <cell r="T292" t="str">
            <v xml:space="preserve">Se acompaña Certificado Financiero Año 2005, autorizado ante Notario Público, del 1º de diciembre de 2006, aprobados por la Unidad de Auditoria Interna del Servicio.
</v>
          </cell>
        </row>
        <row r="293">
          <cell r="B293">
            <v>716569004</v>
          </cell>
          <cell r="C293" t="str">
            <v>Fundación de Derecho Privado</v>
          </cell>
          <cell r="D293" t="str">
            <v>Fundación Derecho Privado.</v>
          </cell>
          <cell r="E293" t="str">
            <v>Otorgado por Decreto Supremo Nº 258, de fecha 7 de febrero de 1990, del Ministerio de Justicia.</v>
          </cell>
          <cell r="F293" t="str">
            <v>Certificado de Vigencia, folio Nº 500450526153, de fecha 23 de mayo de 2022, emitido por el Servicio de Registro Civil e Identificación.</v>
          </cell>
          <cell r="G293"/>
          <cell r="H29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I293" t="str">
            <v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v>
          </cell>
          <cell r="J293" t="str">
            <v>: Durarán en sus cargos cuatro años, y se renovarán por parcialidades</v>
          </cell>
          <cell r="K293" t="str">
            <v>El 09 de marzo de 2019, según Certificado de Directorio de fecha 23 de mayo de 2022, emitido por el SRCI, Folio N° 500450526087.</v>
          </cell>
          <cell r="L293" t="str">
            <v xml:space="preserve">Clemente Muñiz Trigo      </v>
          </cell>
          <cell r="M293" t="str">
            <v>Avenida Vicuña Mackenna Nº 3153, Peñaflor</v>
          </cell>
          <cell r="N293" t="str">
            <v>XIII</v>
          </cell>
          <cell r="O293" t="str">
            <v>Peñaflor</v>
          </cell>
          <cell r="P293" t="str">
            <v>Fono 228120757 – 228115687</v>
          </cell>
          <cell r="Q293" t="str">
            <v>aldeamisamigos@yahoo.es</v>
          </cell>
          <cell r="R293"/>
          <cell r="S293">
            <v>93105</v>
          </cell>
          <cell r="T293" t="str">
            <v>Se acompaña certificado financiero correspondiente al año 2021, en proceso de ser  aprobados por parte del Subdepartamento de Supervisión Financiera Nacional</v>
          </cell>
        </row>
        <row r="294">
          <cell r="B294">
            <v>718144000</v>
          </cell>
          <cell r="C294" t="str">
            <v>Fundación de Derecho privado</v>
          </cell>
          <cell r="D294" t="str">
            <v>Fundación Derecho Privado.</v>
          </cell>
          <cell r="E294" t="str">
            <v>Otorgada por Decreto Supremo Nº 51, de 15 de enero de 1991, del Ministerio de Justicia</v>
          </cell>
          <cell r="F294" t="str">
            <v>Certificado de Vigencia Nº 18843, 28 de abril de 2011, del Ministerio de Justicia</v>
          </cell>
          <cell r="G294"/>
          <cell r="H294"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I294" t="str">
            <v xml:space="preserve">Presidente: R.P Michael DeLaney                       
R.P. Gerald Richard Barmasse         .                  
Hno. Mathew Andrew Lyons                               
Ricardo Majluf Sapag                                           
María Jesús Egaña Velarde                                  
Martín Santa María Oyanadel                               
Pablo Gonzalo Ayala Rolando                              
</v>
          </cell>
          <cell r="J294" t="str">
            <v>Los miembros designados por el Presidente durarán tres años en sus cargos.</v>
          </cell>
          <cell r="K294" t="str">
            <v>consta del Acta del Consejo Superior de la Fundación, de fecha 22 de junio de 2010, reducida a escritura pública con fecha 10 de mayo de 2011, ante don Francisco Javier Leiva Carvajal, Notario Público del Titular de la Segunda Notaría de Santiago.</v>
          </cell>
          <cell r="L294" t="str">
            <v xml:space="preserve">R.P.  Michael M. DeLaney, C.S.C.        
</v>
          </cell>
          <cell r="M294" t="str">
            <v xml:space="preserve">Avenida Américo Vespucio Norte Nº 5400, comuna de Vitacura, Región Metropolitana </v>
          </cell>
          <cell r="N294" t="str">
            <v>XIII</v>
          </cell>
          <cell r="O294" t="str">
            <v>Vitacura</v>
          </cell>
          <cell r="P294"/>
          <cell r="Q294"/>
          <cell r="R294"/>
          <cell r="S294" t="str">
            <v>93401: Instituciones de Asistencia Social.</v>
          </cell>
          <cell r="T294" t="str">
            <v>Se acompaña Certificado Financiero correspondiente al año 2010, no completo y no firmado ante Notario Público. Se le envía carta al colaborador indicándole que debe ser autorizado ante notario público.</v>
          </cell>
        </row>
        <row r="295">
          <cell r="B295">
            <v>716316009</v>
          </cell>
          <cell r="C295" t="str">
            <v>Fundación de Derecho Privado</v>
          </cell>
          <cell r="D295" t="str">
            <v>Fundación Derecho Privado.</v>
          </cell>
          <cell r="E295" t="str">
            <v>Otorgada por Decreto Supremo Nº 1314, de 28 de diciembre de 1987, del Ministerio de Justicia.</v>
          </cell>
          <cell r="F295" t="str">
            <v xml:space="preserve">Certificado de Vigencia, folio Nº 500448659603, emitido con fecha 11 de mayo de 2022 por el Servicio de Registro Civil e Identificación.
</v>
          </cell>
          <cell r="G295"/>
          <cell r="H295" t="str">
            <v xml:space="preserve">Promover a través de la iniciativa privada, la defensa ecológica del menor de edad, principalmente en relación a los valores, conocimientos, aprendizaje, bienestar, seguridad, dignidad, justicia, equidad y espiritualidad. </v>
          </cell>
          <cell r="I295" t="str">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ell>
          <cell r="J295" t="str">
            <v>1 año.</v>
          </cell>
          <cell r="K295" t="str">
            <v>01 año. Último Directorio data de fecha 01 de julio de 2021.</v>
          </cell>
          <cell r="L295" t="str">
            <v xml:space="preserve">Daniela Yáñez Meneses, 
Juan Eduardo Parry Morabec, (Desde el día 02 agosto de 2021)
Carla Polanco Mercado, 
</v>
          </cell>
          <cell r="M295" t="str">
            <v xml:space="preserve">Marina de Gaete Nº 755, comuna de Santiago, Región Metropolitana.
</v>
          </cell>
          <cell r="N295" t="str">
            <v>XIII</v>
          </cell>
          <cell r="O295" t="str">
            <v>Santiago</v>
          </cell>
          <cell r="P295" t="str">
            <v>222150200 
+56971407762</v>
          </cell>
          <cell r="Q295" t="str">
            <v>directorio@fundaciondem.cl
juan.parry@fundaciondem.cl
coordinacionejecutiva@fundaciondem.cl
administracioncentral@fundaciondem.cl</v>
          </cell>
          <cell r="R295"/>
          <cell r="S295">
            <v>93401</v>
          </cell>
          <cell r="T295" t="str">
            <v>Se acompaña certificado financiero correspondiente al año 2021, aprobado por el Subdepartamento de Supervisión Financiera.</v>
          </cell>
        </row>
        <row r="296">
          <cell r="B296">
            <v>730513003</v>
          </cell>
          <cell r="C296" t="str">
            <v>Fundación de Derecho Privado</v>
          </cell>
          <cell r="D296" t="str">
            <v>Fundación Derecho Privado.</v>
          </cell>
          <cell r="E296" t="str">
            <v>Otorgada por Decreto Supremo Nº 1060, de 25 de octubre de 1995, del Ministerio de Justicia. Publicado en el Diario Oficial el 23 de noviembre de 1995</v>
          </cell>
          <cell r="F296" t="str">
            <v>Certificado de Vigencia Nº 91547, de 27 de mayo de 2005, del Ministerio de Justicia.</v>
          </cell>
          <cell r="G296"/>
          <cell r="H296" t="str">
            <v>La promoción del desarrollo, especialmente de las personas, familias, grupos y /o marginalidad.</v>
          </cell>
          <cell r="I29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J296" t="str">
            <v>Cada dos años</v>
          </cell>
          <cell r="K29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L296" t="str">
            <v>no aparece</v>
          </cell>
          <cell r="M296" t="str">
            <v>Avenida República Nº 580, Santiago</v>
          </cell>
          <cell r="N296" t="str">
            <v>XIII</v>
          </cell>
          <cell r="O296" t="str">
            <v>Santiago</v>
          </cell>
          <cell r="P296"/>
          <cell r="Q296"/>
          <cell r="R296"/>
          <cell r="S296">
            <v>93401</v>
          </cell>
          <cell r="T296" t="str">
            <v xml:space="preserve">Se acompaña Balance Tributario correspondiente al año 2007, aprobado por la Unidad de Supervisión Financiera Nacional.
</v>
          </cell>
        </row>
        <row r="297">
          <cell r="B297">
            <v>759522508</v>
          </cell>
          <cell r="C297" t="str">
            <v>Fundación de Derecho Privado</v>
          </cell>
          <cell r="D297" t="str">
            <v>Fundación Derecho Privado.</v>
          </cell>
          <cell r="E297" t="str">
            <v xml:space="preserve">Otorgado por Decreto Supremo Nº 679, de fecha 25 de julio de 2000, por el Ministerio de Justicia.  </v>
          </cell>
          <cell r="F297" t="str">
            <v xml:space="preserve">Certificado de Vigencia Nº 8, de 2 de agosto de 2005, del Ministerio de Justicia. </v>
          </cell>
          <cell r="G297"/>
          <cell r="H297"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I297" t="str">
            <v xml:space="preserve">Presidente: Rvdo. Padre Félix Zaragoza Sesmero    
Vicepdte. Julio Márquez Zepeda                              
Secretario: Felipe Barros Tocornal                           
Tesorero: Silvia del Carmen Baeza Vera                   
Director: Magdalena Tagle Errázuriz                        
</v>
          </cell>
          <cell r="J297" t="str">
            <v xml:space="preserve">Los Directores durarán en sus cargos en forma indefinida, debiendo ser ratificados cada tres años por el fundador.
</v>
          </cell>
          <cell r="K297" t="str">
            <v>23 de junio de 2005.</v>
          </cell>
          <cell r="L297" t="str">
            <v xml:space="preserve">Rvdo. Padre Félix Zaragoza Sesmero     </v>
          </cell>
          <cell r="M297" t="str">
            <v>Balmaceda Nº 058, Peñaflor.</v>
          </cell>
          <cell r="N297" t="str">
            <v>XIII</v>
          </cell>
          <cell r="O297" t="str">
            <v>Peñaflor</v>
          </cell>
          <cell r="P297"/>
          <cell r="Q297"/>
          <cell r="R297"/>
          <cell r="S297">
            <v>93401</v>
          </cell>
          <cell r="T297" t="str">
            <v>Se acompaña Certificado Financiero Año 2008, firmado ante Notario Público, de fecha 29 de abril de 2009, aprobado por la Unidad de Supervisión Financiera Nacional.</v>
          </cell>
        </row>
        <row r="298">
          <cell r="B298">
            <v>702358000</v>
          </cell>
          <cell r="C298" t="str">
            <v>Fundación de Derecho Privado</v>
          </cell>
          <cell r="D298" t="str">
            <v>Fundación Derecho Privado.</v>
          </cell>
          <cell r="E298" t="str">
            <v>Otorgada por Decreto Supremo Nº 2940, de 10 de octubre de 1963, del Ministerio de Justicia</v>
          </cell>
          <cell r="F298" t="str">
            <v xml:space="preserve">Certificado de directorio de persona jurídica, folio N° 500397327428, de fecha 7 de julio de 2021, emitido por el Servicio de Registro Civil e Identificación. </v>
          </cell>
          <cell r="G298"/>
          <cell r="H298" t="str">
            <v>Colaborar con los organismos públicos y privados en la solución de los problemas relacionados con la protección de menores en situación irregular. Velar por la prevención de la delincuencia.</v>
          </cell>
          <cell r="I298" t="str">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ell>
          <cell r="J298" t="str">
            <v>4 años, según certificado de directorio de persona jurídica, folio N° 500342804846, de fecha 27 de agosto de 2020, emitido por el Servicio de Registro Civil e Identificación</v>
          </cell>
          <cell r="K298" t="str">
            <v>10 de marzo de 2021 al 10 de marzo de 2025</v>
          </cell>
          <cell r="L298" t="str">
            <v xml:space="preserve">Erica Marianela Ponce Figueroa, </v>
          </cell>
          <cell r="M298" t="str">
            <v xml:space="preserve">Valenzuela Castillo N° 1520, oficina 101, Providencia
</v>
          </cell>
          <cell r="N298" t="str">
            <v>XIII</v>
          </cell>
          <cell r="O298" t="str">
            <v>Providencia</v>
          </cell>
          <cell r="P298">
            <v>222108293</v>
          </cell>
          <cell r="Q298" t="str">
            <v>contacto@fundacionninoypatria.cl</v>
          </cell>
          <cell r="R298"/>
          <cell r="S298" t="str">
            <v xml:space="preserve">93401: Instituciones de Asistencia Social </v>
          </cell>
          <cell r="T298" t="str">
            <v>Se  acompaña certificado de antecedentes financieros correspondiente al año 2020, aprobados por el  Subdepartamento de Supervisión Financiera Nacional.</v>
          </cell>
        </row>
        <row r="299">
          <cell r="B299">
            <v>651086930</v>
          </cell>
          <cell r="C299" t="str">
            <v>Fundación de Derecho Privado.</v>
          </cell>
          <cell r="D299" t="str">
            <v>Fundación Derecho Privado.</v>
          </cell>
          <cell r="E29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299" t="str">
            <v xml:space="preserve">Certificado de Vigencia Folio Nº 500185510735, de fecha 14 de junio de 2018, del Servicio de Registro Civil e Identificación.
</v>
          </cell>
          <cell r="G299"/>
          <cell r="H299"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I299" t="str">
            <v xml:space="preserve">Presidente: 
Roberto Andrés Leal Zaldívar, 
Secretario: 
Matías Nicolás Sagredo Zaldívar, 
Tesorera:
Mariela del Pilar Zaldívar Benito, 
</v>
          </cell>
          <cell r="J299" t="str">
            <v>01 año.</v>
          </cell>
          <cell r="K299" t="str">
            <v>Del 10 de marzo del año 2018 al 10 de marzo de 2019</v>
          </cell>
          <cell r="L299" t="str">
            <v xml:space="preserve">Presidente: 
Roberto Andrés Leal Zaldívar, 
</v>
          </cell>
          <cell r="M299" t="str">
            <v xml:space="preserve">Lira N° 399, departamento 1810, comuna de Santiago, Región Metropolitana.
</v>
          </cell>
          <cell r="N299" t="str">
            <v>XIII</v>
          </cell>
          <cell r="O299" t="str">
            <v>Santiago</v>
          </cell>
          <cell r="P299" t="str">
            <v xml:space="preserve">56956898299
</v>
          </cell>
          <cell r="Q299" t="str">
            <v xml:space="preserve">No tiene
</v>
          </cell>
          <cell r="R299"/>
          <cell r="S299" t="str">
            <v xml:space="preserve">93401: Institución de Asistencia Social 
</v>
          </cell>
          <cell r="T299" t="str">
            <v xml:space="preserve">Antecedentes financieros correspondientes al año 2017, aprobados por el Sub Departamento de Supervisión Financiera Nacional. </v>
          </cell>
        </row>
        <row r="300">
          <cell r="B300">
            <v>739296005</v>
          </cell>
          <cell r="C300" t="str">
            <v>Fundación de Derecho Privado</v>
          </cell>
          <cell r="D300" t="str">
            <v>Fundación Derecho Privado.</v>
          </cell>
          <cell r="E300" t="str">
            <v xml:space="preserve">Decreto Supremo Nº 605, de 7 de julio de 1997, del Ministerio de Justicia. </v>
          </cell>
          <cell r="F300" t="str">
            <v>Certificado de Vigencia FOLIO Nº33928337 , de 19 de junio de 2017, del Servicio de Registro Civil e Identificación.</v>
          </cell>
          <cell r="G300"/>
          <cell r="H300"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I300" t="str">
            <v xml:space="preserve">Presidente: Claudio Patricio Molina Illanes   
Vicepresidente: Miguel Eduardo Iriarte Rodríguez                           
Tesorera: Patricio Osvaldo Vásquez Muñoz      
Secretaria: Angélica María Aguayo Flores       
Director: Dora del Carmen Gutierrez Díaz         
</v>
          </cell>
          <cell r="J300" t="str">
            <v>: Durarán 3 años en sus cargos</v>
          </cell>
          <cell r="K300" t="str">
            <v xml:space="preserve">En Sesión Extraordinaria del Consejo Fundación Niños en la Huella de fecha 28 de abril de 2017, reducida a escritura pública con fecha 04 de mayo del año 2017, ante notario público don Néstor Araya Blazina.
</v>
          </cell>
          <cell r="L300" t="str">
            <v xml:space="preserve">Claudio Patricio Molina Illanes    </v>
          </cell>
          <cell r="M300" t="str">
            <v xml:space="preserve">O’ Higgins 1060, Iquique, Primera Región </v>
          </cell>
          <cell r="N300" t="str">
            <v>I</v>
          </cell>
          <cell r="O300" t="str">
            <v>Iquique</v>
          </cell>
          <cell r="P300"/>
          <cell r="Q300"/>
          <cell r="R300"/>
          <cell r="S300" t="str">
            <v>93401: Institución de Asistencia Social.</v>
          </cell>
          <cell r="T300" t="str">
            <v>Se adjunta certificado financiero correspondiente al año 2016, aprobado por el Subdepartamento de Supervisión Financiera Nacional.</v>
          </cell>
        </row>
        <row r="301">
          <cell r="B301">
            <v>650856899</v>
          </cell>
          <cell r="C301" t="str">
            <v>Fundación de Derecho Privado.</v>
          </cell>
          <cell r="D301" t="str">
            <v>Fundación Derecho Privado.</v>
          </cell>
          <cell r="E301" t="str">
            <v>Inscripción N° 170002, de fecha 22 de abril de 2014, del Registro de Personas Jurídicas, del Servicio de Registro Civil e Identificación.</v>
          </cell>
          <cell r="F301" t="str">
            <v xml:space="preserve">Certificado de Vigencia de Directorio, Folio Nº85710000, emitido con fecha 23 de julio de 2021,por el Servicio de Registro Civil e Identificación.
</v>
          </cell>
          <cell r="G301"/>
          <cell r="H301"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I301" t="str">
            <v>Presidente
Juan Luis Del Pino Riesco, 
Secretario
Loreto Elisa Olate Gallardo, 
Tesorero
Ramona Edecia Vilches Lagos,</v>
          </cell>
          <cell r="J301" t="str">
            <v>4 años</v>
          </cell>
          <cell r="K301" t="str">
            <v xml:space="preserve">De 13 de mayo de 2017 al 13 de mayo de 2021. </v>
          </cell>
          <cell r="L301"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M301" t="str">
            <v xml:space="preserve">Avenida O`Higgins Nº 1541, Chillan, Región del Ñuble
</v>
          </cell>
          <cell r="N301" t="str">
            <v>XVI</v>
          </cell>
          <cell r="O301" t="str">
            <v>Chillán</v>
          </cell>
          <cell r="P301" t="str">
            <v xml:space="preserve">042-2223675.
979928331.
985603549.
</v>
          </cell>
          <cell r="Q301" t="str">
            <v xml:space="preserve">residenciaesperanzachillan@gmail.com / jldelpino@gmail.com </v>
          </cell>
          <cell r="R301"/>
          <cell r="S301">
            <v>93401</v>
          </cell>
          <cell r="T301" t="str">
            <v>Se acompaña Certificado Financiero año 2020, aprobados por el Subdepartamento de Supervisión Financiera Nacional.</v>
          </cell>
        </row>
        <row r="302">
          <cell r="B302">
            <v>723236002</v>
          </cell>
          <cell r="C302" t="str">
            <v>Fundación  de Derecho Privado</v>
          </cell>
          <cell r="D302" t="str">
            <v>Fundación Derecho Privado.</v>
          </cell>
          <cell r="E302" t="str">
            <v>Otorgado por Decreto Supremo Nº 584, de fecha 26 de mayo de 1993, del Ministerio de Justicia.</v>
          </cell>
          <cell r="F302" t="str">
            <v>Certificado de Vigencia, folio nº 139432003, extendido por el SRCeI con fecha 12 de agosto de 2014.</v>
          </cell>
          <cell r="G302"/>
          <cell r="H302" t="str">
            <v>La acción social en beneficio de los sectores de personas de mayor necesidad y en estado de alto riesgo, en todo lo relacionado con su educación, rehabilitación, reeducación e inserción en la sociedad.</v>
          </cell>
          <cell r="I302"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J302" t="str">
            <v xml:space="preserve">Durarán en sus cargos tres años. </v>
          </cell>
          <cell r="K302" t="str">
            <v xml:space="preserve">consta en el Acta de Reunión de Directorio celebrada con fecha26 de septiembre de 2011, reducida a escritura pública 25 de octubre de 2011, ante doña Nancy de la Fuente Hernández,  Notario Titular la Trigésimo Séptima Notaría de Santiago.
</v>
          </cell>
          <cell r="L302" t="str">
            <v xml:space="preserve">Presidente: Emilio Alejandro Sierpe Pavez  
Director Ejecutivo: 
Liliana Cortés Rojas   
</v>
          </cell>
          <cell r="M302" t="str">
            <v xml:space="preserve">Calle Arica Nº3829, comuna de Estación Central, Región Metropolitana.
</v>
          </cell>
          <cell r="N302" t="str">
            <v>XIII</v>
          </cell>
          <cell r="O302" t="str">
            <v>Estación Central</v>
          </cell>
          <cell r="P302" t="str">
            <v>Fono: 27794310- 27796762- 27797709.</v>
          </cell>
          <cell r="Q302" t="str">
            <v xml:space="preserve"> administración@sumate.cl.</v>
          </cell>
          <cell r="R302"/>
          <cell r="S302">
            <v>93401</v>
          </cell>
          <cell r="T302" t="str">
            <v xml:space="preserve">Se acompaña certificado financiero correspondiente al año 2013. Aprobado por el Subdepartamento de Supervisión Financiera Nacional. </v>
          </cell>
        </row>
        <row r="303">
          <cell r="B303">
            <v>711789006</v>
          </cell>
          <cell r="C303" t="str">
            <v>Fundación de Derecho Privado</v>
          </cell>
          <cell r="D303" t="str">
            <v>Fundación Derecho Privado.</v>
          </cell>
          <cell r="E303" t="str">
            <v>Otorgado por Decreto Supremo Nº 954, de fecha 7 de noviembre de 1984, del Ministerio de Justicia.</v>
          </cell>
          <cell r="F303" t="str">
            <v xml:space="preserve">Certificado de Vigencia, folio 500399768033, de fecha 22 de JULIO de 2021 del Servicio de Registro Civil e Identificación.
</v>
          </cell>
          <cell r="G303"/>
          <cell r="H303" t="str">
            <v xml:space="preserve">
Fundación Padre Semería
</v>
          </cell>
          <cell r="I303" t="str">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ell>
          <cell r="J303" t="str">
            <v>Los miembros del Directorio durarán en sus cargos indefinidamente, sin perjuicio de que los titulares de los cargos de Presidente, Vicepresidente, Tesorero y Secretario duarán en sus cargos por tres años, pudiendo ser reelegidos indefinidamente.</v>
          </cell>
          <cell r="K303" t="str">
            <v>07 de septiembre de 2020, duración indefinida.</v>
          </cell>
          <cell r="L303" t="str">
            <v xml:space="preserve">Presidente:
Mario Santiago Manríquez Santa Cruz, 
Director Ejecutivo:
Benjamín Rodríguez Larraín, 
Secretario: 
Eduardo Sergio Silva Donoso, 
Javiera Errázuriz Dell´Oro
</v>
          </cell>
          <cell r="M303" t="str">
            <v xml:space="preserve">Avenida Gabriela 02980, La Pintana. 
</v>
          </cell>
          <cell r="N303" t="str">
            <v>XIII</v>
          </cell>
          <cell r="O303" t="str">
            <v>La Pintana</v>
          </cell>
          <cell r="P303" t="str">
            <v>Telefono 56-2- 23815540</v>
          </cell>
          <cell r="Q303" t="str">
            <v>Http://www.padresemeria.cl</v>
          </cell>
          <cell r="R303"/>
          <cell r="S303">
            <v>93401</v>
          </cell>
          <cell r="T303" t="str">
            <v xml:space="preserve">Certificado de Antecedentes Financieros del año 2020 aprobados por el Sub Departamento Supervisión Financiera
</v>
          </cell>
        </row>
        <row r="304">
          <cell r="B304">
            <v>716904008</v>
          </cell>
          <cell r="C304" t="str">
            <v>Fundación de Derecho Privado</v>
          </cell>
          <cell r="D304" t="str">
            <v>Fundación Derecho Privado.</v>
          </cell>
          <cell r="E304" t="str">
            <v>Otorgado por Decreto Supremo Nº 742 de fecha 13 de julio de 1989, del Ministerio de Justicia.</v>
          </cell>
          <cell r="F304" t="str">
            <v>Certificado de Vigencia folio Nº 500356609686, emitido por el SRCeI, con fecha 17 de noviembre de 2020.</v>
          </cell>
          <cell r="G304"/>
          <cell r="H304"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I304" t="str">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ell>
          <cell r="J304" t="str">
            <v xml:space="preserve">Permanecerán en sus cargos indefinidamente y serán reemplazados en caso de impedimento o renuncia.
El Presidente, Secretario y Tesorero: duran 3 años en sus cargos.
</v>
          </cell>
          <cell r="K304" t="str">
            <v>02 de noviembre de 2020 al 02 de noviembre del 2023</v>
          </cell>
          <cell r="L304" t="str">
            <v xml:space="preserve">Presidente. Ricardo Leiva Romero, 
</v>
          </cell>
          <cell r="M304" t="str">
            <v xml:space="preserve">Avate Molina Nº623, Localidad de Maipo, comuna de Buin, región Metropolitana
</v>
          </cell>
          <cell r="N304" t="str">
            <v>XIII</v>
          </cell>
          <cell r="O304" t="str">
            <v>Maipo</v>
          </cell>
          <cell r="P304" t="str">
            <v xml:space="preserve">9855136069 Administración
992225747 REM PER Quillahua </v>
          </cell>
          <cell r="Q304" t="str">
            <v>hogarquillahua@yahoo.es</v>
          </cell>
          <cell r="R304"/>
          <cell r="S304">
            <v>93401</v>
          </cell>
          <cell r="T304" t="str">
            <v xml:space="preserve">Certificado de Antecedentes Financieros del año 2020, aprobados por el Subdepartamento de Supervisión Nacional. </v>
          </cell>
        </row>
        <row r="305">
          <cell r="B305">
            <v>655563601</v>
          </cell>
          <cell r="C305" t="str">
            <v>Fundación de derecho público</v>
          </cell>
          <cell r="D305" t="str">
            <v>Fundación Derecho Público.</v>
          </cell>
          <cell r="E305" t="str">
            <v>Decreto Nº11/2005 del 06 de julio de 2005 del Obispado de Chillán.</v>
          </cell>
          <cell r="F305" t="str">
            <v xml:space="preserve">Indefinida. </v>
          </cell>
          <cell r="G305"/>
          <cell r="H305"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I305" t="str">
            <v xml:space="preserve">Presidente: Enrique Segundo Knothe Badillo,  Vicepresidente: Claudio José Pucheu Neira,
Directores:
Pedro Eduardo Rodríguez Jara, 
Julio Arturo Antonio López Vásquez, 
Juan Manuel Marambio Marambio,
</v>
          </cell>
          <cell r="J305" t="str">
            <v>: Durará en sus cargo tres años.</v>
          </cell>
          <cell r="K305" t="str">
            <v>06 de julio de 2005 a 06 de julio de 2008.</v>
          </cell>
          <cell r="L305" t="str">
            <v xml:space="preserve">Enrique Segundo Knothe Badillo, </v>
          </cell>
          <cell r="M305" t="str">
            <v xml:space="preserve">Libertad Nº640, segundo piso, comuna de Chillán, provincia de Ñuble
</v>
          </cell>
          <cell r="N305" t="str">
            <v>XVI</v>
          </cell>
          <cell r="O305" t="str">
            <v>Ñuble</v>
          </cell>
          <cell r="P305"/>
          <cell r="Q305"/>
          <cell r="R305"/>
          <cell r="S305">
            <v>93401</v>
          </cell>
          <cell r="T305" t="str">
            <v>Se acompaña Certificado año 2005, de fecha 24.05.06, aprobado por la Unidad de Auditoría.</v>
          </cell>
        </row>
        <row r="306">
          <cell r="B306">
            <v>651884764</v>
          </cell>
          <cell r="C306"/>
          <cell r="D306" t="str">
            <v>Fundación Derecho Privado.</v>
          </cell>
          <cell r="E306"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306" t="str">
            <v>Certificado de Vigencia Folio Nº 500395322859, emitido con fecha 24 de junio de 2021, por parte del  Servicio de Registro Civil e Identificación.</v>
          </cell>
          <cell r="G306"/>
          <cell r="H306"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I306" t="str">
            <v xml:space="preserve">Presidente: 
Gloria del Rosario Mieres Varela
Secretario:
María Paulina del Rosario Rojas Urzúa
Tesorero:
Doris del Pilar Nahuelñir Alegria
</v>
          </cell>
          <cell r="J306" t="str">
            <v xml:space="preserve">Duraran 5 años. </v>
          </cell>
          <cell r="K306">
            <v>43636</v>
          </cell>
          <cell r="L306" t="str">
            <v xml:space="preserve">Gloria del Rosario Mieres Varela
</v>
          </cell>
          <cell r="M306" t="str">
            <v xml:space="preserve">Luis Michea N°1188, comuna de Coquimbo, región de Coquimbo. 
</v>
          </cell>
          <cell r="N306" t="str">
            <v>IV</v>
          </cell>
          <cell r="O306" t="str">
            <v>Coquimbo</v>
          </cell>
          <cell r="P306" t="str">
            <v>Teléfono: 
09-9-6446685</v>
          </cell>
          <cell r="Q306" t="str">
            <v xml:space="preserve">Correo electrónico:
contacto@fundacionparainfanciacoquimbo.cl </v>
          </cell>
          <cell r="R306"/>
          <cell r="S306">
            <v>93401</v>
          </cell>
          <cell r="T306" t="str">
            <v>Antecedentes financieros correspondientes al año 2020, remitidos al Sub Depto. de Supervisión Financiera Nacional para su aprobación, a través de correo electrónico de 06 de julio de 2021</v>
          </cell>
        </row>
        <row r="307">
          <cell r="B307">
            <v>651935121</v>
          </cell>
          <cell r="C307"/>
          <cell r="D307" t="str">
            <v>Fundación Derecho Privado.</v>
          </cell>
          <cell r="E307" t="str">
            <v>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v>
          </cell>
          <cell r="F307" t="str">
            <v>Certificado de Vigencia Folio Nº 500309559977, otorgado el 27 de marzo de 2020, del Servicio de Registro Civil e Identificación.</v>
          </cell>
          <cell r="G307"/>
          <cell r="H307" t="str">
            <v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v>
          </cell>
          <cell r="I307" t="str">
            <v xml:space="preserve">Presidenta: 
Claudette Andrea Zalaquett Sariego
 Secretaria:
Arlette Jaquelinne Sariego De L´Herbe 
Tesorero:
Jorge Hector Ovalle Bascuñan
</v>
          </cell>
          <cell r="J307" t="str">
            <v>5 años</v>
          </cell>
          <cell r="K307" t="str">
            <v>04-03-2020 al 04-03-2025</v>
          </cell>
          <cell r="L307" t="str">
            <v xml:space="preserve">Claudette Andrea Zalaquett Sariego
 </v>
          </cell>
          <cell r="M307" t="str">
            <v xml:space="preserve">Monseñor Fagnano N°430, comuna de Punta Arenas, región de Magallanes y de la Antártica Chilena.
</v>
          </cell>
          <cell r="N307" t="str">
            <v>XII</v>
          </cell>
          <cell r="O307" t="str">
            <v>Punta Arenas</v>
          </cell>
          <cell r="P307" t="str">
            <v>Teléfono: +56-2-613760
Correo electrónico: fundacioninclusivamente@gmail.com</v>
          </cell>
          <cell r="Q307" t="str">
            <v>Correo electrónico: fundacioninclusivamente@gmail.com</v>
          </cell>
          <cell r="R307"/>
          <cell r="S307">
            <v>93401</v>
          </cell>
          <cell r="T307" t="str">
            <v xml:space="preserve">Antecedentes financieros correspondientes al año 2019, aprobados por el Sub Depto de Supervisión Financiera Nacional. </v>
          </cell>
        </row>
        <row r="308">
          <cell r="B308">
            <v>650224140</v>
          </cell>
          <cell r="C308" t="str">
            <v>Fundación de Derecho Privado</v>
          </cell>
          <cell r="D308" t="str">
            <v>Fundación Derecho Privado.</v>
          </cell>
          <cell r="E308" t="str">
            <v>Decreto Exento Nº 995, de 16 de febrero de 2010, del Ministerio de Justicia</v>
          </cell>
          <cell r="F308" t="str">
            <v>Certificado de Vigencia Nº 1401, de 28 de abril de 2010, del Ministerio de Justicia</v>
          </cell>
          <cell r="G308"/>
          <cell r="H308"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I308" t="str">
            <v xml:space="preserve">Presidente: Marco Antonio Campos Gutiérrez     
VicePdte: Patricio Alberto González Rodríguez  
Secretario: Fernando Andrés Dazarola Leichtle 
Tesorero: Cristián Ignacio Munita Varas              
Directora: María Luisa Godoy Ibáñez                   
</v>
          </cell>
          <cell r="J308" t="str">
            <v xml:space="preserve">Durarán 4 años en sus cargos, pudiendo ser reelegidos indefinidamente.
</v>
          </cell>
          <cell r="K308" t="str">
            <v>Del 04 de febrero de 2010 al 04 de febrero de 2014</v>
          </cell>
          <cell r="L308" t="str">
            <v xml:space="preserve">Marco Antonio Campos Gutiérrez                          </v>
          </cell>
          <cell r="M308" t="str">
            <v xml:space="preserve">Calle Quito N° 73, Oficina C,  comuna de Santiago,  Región Metropolitana
</v>
          </cell>
          <cell r="N308" t="str">
            <v>XIII</v>
          </cell>
          <cell r="O308" t="str">
            <v>Santiago</v>
          </cell>
          <cell r="P308" t="str">
            <v>Fonos: 09-539 83 42 ; 08-248 19 71</v>
          </cell>
          <cell r="Q308" t="str">
            <v>karola_rojas@hotmail.com; fundacionvinculos@sename.cl www.fundacionvinculos.cl</v>
          </cell>
          <cell r="R308"/>
          <cell r="S308" t="str">
            <v>93401: Institución de Asistencia Social</v>
          </cell>
          <cell r="T308" t="str">
            <v>Se acompaña Certificado de Antecedentes Financieros Institucionales, correspondiente al año 2010, aprobado por el Sub Departamento de Supervisión Financiera</v>
          </cell>
        </row>
        <row r="309">
          <cell r="B309">
            <v>650617207</v>
          </cell>
          <cell r="C309" t="str">
            <v>Fundación de Derecho Privado.</v>
          </cell>
          <cell r="D309" t="str">
            <v>Fundación Derecho Privado.</v>
          </cell>
          <cell r="E309" t="str">
            <v>Otorgado por Decreto Supremo Nº 767, de fecha 07 de Agosto de 2001,  por el Ministerio de Justicia.</v>
          </cell>
          <cell r="F309" t="str">
            <v xml:space="preserve">Certificado de Vigencia Nº 2279, de fecha 14 de Septiembre de 2007, del Ministerio de Justicia.
</v>
          </cell>
          <cell r="G309"/>
          <cell r="H309"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I309"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J309" t="str">
            <v>Durarán tres años en sus cargos</v>
          </cell>
          <cell r="K309" t="str">
            <v>De 18 de Noviembre de 2006 a 18 de Noviembre de 2009.</v>
          </cell>
          <cell r="L309" t="str">
            <v xml:space="preserve">Presidente del Directorio: Ersilda del Carmen Ferrada Castillo </v>
          </cell>
          <cell r="M309" t="str">
            <v xml:space="preserve">Santa Maria N° 1051, Comuna de Valdivia, Región de Los Ríos.
</v>
          </cell>
          <cell r="N309" t="str">
            <v>XIV</v>
          </cell>
          <cell r="O309" t="str">
            <v>Valdivia</v>
          </cell>
          <cell r="P309" t="str">
            <v xml:space="preserve">Teléfono: (56-63) 341180
</v>
          </cell>
          <cell r="Q309"/>
          <cell r="R309"/>
          <cell r="S309" t="str">
            <v>93401: Instituciones de Asistencia Social.</v>
          </cell>
          <cell r="T309" t="str">
            <v>Se acompaña Certificado financiero, autorizado ante Notario Publico, correspondiente al año 2006.</v>
          </cell>
        </row>
        <row r="310">
          <cell r="B310">
            <v>652006884</v>
          </cell>
          <cell r="C310"/>
          <cell r="D310" t="str">
            <v>Fundación Derecho Privado.</v>
          </cell>
          <cell r="E310" t="str">
            <v>Asocaciación de Derecho Privado. (N° de inscripción : 317704, de fecha 26-04-2021)</v>
          </cell>
          <cell r="F310" t="str">
            <v>Certificado de Vigencia de fecha 05 de julio de 2021, otorgado por el Registro Civil e Identificación Folio N° 500396798264.</v>
          </cell>
          <cell r="G310"/>
          <cell r="H310" t="str">
            <v>Contribuir al desarrollo integral de las personas y su calidad de vida a través de la asistencia biopsicosocial, la educación e investigación, en beneficio del desarrollo y el progreso humano</v>
          </cell>
          <cell r="I310" t="str">
            <v xml:space="preserve">PRESIDENTE: JAIME MUÑOZ INSUNZA; 
VICEPRESIDENTA: PAULINA CELEDON PLAZA;
SECRETARIA: ANA MUJICA LOPEZ; 
TESORERO: JUAN MORENO SAAVEDRA; </v>
          </cell>
          <cell r="J310" t="str">
            <v>5 años</v>
          </cell>
          <cell r="K310" t="str">
            <v>05-03-2021.</v>
          </cell>
          <cell r="L310" t="str">
            <v>JAIME MUÑOZ INSUNZA</v>
          </cell>
          <cell r="M310" t="str">
            <v>Manuel Plaza N° 2928, depto. 51, comuna de Iquique, Región de Tarapacá</v>
          </cell>
          <cell r="N310" t="str">
            <v>I</v>
          </cell>
          <cell r="O310" t="str">
            <v>Iquique</v>
          </cell>
          <cell r="P310" t="str">
            <v>572723914.</v>
          </cell>
          <cell r="Q310" t="str">
            <v>fundacionhorizonteiquique@gmail.com</v>
          </cell>
          <cell r="R310"/>
          <cell r="S310">
            <v>93401</v>
          </cell>
          <cell r="T310" t="str">
            <v>Antecedes financieros del año 2020, aprobados por USUFI.</v>
          </cell>
        </row>
        <row r="311">
          <cell r="B311">
            <v>724210007</v>
          </cell>
          <cell r="C311" t="str">
            <v>Fundación de Derecho Privado.</v>
          </cell>
          <cell r="D311" t="str">
            <v>Fundación Derecho Privado.</v>
          </cell>
          <cell r="E311" t="str">
            <v xml:space="preserve">Decreto Supremo Nº 1393, de 26 de noviembre de 1993 y Decreto Exento N° 1900, de 25 de junio de 2007, del Ministerio de Justicia. </v>
          </cell>
          <cell r="F311" t="str">
            <v>Certificado de vigencia  Nº35005 con fecha 26 de junio de 1993, emitido por el Servicio de Registro Civil con fecha 17 de octubre de 2018.</v>
          </cell>
          <cell r="G311"/>
          <cell r="H31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I311" t="str">
            <v xml:space="preserve">Presidente:
Pedro Pablo Alamos Zañartu,
Vice- Presidente:
Alejandra Mehech Castellon, 
Secretario:
María Elena Alvarado Breton 
Tesorero:
José Luis Herrera Amenábar, 
Director:
María Francisca Werth Wainer, 
</v>
          </cell>
          <cell r="J311" t="str">
            <v>Tres años en sus cargos. Cada tres años, el Directorio elegirá Presidente, Vicepresidente, Secretario y Tesorero.</v>
          </cell>
          <cell r="K311" t="str">
            <v>05 de julio de 2016 al 05 de julio de 2019.</v>
          </cell>
          <cell r="L311" t="str">
            <v xml:space="preserve">Carlos Manuel Vöhringer Cárdenas, </v>
          </cell>
          <cell r="M311" t="str">
            <v xml:space="preserve">Calle Lafayette N°1610, comuna de Independencia, Santiago, Región Metropolitana
</v>
          </cell>
          <cell r="N311" t="str">
            <v>XIII</v>
          </cell>
          <cell r="O311" t="str">
            <v>Independencia</v>
          </cell>
          <cell r="P311"/>
          <cell r="Q311" t="str">
            <v xml:space="preserve"> info@fundacionparentesis.cl</v>
          </cell>
          <cell r="R311"/>
          <cell r="S311">
            <v>93401</v>
          </cell>
          <cell r="T311" t="str">
            <v>Se acompaña Certificado financiero de la Institución, correspondiente al año 2019, aprobado por el  Subdepartamento de Supervisión Nacional.</v>
          </cell>
        </row>
        <row r="312">
          <cell r="B312">
            <v>651883474</v>
          </cell>
          <cell r="C312"/>
          <cell r="D312" t="str">
            <v>Fundación Derecho Privado.</v>
          </cell>
          <cell r="E312"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312" t="str">
            <v>Certificado de Vigencia de Persona Jurídica sin fines de lucro Folio N° 500252111385, de 03 de septiembre de 2019.Se acompaña certificado de directorio de Persona Jurídica sin fines de lucro Folio N° 5500375556810, de 09 de marzo de 2021.</v>
          </cell>
          <cell r="G312"/>
          <cell r="H312"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I312" t="str">
            <v xml:space="preserve">Directorio 
Presidenta: Camila Belén Rivera Gómez, 
Directora: Camila Alejandra Cordero Valenzuela,
Tesorera: Valeska Andrea Vergara Baygorria, 
Secretario: Christian Luis Menares Papagallo,
</v>
          </cell>
          <cell r="J312" t="str">
            <v>De acuerdo a Estatutos Directorio definitivo dura 2 años</v>
          </cell>
          <cell r="K312" t="str">
            <v>Inicio 15 de mayo de 2021 hasta el 15 de mayo de 2023</v>
          </cell>
          <cell r="L312" t="str">
            <v>Camila Rivera Gómez</v>
          </cell>
          <cell r="M312" t="str">
            <v>Calle Santiago N° 710, oficina 200, Comuna de Villa Alemana. Región de Valparaíso</v>
          </cell>
          <cell r="N312" t="str">
            <v>V</v>
          </cell>
          <cell r="O312" t="str">
            <v>Villa Alemana</v>
          </cell>
          <cell r="P312" t="str">
            <v xml:space="preserve">Fono: 966910337
</v>
          </cell>
          <cell r="Q312" t="str">
            <v xml:space="preserve">Correo electrónico: f.pares2019@gmail.com
</v>
          </cell>
          <cell r="R312"/>
          <cell r="S312">
            <v>93401</v>
          </cell>
          <cell r="T312" t="str">
            <v>Certificado Financiero 2020, aprobados por el Subdepartamento de Supervisión financiera.</v>
          </cell>
        </row>
        <row r="313">
          <cell r="B313">
            <v>720266008</v>
          </cell>
          <cell r="C313" t="str">
            <v>Fundación de Derecho Público</v>
          </cell>
          <cell r="D313" t="str">
            <v>Fundación Derecho Público.</v>
          </cell>
          <cell r="E313" t="str">
            <v>Decreto Arzobispado de Santiago Nº 243, de 6 de agosto de 1991.</v>
          </cell>
          <cell r="F313" t="str">
            <v>Indefinida. Con fecha 23 de junio de 2021, se extiende un certificado  C/923/2021 emanado del Arzobispado de Santiago que describe la conformación del actual Directorio.</v>
          </cell>
          <cell r="G313"/>
          <cell r="H313" t="str">
            <v>Promover y ejecutar iniciativas tendientes a auxiliar a niños en situación irregular a través de la creación de instituciones dedicadas a su cuidado y tratamiento, sin dejar de considerar como lo más importante, fortalecer a la familia.</v>
          </cell>
          <cell r="I313" t="str">
            <v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v>
          </cell>
          <cell r="J313" t="str">
            <v>Duración Indefinida, mientras mantengan la confianza del Consejo de Fundadores, el cual podrá removerlos en cualquier momento.</v>
          </cell>
          <cell r="K313" t="str">
            <v>no aparece</v>
          </cell>
          <cell r="L313"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M313" t="str">
            <v xml:space="preserve">Recoleta Nº900, comuna de Santiago.
Mesa central:26803100
</v>
          </cell>
          <cell r="N313" t="str">
            <v>XIII</v>
          </cell>
          <cell r="O313" t="str">
            <v>Recoleta</v>
          </cell>
          <cell r="P313"/>
          <cell r="Q313" t="str">
            <v xml:space="preserve"> contacto@paternitas.cl</v>
          </cell>
          <cell r="R313"/>
          <cell r="S313">
            <v>93401</v>
          </cell>
          <cell r="T313" t="str">
            <v>Certificado Financiero correspondiente al año 2020, remitido al Subdepartamento de Supervisión Financiera.</v>
          </cell>
        </row>
        <row r="314">
          <cell r="B314">
            <v>708401005</v>
          </cell>
          <cell r="C314" t="str">
            <v>Fundación de Derecho Privado.</v>
          </cell>
          <cell r="D314" t="str">
            <v>Fundación Derecho Privado.</v>
          </cell>
          <cell r="E314" t="str">
            <v xml:space="preserve">Decreto Supremo 2431, de fecha 31 de agosto de 1905, del Ministerio de Justicia. </v>
          </cell>
          <cell r="F314" t="str">
            <v xml:space="preserve">Certificado de vigencia de persona jurídica sin fines de lucro, folio 500396675594, de fecha 08 de julio de 2021, emitido por el Servicio de de Registro Civil e Identificación.
</v>
          </cell>
          <cell r="G314"/>
          <cell r="H314" t="str">
            <v>Procurar el mayor bien religioso, intelectual y moral de los miembros de la clase obrera, por medio de la caridad de la clase acomodada, y de la protección mutua que aquellos mismos se presten.</v>
          </cell>
          <cell r="I314" t="str">
            <v xml:space="preserve">Presidente: 
Carlos Ernesto Celedón Riquelme
Vicepresidente: 
Sergio Manuel Reyes Cajas
Secretario:
Mónica Isabel Cortez Muñoz
Directores:
Mónica Isabel Cortez Muñoz
Sergio Manuel Reyes Cajas
Mario Soto Medel, 
Claudio Ansaldo Moggia, </v>
          </cell>
          <cell r="J314" t="str">
            <v xml:space="preserve">2 años.
</v>
          </cell>
          <cell r="K314" t="str">
            <v>Desde el 11 de mayo de 2021 al 11 de mayo de 2023</v>
          </cell>
          <cell r="L314" t="str">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ell>
          <cell r="M314" t="str">
            <v xml:space="preserve">Las Heras Nº 785, comuna de Valparaíso
</v>
          </cell>
          <cell r="N314" t="str">
            <v>V</v>
          </cell>
          <cell r="O314" t="str">
            <v>Valparaíso</v>
          </cell>
          <cell r="P314" t="str">
            <v>Fono: 32- 214336-2218274-2214336</v>
          </cell>
          <cell r="Q314" t="str">
            <v>laviles@patronatosscc.cl
Emoyano@patronatosscc.cl
secretaria@patronatosscc.cl</v>
          </cell>
          <cell r="R314"/>
          <cell r="S314" t="str">
            <v>93401: Instituciones de Asistencia Social.</v>
          </cell>
          <cell r="T314" t="str">
            <v xml:space="preserve">Se acompaña Certificado Financiero correspondiente al año 2020 aprobado por el Sub Departamento de Supervisión Financiera Nacional.
</v>
          </cell>
        </row>
        <row r="315">
          <cell r="B315">
            <v>706786007</v>
          </cell>
          <cell r="C315" t="str">
            <v>Fundación de Derecho Privado</v>
          </cell>
          <cell r="D315" t="str">
            <v>Fundación Derecho Privado.</v>
          </cell>
          <cell r="E315" t="str">
            <v xml:space="preserve">Decreto Supremo Nº 1554, de 2 de septiembre de 1976, del ministerio de Justicia. </v>
          </cell>
          <cell r="F315" t="str">
            <v>Certificado de Vigencia, folio Nº 500395081620, emitido por el SRCeI con fecha 23 de junio de 2021.</v>
          </cell>
          <cell r="G315"/>
          <cell r="H315" t="str">
            <v>La capacitación y formación integral de personas de escasos recursos, sin costo para ellos y sin discriminación de ninguna especie, a fin de que puedan integrarse al desarrollo del país.</v>
          </cell>
          <cell r="I315" t="str">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ell>
          <cell r="J315" t="str">
            <v xml:space="preserve">Los miembros del Directorio permanecerán en sus cargos dos años.
</v>
          </cell>
          <cell r="K315" t="str">
            <v>Con fecha 20 de diciembre de 2017 se ratifica el Directorio, según consta en el Acta de Sesión Ordinaria de Directorio de dicha fecha, reducida a escritura pública de fecha 04 de enero de 2018, de la 18° Notaría Pública.</v>
          </cell>
          <cell r="L315" t="str">
            <v xml:space="preserve">Representante Legal:
María Angélica Grez del Canto
</v>
          </cell>
          <cell r="M315" t="str">
            <v xml:space="preserve">Avenida 11 de septiembre Nº2250, oficina Nº1025, comuna de Providencia, Región Metropolitana.
</v>
          </cell>
          <cell r="N315" t="str">
            <v>XIII</v>
          </cell>
          <cell r="O315" t="str">
            <v>Providencia</v>
          </cell>
          <cell r="P315"/>
          <cell r="Q315" t="str">
            <v xml:space="preserve"> fundacion@paulajaraquemada.tie.cl</v>
          </cell>
          <cell r="R315"/>
          <cell r="S315">
            <v>93401</v>
          </cell>
          <cell r="T315" t="str">
            <v>Se acompaña certificado financiero correspondiente al año 2020 aprobados por USUFI</v>
          </cell>
        </row>
        <row r="316">
          <cell r="B316">
            <v>700966003</v>
          </cell>
          <cell r="C316" t="str">
            <v>Fundación de Derecho Privado.</v>
          </cell>
          <cell r="D316" t="str">
            <v>Fundación Derecho Privado.</v>
          </cell>
          <cell r="E316" t="str">
            <v>Otorgado por Decreto Supremo Nº 1684, de fecha 26 de abril de 1944, del Ministerio de Justicia.</v>
          </cell>
          <cell r="F316" t="str">
            <v xml:space="preserve">Certificado de Vigencia Nº 16495, de fecha 18 de agosto de 2010, del Ministerio de Justicia. 
</v>
          </cell>
          <cell r="G316"/>
          <cell r="H316" t="str">
            <v xml:space="preserve">El mejoramiento material y moral de las personas desvalidas y su asistencia espiritual especialmente de menores en situación irregular. </v>
          </cell>
          <cell r="I316" t="str">
            <v xml:space="preserve">Presidente: Andrés Benjamín Lagos Charme, 
Vicepdte.: Paulo Felipe Bezanilla Saavedra, 
Secretario: Javier Alfredo Pla Roca, RUN 
Tesorero:   Carlos Alberto Decombe Browne, 
Directores: 
Eduardo Fernando Domínguez Covarrubias,    
</v>
          </cell>
          <cell r="J316" t="str">
            <v>Los miembros del Consejo Directivo durarán seis años en sus cargos y se renovarán por mitades cada tres años.</v>
          </cell>
          <cell r="K316" t="str">
            <v>28 de enero de 2013.</v>
          </cell>
          <cell r="L316" t="str">
            <v xml:space="preserve"> 
Andrés Benjamín Lagos Charme, 
</v>
          </cell>
          <cell r="M316" t="str">
            <v>Ramón Cruz Nº 2137, Macul</v>
          </cell>
          <cell r="N316" t="str">
            <v>XIII</v>
          </cell>
          <cell r="O316" t="str">
            <v>Macul</v>
          </cell>
          <cell r="P316"/>
          <cell r="Q316"/>
          <cell r="R316"/>
          <cell r="S316">
            <v>93401</v>
          </cell>
          <cell r="T316" t="str">
            <v>Se acompaña el certificado financiero y balance general, correspondientes al año 2012, el que se encuentra aprobado por el Sub Departamento de Supervisión Financiera Nacional.</v>
          </cell>
        </row>
        <row r="317">
          <cell r="B317">
            <v>651018846</v>
          </cell>
          <cell r="C317" t="str">
            <v>Fundación de Derecho Privado.</v>
          </cell>
          <cell r="D317" t="str">
            <v>Fundación Derecho Privado.</v>
          </cell>
          <cell r="E3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317" t="str">
            <v xml:space="preserve">Certificado de Vigencia inscripción Nº193193 de fecha 26 de febrero de 2015. Folio N° 500394911938 emitido por el Servicio de Registro Civil e Identificación, de fecha 22 de junio de 2021.
</v>
          </cell>
          <cell r="G317"/>
          <cell r="H3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I317" t="str">
            <v xml:space="preserve">Presidente: 
FILOMENA DE LAS MERCEDES ESCOBAR MARTÍNEZ
Tesorero:
SANDRA PAOLA PARRA ALVAREZ
Director:
GONZALO JAVIER SANCHEZ ESCOBAR
</v>
          </cell>
          <cell r="J317" t="str">
            <v>05 años</v>
          </cell>
          <cell r="K317" t="str">
            <v>Nombramiento 03 de agosto de 2020 y cesación 03 de agosto de 2025.</v>
          </cell>
          <cell r="L317" t="str">
            <v xml:space="preserve">GONZALO JAVIER SANCHEZ ESCOBAR
</v>
          </cell>
          <cell r="M317" t="str">
            <v xml:space="preserve">Calle Catedral N°1009, oficina 902, comuna de Santiago, región Metropolitana
</v>
          </cell>
          <cell r="N317" t="str">
            <v>XIII</v>
          </cell>
          <cell r="O317" t="str">
            <v>Santiago</v>
          </cell>
          <cell r="P317" t="str">
            <v>56-2-24653130 / 56-9-94487899</v>
          </cell>
          <cell r="Q317" t="str">
            <v xml:space="preserve">contacto@fundacionmundomejor.cl
</v>
          </cell>
          <cell r="R317"/>
          <cell r="S317" t="str">
            <v xml:space="preserve">93401: Institución de Asistencia Social 
</v>
          </cell>
          <cell r="T317" t="str">
            <v xml:space="preserve">Antecedentes financieros correspondientes al año 2020, remitido para aprobación del Sub Depto. de Supervisión Financiera Nacional. </v>
          </cell>
        </row>
        <row r="318">
          <cell r="B318" t="str">
            <v xml:space="preserve">
652942806
</v>
          </cell>
          <cell r="C318" t="str">
            <v>Fundación de Derecho Privado</v>
          </cell>
          <cell r="D318" t="str">
            <v>Fundación Derecho Privado.</v>
          </cell>
          <cell r="E318" t="str">
            <v xml:space="preserve">Otorgada por el Decreto Exento N° 1152, de 18 de diciembre de 2003, del Ministerio de Justicia y Derechos Humanos.
</v>
          </cell>
          <cell r="F318" t="str">
            <v>Certificado de Vigencia Folio N° 500403082311, de 11 de agosto de 2021, emitido por el Servicio de Registro Civil e Identificación.</v>
          </cell>
          <cell r="G318"/>
          <cell r="H318"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I318" t="str">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ell>
          <cell r="J318" t="str">
            <v>Durarán cinco años en sus cargos</v>
          </cell>
          <cell r="K318" t="str">
            <v xml:space="preserve">6 de enero de 2020 al 6 de enero de 2025
</v>
          </cell>
          <cell r="L318" t="str">
            <v xml:space="preserve">Presidente: 
José Eleno Lagos Ortiz,
 Poder: Catalina Berríos Carús, </v>
          </cell>
          <cell r="M318" t="str">
            <v>Teatinos N° 251, comuna de Santiago, Región Metropolitana</v>
          </cell>
          <cell r="N318" t="str">
            <v>XIII</v>
          </cell>
          <cell r="O318" t="str">
            <v>Santiago</v>
          </cell>
          <cell r="P318" t="str">
            <v xml:space="preserve">56 - 229833243
</v>
          </cell>
          <cell r="Q318" t="str">
            <v xml:space="preserve">anita.leal@pleyades.cl
</v>
          </cell>
          <cell r="R318"/>
          <cell r="S318" t="str">
            <v>93401: Instituciones de asistencia social.</v>
          </cell>
          <cell r="T318" t="str">
            <v>Certificado de antecedentes financieros correspondientes al año 2020 aprobados por el  Subdepartamento de Supervisión  Financiera Nacional.</v>
          </cell>
        </row>
        <row r="319">
          <cell r="B319">
            <v>651946182</v>
          </cell>
          <cell r="C319"/>
          <cell r="D319" t="str">
            <v>Fundación Derecho Privado.</v>
          </cell>
          <cell r="E319"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v>
          </cell>
          <cell r="F319" t="str">
            <v>Certificado de Vigencia de Persona Jurídica sin fines de Lucro, folio Nº 500317160661, donde consta inscripción Nº296769, de fecha 5 de septiembre de 2019, emitida por el Servicio de Registro Civil e Identificación</v>
          </cell>
          <cell r="G319"/>
          <cell r="H319" t="str">
            <v>Promoción del desarrollo, especialmente de las personas, familias, grupos y comunidades que viven en condiciones de pobreza y/o marginalidad.</v>
          </cell>
          <cell r="I319" t="str">
            <v>Francisco de Asís Covarrubias Izquierdo (Presidente)
Alvaro Alonso Muñoz Acevedo (Secretario)
Stefanye Valeska Garrido Navarrete (Tesorera)</v>
          </cell>
          <cell r="J319" t="str">
            <v>5 años</v>
          </cell>
          <cell r="K319" t="str">
            <v>5 años desde el registro efectuado por el SRCeI
5 de septiembre de 2019-5 de septiembre de 2024
(Artículo Primero Transitorio, de la Escritura de Constitución).</v>
          </cell>
          <cell r="L319" t="str">
            <v>Francisco de Asís Covarrubias Izquierdo</v>
          </cell>
          <cell r="M319" t="str">
            <v>Calle Raimapu N° 6645, Comuna de Vitacura, Santiago</v>
          </cell>
          <cell r="N319" t="str">
            <v>XIII</v>
          </cell>
          <cell r="O319" t="str">
            <v>Vitacura</v>
          </cell>
          <cell r="P319" t="str">
            <v>Fono: 222351334 
Celular: 951264457</v>
          </cell>
          <cell r="Q319" t="str">
            <v>proacogida@gmail.com</v>
          </cell>
          <cell r="R319"/>
          <cell r="S319">
            <v>93401</v>
          </cell>
          <cell r="T319" t="str">
            <v>Certificado Financiero al año 2019, aprobado por el Subdepartamento de Supervisión Financiera Nacional, según consta de Memorándum N° 161, de 4 de junio de 2020, de dicha repartición institucional.</v>
          </cell>
        </row>
        <row r="320">
          <cell r="B320" t="str">
            <v xml:space="preserve">651564018
</v>
          </cell>
          <cell r="C320" t="str">
            <v>Fundación de Derecho Privado</v>
          </cell>
          <cell r="D320" t="str">
            <v>Fundación Derecho Privado.</v>
          </cell>
          <cell r="E320" t="str">
            <v xml:space="preserve">Inscripción N° 268467, de fecha 26 de diciembre de 2017. </v>
          </cell>
          <cell r="F320" t="str">
            <v xml:space="preserve">Certificado de Vigencia folio N° 45656861, de fecha 28 de febrero de 2018, emitido por el Servicio de Registro Civil e Identificación.
</v>
          </cell>
          <cell r="G320"/>
          <cell r="H320"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I320" t="str">
            <v xml:space="preserve">Presidenta: 
Vanessa Buhadla Petit
Vicepresidenta:
Polette Garrote Jirón
Tesorero.
Rodrigo Díaz Bustos
Secretaria:
Sigolene Christine Petit
</v>
          </cell>
          <cell r="J320" t="str">
            <v>Durarán tres años en sus cargos</v>
          </cell>
          <cell r="K320" t="str">
            <v xml:space="preserve">24 de octubre de 2017 al 24 de octubre de 2020. </v>
          </cell>
          <cell r="L320" t="str">
            <v xml:space="preserve">Presidenta: 
Vanessa Buhadla Petit
</v>
          </cell>
          <cell r="M320" t="str">
            <v xml:space="preserve">Calle Ramírez N°1571, ciudad de Iquique, Región de Tarapacá. </v>
          </cell>
          <cell r="N320" t="str">
            <v>I</v>
          </cell>
          <cell r="O320" t="str">
            <v>Iquique</v>
          </cell>
          <cell r="P320" t="str">
            <v>9-62031998</v>
          </cell>
          <cell r="Q320" t="str">
            <v>v.buhadla@hotmail.com</v>
          </cell>
          <cell r="R320"/>
          <cell r="S320" t="str">
            <v>93401: Instituciones de asistencia social.</v>
          </cell>
          <cell r="T320" t="str">
            <v>Certificado de antecedentes financieros correspondientes al año 2016, aprobado por el  Subdepartamento de Supervisión  Nacional.</v>
          </cell>
        </row>
        <row r="321">
          <cell r="B321">
            <v>651539544</v>
          </cell>
          <cell r="C321"/>
          <cell r="D321" t="str">
            <v>Fundación Derecho Privado.</v>
          </cell>
          <cell r="E321"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ell>
          <cell r="F321" t="str">
            <v>Certificado de Vigencia de Persona Jurídica sin Fines de Lucro, Folio Nº 500395474238, de fecha 25 de junio de 2021, del Servicio de Registro Civil e Identificación.</v>
          </cell>
          <cell r="G321"/>
          <cell r="H321"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I321" t="str">
            <v xml:space="preserve">Presidente: 
Marina Inés Bustos Pino, 
Vicepresidente:
Evelyn Paola Garrote Jirón, 
Tesorero: 
Rodrigo Alberto Díaz Bustos,
Secretaria: 
Carlos Eduardo Valdivia Espergue, 
</v>
          </cell>
          <cell r="J321" t="str">
            <v>3 AÑOS</v>
          </cell>
          <cell r="K321" t="str">
            <v>01-12-2020 hasta el 01-12-2023.</v>
          </cell>
          <cell r="L321" t="str">
            <v>Marina Inés Bustos Pino</v>
          </cell>
          <cell r="M321" t="str">
            <v xml:space="preserve">4 Oriente N° 143, Viña del Mar
</v>
          </cell>
          <cell r="N321" t="str">
            <v>v</v>
          </cell>
          <cell r="O321" t="str">
            <v>Viña Del Mar</v>
          </cell>
          <cell r="P321">
            <v>582262569</v>
          </cell>
          <cell r="Q321" t="str">
            <v>fundacion.prodere@gmail.com</v>
          </cell>
          <cell r="R321"/>
          <cell r="S321">
            <v>93401</v>
          </cell>
          <cell r="T321" t="str">
            <v xml:space="preserve">Antecedentes financieros correspondientes al año 2020, remitidos para aprobación del Sub Departamento de Supervisión Financiera Nacional. </v>
          </cell>
        </row>
        <row r="322">
          <cell r="B322">
            <v>650450957</v>
          </cell>
          <cell r="C322" t="str">
            <v>Fundación de Derecho Privado, Sin Fines de Lucro</v>
          </cell>
          <cell r="D322" t="str">
            <v>Fundación Derecho Privado.</v>
          </cell>
          <cell r="E322" t="str">
            <v xml:space="preserve">Decreto Exento Nº 3715, de fecha 24 de agosto del 2011. </v>
          </cell>
          <cell r="F322" t="str">
            <v>Certificado de Vigencia folio N° 500459268509, de fecha 15-07-2022 del Servicio de Registro Civil e Identificación.</v>
          </cell>
          <cell r="G322"/>
          <cell r="H322"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I322" t="str">
            <v xml:space="preserve">PRESIDENTE 
PAULA VIAL REYNAL 
10.466.736-8
VICE-PRESIDENTE 
AGUSTIN RIESCO GUZMAN 
16.018.326-8
SECRETARIO 
SEBASTIAN ANDRES VALENZUELA AGÜERO 
9.950.953-8
TESORERO
 RAFAEL RODRIGUEZ WALKER 
15.960.427-6
</v>
          </cell>
          <cell r="J322" t="str">
            <v xml:space="preserve">Tres años, conforme al texto refundido de los Estatutos, según da cuenta la escritura pública de fecha 29 de junio de 2017, Repertorio 14.859-2017, del Notario Público Eduardo Diez Morello. </v>
          </cell>
          <cell r="K322" t="str">
            <v xml:space="preserve">09 de julio de 2019 a 09 de julio de 2022.                                           </v>
          </cell>
          <cell r="L322" t="str">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ell>
          <cell r="M322" t="str">
            <v xml:space="preserve">Calle Andres de Fuenzalida N° 22, 
comuna de Providencia, Región Metropolitana..
</v>
          </cell>
          <cell r="N322" t="str">
            <v>XIII</v>
          </cell>
          <cell r="O322" t="str">
            <v>Providencia</v>
          </cell>
          <cell r="P322" t="str">
            <v>562 228647320</v>
          </cell>
          <cell r="Q322" t="str">
            <v xml:space="preserve">Correo electrónico: contacto@proyectob.cl </v>
          </cell>
          <cell r="R322"/>
          <cell r="S322" t="str">
            <v>93401: Institución de Asistencia Social</v>
          </cell>
          <cell r="T322" t="str">
            <v xml:space="preserve">
Se acompaña certificado financiero correspondiente al 2021, aprobado por el Subdepartamento de Supervisión Financiera.</v>
          </cell>
        </row>
        <row r="323">
          <cell r="B323">
            <v>650804538</v>
          </cell>
          <cell r="C323"/>
          <cell r="D323" t="str">
            <v>Fundación Derecho Privado.</v>
          </cell>
          <cell r="E323" t="str">
            <v>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v>
          </cell>
          <cell r="F323" t="str">
            <v>Conforme al Certificado de vigencia emitido por el Registro Civil e identificación fecha de emisión, 27 de noviembre de 2020 Folio Nº 500341655., la persona jurídica de la “Fundación Pura Vida” se encuentra vigente.</v>
          </cell>
          <cell r="G323"/>
          <cell r="H323" t="str">
            <v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v>
          </cell>
          <cell r="I323" t="str">
            <v xml:space="preserve">Presidente: Jairo Miguel Quintero Rodriguez, 
Secretario: Elena Miller, 
Tesorero: Thiare Anahi Pivet Frez, 
Director: Camila Paz Gallardo Velázquez,
Director: David Alejandro Balbontin guerrero, 
Director: Danilo Rene Vargas Morales, 
Director: Heaher Nicole Bruyere, </v>
          </cell>
          <cell r="J323" t="str">
            <v xml:space="preserve">De conformidad al artículo octavo del estatuto de constitución de sociedad el Directorio poseera una duración total de 2 años, siendo confirmados en sus cargos por periodos de dos años </v>
          </cell>
          <cell r="K323" t="str">
            <v>10-03-2020, cuya duración es de dos años además de ser confirmados en sus cargos cada dos años, en consecuencia su vigencia es hasta el día 10-03-2022.</v>
          </cell>
          <cell r="L323" t="str">
            <v xml:space="preserve">Representante legal: Jairo Miguel Quintero Rodriguez, </v>
          </cell>
          <cell r="M323" t="str">
            <v xml:space="preserve">Painequilla N° 5057, Valle Volcane, Puerto Montt.
</v>
          </cell>
          <cell r="N323" t="str">
            <v>X</v>
          </cell>
          <cell r="O323" t="str">
            <v>Puerto Montt</v>
          </cell>
          <cell r="P323" t="str">
            <v>9-90811686</v>
          </cell>
          <cell r="Q323" t="str">
            <v>martacoyopay@gmail.com</v>
          </cell>
          <cell r="R323"/>
          <cell r="S323">
            <v>93401</v>
          </cell>
          <cell r="T323" t="str">
            <v>Se acompaña certificado Financiero correspondiente al año 2019 aprobado por USUFI, con fecha de 22 de diciembre de 2020.</v>
          </cell>
        </row>
        <row r="324">
          <cell r="B324">
            <v>700155609</v>
          </cell>
          <cell r="C324" t="str">
            <v>Fundación de Derecho Privado</v>
          </cell>
          <cell r="D324" t="str">
            <v>Fundación Derecho Privado.</v>
          </cell>
          <cell r="E324" t="str">
            <v>Decreto Supremo Nº 2410, de 15 de mayo de 1953, del Ministerio de Justicia.</v>
          </cell>
          <cell r="F324" t="str">
            <v>Certificado de Vigencia de Persona Jurídica sin fines de lucro folio 500394944764, de fecha 22-06-2021, emitido por el Servicio de Registro Civil e Identificación</v>
          </cell>
          <cell r="G324"/>
          <cell r="H324" t="str">
            <v>La creación y mantenimiento de obras de beneficencia y educación gratuita por medio de asilos para dirigentes y de escuelas tanto diurnas como nocturnas.</v>
          </cell>
          <cell r="I324" t="str">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ell>
          <cell r="J324" t="str">
            <v>Tres años. El Presidente, Vicepresidente, Tesorero y Secretario durarán en sus cargos un año, plazo que se entenderá prorrogado en un lapso igual hasta que se designen sus sucesores.</v>
          </cell>
          <cell r="K324" t="str">
            <v>08 de agosto de 2016, conforme al acta de fecha 08 de agosto de 2016, reducida a escritura pública con fecha 24 de noviembre de 2016, ante doña María Angelica Galan Bäurle, Notario Público de Valparaíso.</v>
          </cell>
          <cell r="L324"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M324" t="str">
            <v xml:space="preserve">Victoria Nº 2370, Valparaíso.
Casilla 424, Valparaíso.
</v>
          </cell>
          <cell r="N324" t="str">
            <v>V</v>
          </cell>
          <cell r="O324" t="str">
            <v>Valparaíso</v>
          </cell>
          <cell r="P324" t="str">
            <v xml:space="preserve">(32) 2213431-2237148-2238963, </v>
          </cell>
          <cell r="Q324" t="str">
            <v>info@refugiodecristo.cl</v>
          </cell>
          <cell r="R324"/>
          <cell r="S324">
            <v>93401</v>
          </cell>
          <cell r="T324" t="str">
            <v xml:space="preserve">Certificado financiero correspondiente al año 2020 APROBADOS POR EL  Subdepartamento de Supervisión Financiero. </v>
          </cell>
        </row>
        <row r="325">
          <cell r="B325">
            <v>651838118</v>
          </cell>
          <cell r="C325"/>
          <cell r="D325" t="str">
            <v>Fundación Derecho Privado.</v>
          </cell>
          <cell r="E325"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325" t="str">
            <v>Certificado de Vigencia de Persona Jurídica sin Fines de Lucro, Folio Nº 500233448865 de fecha 18 de junio de 2019, del Servicio de Registro Civil e Identificación.</v>
          </cell>
          <cell r="G325"/>
          <cell r="H325"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I325" t="str">
            <v xml:space="preserve">Presidente: 
Elias Guillermo Ubeda Greig, RUT N° 8.663.186-5
Secretaria: 
Fabiola Andrea Espinoza Moya, RUT Nº 12.444.242-7
Tesorera:
María Angélica Segovia Calderón, RUT N°12.423.914-1
</v>
          </cell>
          <cell r="J325" t="str">
            <v>5 años</v>
          </cell>
          <cell r="K325" t="str">
            <v>al 06-06-2024</v>
          </cell>
          <cell r="L325" t="str">
            <v>Elias Guillermo Ubeda Greig,</v>
          </cell>
          <cell r="M325" t="str">
            <v>Colipí N°57, ofician 521, ciudad de Copiapó, Región de Atacama</v>
          </cell>
          <cell r="N325" t="str">
            <v>III</v>
          </cell>
          <cell r="O325" t="str">
            <v>Copiapó</v>
          </cell>
          <cell r="P325">
            <v>56994420699</v>
          </cell>
          <cell r="Q325" t="str">
            <v>fundacionreencuadre@gmail.com</v>
          </cell>
          <cell r="R325"/>
          <cell r="S325">
            <v>93401</v>
          </cell>
          <cell r="T325" t="str">
            <v>Antecedentes financieros año 2018 aprobado Sub Departamento de Supervisión Financiera Nacional.</v>
          </cell>
        </row>
        <row r="326">
          <cell r="B326">
            <v>651163854</v>
          </cell>
          <cell r="C326" t="str">
            <v>Fundación de Derecho Privado</v>
          </cell>
          <cell r="D326" t="str">
            <v>Fundación Derecho Privado.</v>
          </cell>
          <cell r="E326" t="str">
            <v>Inscripción N°217492 de fecha 23 de febrero de 2016 del Registro de Personas Jurídicas, del Servicio de Registro Civil e Identificación.</v>
          </cell>
          <cell r="F326" t="str">
            <v xml:space="preserve">Certificado de Vigencia Folio Nº 500118045109, del Servicio de Registro Civil, de fecha 23 de marzo de 2016. </v>
          </cell>
          <cell r="G326"/>
          <cell r="H32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I326" t="str">
            <v xml:space="preserve">Presidente:  Héctor Clemente Valenzuela Leon, 
Secretario: Crescente Arturo Carja Jara, 
Tesorera: Monica Beatriz Zalaquett Said, 
Director: María José Domínguez Farah, 
</v>
          </cell>
          <cell r="J326" t="str">
            <v>: 3 años</v>
          </cell>
          <cell r="K326" t="str">
            <v>29 de enero de 2016 al 29 de enero de 2019.</v>
          </cell>
          <cell r="L326" t="str">
            <v xml:space="preserve">Representante legal: Héctor Clemente Valenzuela Leon, 
</v>
          </cell>
          <cell r="M326" t="str">
            <v xml:space="preserve">Avenida Kennedy Nº 4700, oficina Nº 802.
</v>
          </cell>
          <cell r="N326" t="str">
            <v>XIII</v>
          </cell>
          <cell r="O326" t="str">
            <v>Las Condes</v>
          </cell>
          <cell r="P326" t="str">
            <v>Fono: 229580961</v>
          </cell>
          <cell r="Q326" t="str">
            <v>freencuentro@vtr.net</v>
          </cell>
          <cell r="R326"/>
          <cell r="S326" t="str">
            <v>93401: Instituciones de Asistencia Social</v>
          </cell>
          <cell r="T326" t="str">
            <v>Se acompaña Certificado de la Institución correspondiente a antecedentes financieros del año 2015, aprobado por el Subdepartamento de Supervisión Financiera.</v>
          </cell>
        </row>
        <row r="327">
          <cell r="B327">
            <v>700122808</v>
          </cell>
          <cell r="C327" t="str">
            <v>Fundación de Derecho Privado</v>
          </cell>
          <cell r="D327" t="str">
            <v>Fundación Derecho Privado.</v>
          </cell>
          <cell r="E327" t="str">
            <v>Otorgado por Decreto Supremo Nº509, de fecha 23 de marzo de 1967, del Ministerio de Justicia.</v>
          </cell>
          <cell r="F327" t="str">
            <v>Certificado de Vigencia inscripción Nº8582 de fecha 31 de enero de 2013, emanado del SRCEI con fecha 23 de junio de 2017, folio N° 500156273951.</v>
          </cell>
          <cell r="G327"/>
          <cell r="H327" t="str">
            <v>Dar protección y hogar a la juventud abandonada y propender a la atención de su salud física y moral, por medio de obras que le proporcionen un ambiente de recuperación social.</v>
          </cell>
          <cell r="I327" t="str">
            <v xml:space="preserve">Presidente: Sor María Isabel Ruiz Ruiz 
Secretario: Sor Raquel Viviana Argel argel, 
Directores:
Ángela Lidia Sarmiento Tapia       
Claudia Artiga Fuenzalida. 
Directora y Representante Legal:
 Miriam Lecaros Chávez
</v>
          </cell>
          <cell r="J327" t="str">
            <v xml:space="preserve">Durarán 3 años en sus cargos. Sin embargo, en los Estatutos se señala que mientras no se efectúen los nombramientos, se entenderán prorrogadas las funciones del Directorio. 
</v>
          </cell>
          <cell r="K327"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L327"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M327" t="str">
            <v xml:space="preserve">Avda. Sta. Teresa de Los Andes N° 4141, Macul
</v>
          </cell>
          <cell r="N327" t="str">
            <v>XIII</v>
          </cell>
          <cell r="O327" t="str">
            <v>Macul</v>
          </cell>
          <cell r="P327"/>
          <cell r="Q327" t="str">
            <v xml:space="preserve">secretaria@fundacionregazosormariadelavega.tie.cl 
miguel.arias@regazo.cl
administración.macul@regazo.cl
</v>
          </cell>
          <cell r="R327"/>
          <cell r="S327" t="str">
            <v>93401: Instituciones de asistencia social.</v>
          </cell>
          <cell r="T327" t="str">
            <v>Certificado de antecedentes financieros correspondientes al año 2016, aprobados por  Subdepartamento de Supervisión Financiera Nacional.</v>
          </cell>
        </row>
        <row r="328">
          <cell r="B328" t="str">
            <v>65070018K</v>
          </cell>
          <cell r="C328" t="str">
            <v>Fundación de Derecho Privado</v>
          </cell>
          <cell r="D328" t="str">
            <v>Fundación Derecho Privado.</v>
          </cell>
          <cell r="E328" t="str">
            <v>Inscripción N°30734 de fecha 08 de Abril de 2013, del Registro de Personas Jurídicas, del Servicio de Registro Civil e Identificación.</v>
          </cell>
          <cell r="F328" t="str">
            <v xml:space="preserve">Certificado de Vigencia Folio Nº 500458489362, de fecha 11 de julio de 2022, del Servicio de Registro Civil e Identificación. </v>
          </cell>
          <cell r="G328"/>
          <cell r="H328"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I328" t="str">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ell>
          <cell r="J328" t="str">
            <v>De acuerdo al artículo 08 de sus Estatutos, el Directorio durará tres años en sus funciones, pudiendo sus integrantes ser reelegidos para el período siguiente.</v>
          </cell>
          <cell r="K328" t="str">
            <v>28 de enero de 2021 al 28 de enero de 2024. Según consta en Certificado de directorio de persona jurídica sin fines de lucro Folio Nº 500403224934, de fecha 12 de agosto de 2021, del Servicio de Registro Civil e Identificación.</v>
          </cell>
          <cell r="L328" t="str">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ell>
          <cell r="M328" t="str">
            <v>Calle Dos N°9417, comuna de Quilicura, región Metropolitana.</v>
          </cell>
          <cell r="N328" t="str">
            <v>XIII</v>
          </cell>
          <cell r="O328" t="str">
            <v>Quilicura</v>
          </cell>
          <cell r="P328" t="str">
            <v xml:space="preserve">Fonos 223653276, 223653197, 989067827. 
</v>
          </cell>
          <cell r="Q328" t="str">
            <v xml:space="preserve">Correos bernardo.vasquez@reinventarse.cl y jonathan.monsalve@reinventarse.cl
</v>
          </cell>
          <cell r="R328"/>
          <cell r="S328" t="str">
            <v>93401: Instituciones de Asistencia Social</v>
          </cell>
          <cell r="T328" t="str">
            <v>Se acompaña certificado financiero correspondiente al año 2021, aprobados por  Supervisión Financiera Nacional.</v>
          </cell>
        </row>
        <row r="329">
          <cell r="B329">
            <v>650634667</v>
          </cell>
          <cell r="C329" t="str">
            <v>Fundación de Derecho Privado.</v>
          </cell>
          <cell r="D329" t="str">
            <v>Fundación Derecho Privado.</v>
          </cell>
          <cell r="E329" t="str">
            <v xml:space="preserve">Concedida mediante Decreto Supremo Nº 4639, de fecha 25 de septiembre de 2012. 
</v>
          </cell>
          <cell r="F329" t="str">
            <v xml:space="preserve">Certificado de Vigencia de fecha 4 de Febrero de 2013, del Departamento de Personas Jurídicas del Ministerio de Justicia. </v>
          </cell>
          <cell r="G329"/>
          <cell r="H329"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I329" t="str">
            <v xml:space="preserve">Presidente: Claudio Santos Nuñez Molina 
Secretario: Cecilia Paola Marín Pinochet, 
Tesorera: Osvaldo Enrique Torres Múñoz
Directores:
Ramón Antonio Toro Morales 
Ruth Nancy Contreras Vejar 
</v>
          </cell>
          <cell r="J329" t="str">
            <v>Dos años a contar del  5 de Noviembre de 2012 (2012-2014)</v>
          </cell>
          <cell r="K329"/>
          <cell r="L329" t="str">
            <v xml:space="preserve">Claudio Santos Núñez Molina 
</v>
          </cell>
          <cell r="M329" t="str">
            <v xml:space="preserve">Avenida Ernesto Alvear Nº 201 comuna de Puente Alto, Región Metropolitana, Santiago.
</v>
          </cell>
          <cell r="N329" t="str">
            <v>XIII</v>
          </cell>
          <cell r="O329" t="str">
            <v>Puente Alto</v>
          </cell>
          <cell r="P329" t="str">
            <v>Teléfono, 28519952</v>
          </cell>
          <cell r="Q329" t="str">
            <v xml:space="preserve">fundaciónrepuyen@gmail.com  </v>
          </cell>
          <cell r="R329"/>
          <cell r="S329">
            <v>93401</v>
          </cell>
          <cell r="T329" t="str">
            <v>Se acompaña Certificado Financiero  año 2012, aprobado por el Subdepartamento de Supervisión Financiera Nacional.</v>
          </cell>
        </row>
        <row r="330">
          <cell r="B330">
            <v>727718001</v>
          </cell>
          <cell r="C330" t="str">
            <v>Fundación de Derecho Privado.</v>
          </cell>
          <cell r="D330" t="str">
            <v>Fundación Derecho Privado.</v>
          </cell>
          <cell r="E330" t="str">
            <v>Otorgado por Decreto Supremo Nº 1431, de fecha 26 de octubre de 1994,  por el Ministerio de Justicia.</v>
          </cell>
          <cell r="F330" t="str">
            <v xml:space="preserve">Certificado de Vigencia Nº15231, de fecha 23 de abril de 2010, del Ministerio de Justicia.
</v>
          </cell>
          <cell r="G330"/>
          <cell r="H330"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I330" t="str">
            <v xml:space="preserve">Cargos:
Presidente: 
Santiago Lorenzo Tomas Soto Obrador, 
Tesorero: 
Arturo Domingo Matte Lecaros, 
Secretario: 
Mario Roberto Lecaros Sánchez, 
Otros Miembros Consejo:
Pedro Lecaros Menéndez, 
Gonzalo Martino González, 
</v>
          </cell>
          <cell r="J330" t="str">
            <v>: Durarán un año en el cargo.</v>
          </cell>
          <cell r="K330" t="str">
            <v xml:space="preserve">De 04 de septiembre de 2006 a 04 de septiembre de 2007.
 Sin embargo, la misma composición del Directorio, consta en Anexo emitido por el Departamento de Personas Jurídicas del Ministerio de Justicia de fecha 23 de abril de 2010.
</v>
          </cell>
          <cell r="L330" t="str">
            <v xml:space="preserve">Representante Legal: 
Arturo Matte Lecaros, 
</v>
          </cell>
          <cell r="M330" t="str">
            <v xml:space="preserve">General del Canto Nº 50, oficina 302, comuna de Providencia, ciudad de Santiago, Región Metropolitana.
</v>
          </cell>
          <cell r="N330" t="str">
            <v>XIII</v>
          </cell>
          <cell r="O330" t="str">
            <v>Providencia</v>
          </cell>
          <cell r="P330" t="str">
            <v>Teléfono: (02) 2642556- 2364474</v>
          </cell>
          <cell r="Q330"/>
          <cell r="R330"/>
          <cell r="S330" t="str">
            <v>93401: Instituciones de Asistencia Social.</v>
          </cell>
          <cell r="T330" t="str">
            <v>Se acompaña balance general y Estado de Ingresos y Egresos al 31 de diciembre de 2009, aprobado por el Subdepartamento de Supervisión Financiera Nacional.</v>
          </cell>
        </row>
        <row r="331">
          <cell r="B331">
            <v>651391008</v>
          </cell>
          <cell r="C331" t="str">
            <v>Fundación sin fines de lucro.</v>
          </cell>
          <cell r="D331" t="str">
            <v>Fundación Derecho Privado.</v>
          </cell>
          <cell r="E331" t="str">
            <v xml:space="preserve">Decreto Nº860, de 7 de septiembre de 2001, del Ministerio de Justicia. </v>
          </cell>
          <cell r="F331" t="str">
            <v>Certificado de Vigencia Nº132, de 22 de agosto de 2005, del Ministerio de Justicia.</v>
          </cell>
          <cell r="G331"/>
          <cell r="H331" t="str">
            <v xml:space="preserve">Crear, mantener y administrar centros abiertos; prestar ayuda económica y material a centros abiertos y prestar asesorías espirituales, administrativas y de gestión a centros abiertos.
</v>
          </cell>
          <cell r="I331"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J331" t="str">
            <v xml:space="preserve">Durarán 3 años en sus funciones.
</v>
          </cell>
          <cell r="K331" t="str">
            <v>: 22 de junio de 2005 –  22 de junio de 2008</v>
          </cell>
          <cell r="L331" t="str">
            <v xml:space="preserve">Víctor Santiago Valenzuela Villavicencio, 
</v>
          </cell>
          <cell r="M331" t="str">
            <v xml:space="preserve">Pasaje Mar Cantábrico N° 2230, Villa San Carlos, comuna de Maipú, Región Metropolitana. </v>
          </cell>
          <cell r="N331" t="str">
            <v>XIII</v>
          </cell>
          <cell r="O331" t="str">
            <v>Maipú</v>
          </cell>
          <cell r="P331"/>
          <cell r="Q331"/>
          <cell r="R331"/>
          <cell r="S331" t="str">
            <v>93401: Institución de Asistencia Social.</v>
          </cell>
          <cell r="T331" t="str">
            <v>Se acompaña Certificado Financiero con antecedentes del año 2008 y Balance General del ejercicio comprendido entre el 01 de enero de 2008 al 31 de diciembre de 2008, aprobados por la Unidad de Supervisión Financiera Nacional.</v>
          </cell>
        </row>
        <row r="332">
          <cell r="B332">
            <v>748762000</v>
          </cell>
          <cell r="C332" t="str">
            <v>Fundación de derecho público</v>
          </cell>
          <cell r="D332" t="str">
            <v>Fundación Derecho Público.</v>
          </cell>
          <cell r="E332" t="str">
            <v>Decreto Arzobispado de Santiago Nº 289, de 08 de septiembre de 1999.</v>
          </cell>
          <cell r="F332" t="str">
            <v>Indefinida.</v>
          </cell>
          <cell r="G332"/>
          <cell r="H332"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I332" t="str">
            <v xml:space="preserve">Presidente: FR. Pedro Mariano Labarca Araya        
Vice presidente: 
Rvdo. Padre Fr. Carlos Muñoz Álvarez                     
Directores:
Mercedes del Carmen Herrera Reyes                         
Mario Antonio Pérez de Arce Antoncich                   
Luis Alfredo Herrada Núñez                                      
Luis Ignacio Montalva Herreros                                 
</v>
          </cell>
          <cell r="J332" t="str">
            <v>Durarán en sus cargos tres años</v>
          </cell>
          <cell r="K332"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L332" t="str">
            <v xml:space="preserve">Presidente: FR. Pedro Mariano Labarca Araya    
</v>
          </cell>
          <cell r="M332" t="str">
            <v xml:space="preserve"> Huérfanos 635 oficina 20A . Santiago Centro. 
</v>
          </cell>
          <cell r="N332" t="str">
            <v>XIII</v>
          </cell>
          <cell r="O332" t="str">
            <v>Santiago</v>
          </cell>
          <cell r="P332" t="str">
            <v>Fono : 26329654,</v>
          </cell>
          <cell r="Q332"/>
          <cell r="R332"/>
          <cell r="S332">
            <v>93401</v>
          </cell>
          <cell r="T332" t="str">
            <v>Se acompaña Certificado Financiero y Balance General, correspondientes al año 2007, cuya aprobación  por la Unidad de Supervisión Financiera Nacional se encuentra pendiente.</v>
          </cell>
        </row>
        <row r="333">
          <cell r="B333">
            <v>727783008</v>
          </cell>
          <cell r="C333" t="str">
            <v xml:space="preserve">Fundación de Derecho Público </v>
          </cell>
          <cell r="D333" t="str">
            <v>Fundación Derecho Público.</v>
          </cell>
          <cell r="E333" t="str">
            <v>Decreto Arzobispado de Santiago Nº 369, de 16 de noviembre de 1994.</v>
          </cell>
          <cell r="F333" t="str">
            <v>Certificado de vigencia de personalidad jurídica canónica N° C/966/2021, de 06 de julio de 2021 del Arzobispado de Santiago.</v>
          </cell>
          <cell r="G333"/>
          <cell r="H333" t="str">
            <v>Prestar ayuda material y espiritual especialmente a las personas de escasos recursos económicos en forma gratuita.</v>
          </cell>
          <cell r="I333" t="str">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ell>
          <cell r="J333" t="str">
            <v xml:space="preserve">Durarán cuatro años en sus cargos. (artículo 12 de los Estatutos). 
</v>
          </cell>
          <cell r="K333" t="str">
            <v>09-11-2019 al 09-11-2023</v>
          </cell>
          <cell r="L333" t="str">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ell>
          <cell r="M333" t="str">
            <v xml:space="preserve">Latadía Nº 4602, comuna de Las Condes </v>
          </cell>
          <cell r="N333" t="str">
            <v>XIII</v>
          </cell>
          <cell r="O333" t="str">
            <v>Las Condes</v>
          </cell>
          <cell r="P333"/>
          <cell r="Q333" t="str">
            <v xml:space="preserve">E-Mail: pilarmedina@fundacionsanjose.cl </v>
          </cell>
          <cell r="R333"/>
          <cell r="S333">
            <v>93401</v>
          </cell>
          <cell r="T333" t="str">
            <v xml:space="preserve">Certificado de antecedentes financieros correspondiente al año 2020, aprobados por el Subdepartamento de Supervisión Financiera.
</v>
          </cell>
        </row>
        <row r="334">
          <cell r="B334">
            <v>653380682</v>
          </cell>
          <cell r="C334" t="str">
            <v>Fundación de Derecho Privado.</v>
          </cell>
          <cell r="D334" t="str">
            <v>Fundación Derecho Privado.</v>
          </cell>
          <cell r="E334" t="str">
            <v>Inscripción N° 2420, de fecha 14 de noviembre de 2012, del Registro de Personas Jurídicas, del Servicio de Registro Civil e Identificación.</v>
          </cell>
          <cell r="F334" t="str">
            <v>Certificado de Vigencia, Folio Nº 500193314951, emitido con fecha 04 de septiembre de 2018, por el SRCeI.</v>
          </cell>
          <cell r="G334"/>
          <cell r="H334"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I334" t="str">
            <v xml:space="preserve">Presidenta: María Margarita Guzmán Montes
Secretaria: Camila María Costagliola Zambrano
Tesorera: Francisca Cummins Haeussler
Directora: Pilar Goycoolea Ferrer
Directora: Claudia Alexandra Oddo Franulic
Directora: Catalina Jaramillo Montt
</v>
          </cell>
          <cell r="J334" t="str">
            <v>03 años</v>
          </cell>
          <cell r="K334">
            <v>43556</v>
          </cell>
          <cell r="L334" t="str">
            <v xml:space="preserve">María Margarita Guzmán Montes, </v>
          </cell>
          <cell r="M334" t="str">
            <v xml:space="preserve">Camino del Herrero N° 2279, comuna de Lo Barnechea.
Región Metropolitana  
</v>
          </cell>
          <cell r="N334" t="str">
            <v>XIII</v>
          </cell>
          <cell r="O334" t="str">
            <v>Lo Barnechea</v>
          </cell>
          <cell r="P334" t="str">
            <v>Fono: +569 66772906 (Directora)</v>
          </cell>
          <cell r="Q334" t="str">
            <v>isabel@fundacionsentido.cl</v>
          </cell>
          <cell r="R334"/>
          <cell r="S334">
            <v>93401</v>
          </cell>
          <cell r="T334" t="str">
            <v xml:space="preserve">Se acompaña Certificado Financiero correspondiente al año 2017, suscrito por la representante legal, pero sin autorización notarial.
Se remitirá carta solicitando la remisión del certificado correctamente extendido. 
</v>
          </cell>
        </row>
        <row r="335">
          <cell r="B335" t="str">
            <v>65160642K</v>
          </cell>
          <cell r="C335" t="str">
            <v xml:space="preserve">Fundación </v>
          </cell>
          <cell r="D335" t="str">
            <v>Fundación Derecho Privado.</v>
          </cell>
          <cell r="E335"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335" t="str">
            <v>no aparece</v>
          </cell>
          <cell r="G335"/>
          <cell r="H335"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I335" t="str">
            <v xml:space="preserve">Presidente: Andres Javier Fernández Bordones,
Secretario: Carlos Enrique Meléndez Palacio,
Tesorero: Victor Fernando Valdez Gonzalez, 
</v>
          </cell>
          <cell r="J335" t="str">
            <v>1 año</v>
          </cell>
          <cell r="K335" t="str">
            <v>12 de enero de 2018</v>
          </cell>
          <cell r="L335" t="str">
            <v>Andres Javier Fernández Bordones,</v>
          </cell>
          <cell r="M335" t="str">
            <v xml:space="preserve">Salomon Corvalan N°1621, Comuna de Cerro Navia
</v>
          </cell>
          <cell r="N335" t="str">
            <v>XIII</v>
          </cell>
          <cell r="O335" t="str">
            <v>Cerro Navia</v>
          </cell>
          <cell r="P335" t="str">
            <v xml:space="preserve">Teléfono 22644175
</v>
          </cell>
          <cell r="Q335" t="str">
            <v>fund.senergia.social@gmail.com</v>
          </cell>
          <cell r="R335"/>
          <cell r="S335" t="str">
            <v>93401 Institución de Asistencia Social.</v>
          </cell>
          <cell r="T335" t="str">
            <v>Corresponden al año 2017, aprobados por el Departamento de Administración y Finanzas.</v>
          </cell>
        </row>
        <row r="336">
          <cell r="B336">
            <v>700016404</v>
          </cell>
          <cell r="C336" t="str">
            <v>Fundación de Derecho Privado</v>
          </cell>
          <cell r="D336" t="str">
            <v>Fundación Derecho Privado.</v>
          </cell>
          <cell r="E336" t="str">
            <v>Otorgado por Decreto Supremo Nº2550, de fecha 30 de agosto de 1912, del Ministerio de Justicia.</v>
          </cell>
          <cell r="F336" t="str">
            <v xml:space="preserve">Certificado de Vigencia Nº 16348, de fecha 6 de agosto de 2010, del Ministerio de Justicia. </v>
          </cell>
          <cell r="G336"/>
          <cell r="H33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I33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J336" t="str">
            <v>Cada 10 años, pero no pueden durar en sus cargos después de cumplir 75 años</v>
          </cell>
          <cell r="K336" t="str">
            <v>1º de marzo de 2011 a 1 de marzo de 2021.</v>
          </cell>
          <cell r="L336" t="str">
            <v xml:space="preserve">Francisco Velasco Echazarreta, 
</v>
          </cell>
          <cell r="M336" t="str">
            <v xml:space="preserve">Dublé Almeyda Nº 4751, comuna de Ñuñoa, Santiago. </v>
          </cell>
          <cell r="N336" t="str">
            <v>XIII</v>
          </cell>
          <cell r="O336" t="str">
            <v>Ñuñoa</v>
          </cell>
          <cell r="P336" t="str">
            <v xml:space="preserve">Teléfono 2723740, </v>
          </cell>
          <cell r="Q336"/>
          <cell r="R336"/>
          <cell r="S336" t="str">
            <v>93401:Instituciones de Asistencia Social</v>
          </cell>
          <cell r="T336" t="str">
            <v>Certificado financiero correspondiente al año 2012 aprobados por el Subdepartamento de Supervisión Financiera Nacional.</v>
          </cell>
        </row>
        <row r="337">
          <cell r="B337">
            <v>650739256</v>
          </cell>
          <cell r="C337"/>
          <cell r="D337" t="str">
            <v>Fundación Derecho Privado.</v>
          </cell>
          <cell r="E337"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337" t="str">
            <v>Certificado de Vigencia Folio Nº 500265873487, otorgado el 14 de octubre de 2019, del Servicio de Registro Civil e Identificación.</v>
          </cell>
          <cell r="G337"/>
          <cell r="H337"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I337" t="str">
            <v xml:space="preserve">Presidenta: María Elena Saavedra Araneda,Tesorero: Iñaki Larraza Alberdi 
Secretaria: María Magdalena Von Chrismar Parejo, 
Directores:
Patricio Enrique Olivares Olivares, 
Roberto Hernán Ipinza Carmona 
Felipe Ignacio Copaja Patiño </v>
          </cell>
          <cell r="J337" t="str">
            <v>5 AÑOS</v>
          </cell>
          <cell r="K337" t="str">
            <v>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v>
          </cell>
          <cell r="L337" t="str">
            <v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M337" t="str">
            <v xml:space="preserve">Ramón Tapia N°2930, comuna de Valdivia, región de Los Ríos 
</v>
          </cell>
          <cell r="N337" t="str">
            <v>XIV</v>
          </cell>
          <cell r="O337" t="str">
            <v>Valdivia</v>
          </cell>
          <cell r="P337" t="str">
            <v>Teléfono: 
63-02-340900</v>
          </cell>
          <cell r="Q337" t="str">
            <v>cecilia.monrroy@cifan.cl
Iñaki.larraza@gmail.com</v>
          </cell>
          <cell r="R337"/>
          <cell r="S337">
            <v>93401</v>
          </cell>
          <cell r="T337" t="str">
            <v xml:space="preserve">Se acompaña Certificado Financiero, correspondiente al año 2019, remitidos para aprobación por el Sub Depto. de Supervisión Financiera Nacional 31-08-20
</v>
          </cell>
        </row>
        <row r="338">
          <cell r="B338">
            <v>650165500</v>
          </cell>
          <cell r="C338" t="str">
            <v>Fundación de derecho público.</v>
          </cell>
          <cell r="D338" t="str">
            <v>Fundación Derecho Público.</v>
          </cell>
          <cell r="E338" t="str">
            <v>Erigida de acuerdo al Derecho Canónico, por Decreto Eclesiástico Nº 431/2001, del  10 de junio del 2001.</v>
          </cell>
          <cell r="F338" t="str">
            <v>Indefinida.</v>
          </cell>
          <cell r="G338"/>
          <cell r="H33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I33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J338" t="str">
            <v>3 años</v>
          </cell>
          <cell r="K338" t="str">
            <v xml:space="preserve">Consta en Decreto de fecha 03 de enero de 2018, del Arzobispo de Concepción, que el Directorio vigente está compuesto por los integrantes señalados precedentemente. </v>
          </cell>
          <cell r="L338" t="str">
            <v xml:space="preserve">Presbítero José Teodoro Cartes Gómez                        
</v>
          </cell>
          <cell r="M338" t="str">
            <v xml:space="preserve">Calle Castellón Nº1438, Concepción, Región del Biobío. 
</v>
          </cell>
          <cell r="N338" t="str">
            <v>VIII</v>
          </cell>
          <cell r="O338" t="str">
            <v>Concepción</v>
          </cell>
          <cell r="P338" t="str">
            <v xml:space="preserve">Teléfono: 41-2293100
</v>
          </cell>
          <cell r="Q338" t="str">
            <v xml:space="preserve">Correo electrónico: psocialconce@gmail.com
</v>
          </cell>
          <cell r="R338"/>
          <cell r="S338">
            <v>93401</v>
          </cell>
          <cell r="T338" t="str">
            <v xml:space="preserve">Se acompaña Certificado Financiero, correspondiente al año 2020, remitidos para aprobación del Sub Depto. de Supervisión Financiera Nacional.
</v>
          </cell>
        </row>
        <row r="339">
          <cell r="B339">
            <v>650502205</v>
          </cell>
          <cell r="C339" t="str">
            <v>Fundación  de Derecho Privado.</v>
          </cell>
          <cell r="D339" t="str">
            <v>Fundación Derecho Privado.</v>
          </cell>
          <cell r="E339" t="str">
            <v>Otorgado por Decreto Supremo Nº 167, de fecha 19 de febrero de 2001, por el Ministerio de Justicia.  Publicado en el Diario Oficial con fecha 29 de marzo del 2001.</v>
          </cell>
          <cell r="F339" t="str">
            <v xml:space="preserve">Certificado de Vigencia Nº 1091, de 16 de enero del 2004, del ministerio de Justicia. </v>
          </cell>
          <cell r="G339"/>
          <cell r="H339"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I339" t="str">
            <v xml:space="preserve">Presidenta: Elisa Betty Balcazar Balcazar     
Vicepresidenta: Karla Mabel Jaramillo,
Sandra Angélica González Ochoa, 
Pamela Castillo Ulloa.  
Ernesto Gónzalez Barría.          
Eliana Aburto Miranda.     
Belamino Peña Ordóñez.                
</v>
          </cell>
          <cell r="J339" t="str">
            <v>Los miembros del Directorio durarán dos años en sus cargos, y mientras no se haga la elección correspondiente para reemplazarlos, se mantendrán en sus cargos.</v>
          </cell>
          <cell r="K339" t="str">
            <v xml:space="preserve">23 de julio de 2001.
La presidenta comenzó en sus funciones el día 14/11/2009. 
</v>
          </cell>
          <cell r="L339" t="str">
            <v xml:space="preserve">Presidenta: 
Elisa Betty Balcazar Balcazar     
Representante Legal:
Graciela del Carmen Grace Vera. 
</v>
          </cell>
          <cell r="M339" t="str">
            <v>Avenida Monseñor Munita Nº 1600, Puerto Montt, Décima Región</v>
          </cell>
          <cell r="N339" t="str">
            <v>X</v>
          </cell>
          <cell r="O339" t="str">
            <v>Puerto Montt</v>
          </cell>
          <cell r="P339"/>
          <cell r="Q339"/>
          <cell r="R339"/>
          <cell r="S339">
            <v>93401</v>
          </cell>
          <cell r="T339" t="str">
            <v>Se acompaña certificado financiero con antecedentes año 2008, aprobado por la Unidad de Supervisión Financiera Nacional.</v>
          </cell>
        </row>
        <row r="340">
          <cell r="B340" t="str">
            <v>65766670K</v>
          </cell>
          <cell r="C340" t="str">
            <v>Fundación de Derecho Privado.</v>
          </cell>
          <cell r="D340" t="str">
            <v>Fundación Derecho Privado.</v>
          </cell>
          <cell r="E340" t="str">
            <v>Otorgada mediante Decreto Supremo N°4924, de fecha 29 de diciembre de 2006.</v>
          </cell>
          <cell r="F340" t="str">
            <v>Certificado de Vigencia, folio Nº 500370879168, emitido por el SRCeI con fecha 12 de febrero de 2021.</v>
          </cell>
          <cell r="G340"/>
          <cell r="H340"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I340" t="str">
            <v xml:space="preserve">Presidente y Representante Legal: 
Sergio Maureira Arzich, 
Vicepresidente: 
Jorge Lagos Munizaga, 
Secretaria:
Lucia Evanjelina Rojas Silva, 
Prosecretario:
Rodrigo Galleguillos Contreras, 
Tesorero:
Luis Martínez Martínez, 
Pro Tesorero:
Juan Carlos Alfaro Herrera, </v>
          </cell>
          <cell r="J340" t="str">
            <v xml:space="preserve">2 años. 
</v>
          </cell>
          <cell r="K340" t="str">
            <v>15 de marzo de 2021 al 15 de marzo del año 2023</v>
          </cell>
          <cell r="L340" t="str">
            <v xml:space="preserve">Presidente y Representante Legal: 
 Sergio Maureira Arzich,          
El Presidente de la Fundación tendrá la representación judicial y extrajudicial de la institución.
</v>
          </cell>
          <cell r="M340" t="str">
            <v xml:space="preserve">Domicilio: calle Bellavista N°3846, ciudad de Antofagasta, 
</v>
          </cell>
          <cell r="N340" t="str">
            <v>III</v>
          </cell>
          <cell r="O340" t="str">
            <v>Antofagasta</v>
          </cell>
          <cell r="P340" t="str">
            <v>teléfono 798858</v>
          </cell>
          <cell r="Q340" t="str">
            <v>tabor@vtr.net</v>
          </cell>
          <cell r="R340"/>
          <cell r="S340">
            <v>93401</v>
          </cell>
          <cell r="T340" t="str">
            <v>Antecedentes Financieros correspondientes al año 2020, aprobados por el Subdepartamento de Supervisión Financiera de la Dirección Nacional.</v>
          </cell>
        </row>
        <row r="341">
          <cell r="B341" t="str">
            <v xml:space="preserve">
651539161
</v>
          </cell>
          <cell r="C341" t="str">
            <v>Fundación de Derecho Privado</v>
          </cell>
          <cell r="D341" t="str">
            <v>Fundación Derecho Privado.</v>
          </cell>
          <cell r="E341" t="str">
            <v xml:space="preserve">Inscripción N° 266596, de fecha 10 de noviembre de 2017. 
</v>
          </cell>
          <cell r="F341" t="str">
            <v>Certificado de Vigencia, folio 500395836985, de fecha 29 de junio de 2021, emitido por el Servicio de Registro Civil e Identificación.</v>
          </cell>
          <cell r="G341"/>
          <cell r="H341"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341" t="str">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ell>
          <cell r="J341" t="str">
            <v xml:space="preserve">Durarán tres años en sus cargos. 
</v>
          </cell>
          <cell r="K341" t="str">
            <v>20 de enero de 2021 hasta el 20 de enero de 2024.</v>
          </cell>
          <cell r="L341" t="str">
            <v xml:space="preserve">Presidente: 
Guillermo Alfonso Montecinos Rojas    
Poder especial: 
Evelyn Paola Garrote Jirón
</v>
          </cell>
          <cell r="M341" t="str">
            <v xml:space="preserve">Av. Jorge Montt  N° 1630, departamento 211, comuna de Viña del Mar, Región de Valparaíso.
</v>
          </cell>
          <cell r="N341" t="str">
            <v>V</v>
          </cell>
          <cell r="O341" t="str">
            <v>Viña Del Mar</v>
          </cell>
          <cell r="P341" t="str">
            <v>32-211-0125</v>
          </cell>
          <cell r="Q341" t="str">
            <v xml:space="preserve"> 
fund.talitakum@gmail.com</v>
          </cell>
          <cell r="R341"/>
          <cell r="S341" t="str">
            <v>93401: Instituciones de asistencia social.</v>
          </cell>
          <cell r="T341" t="str">
            <v>Certificado financiero correspondiente al año 2021, con  aprobación por el Sub Departamento de Supervisión Nacional de SENAME.</v>
          </cell>
        </row>
        <row r="342">
          <cell r="B342">
            <v>738689003</v>
          </cell>
          <cell r="C342" t="str">
            <v>Fundación de Derecho Privado.</v>
          </cell>
          <cell r="D342" t="str">
            <v>Fundación Derecho Privado.</v>
          </cell>
          <cell r="E342" t="str">
            <v>Otorgado por Decreto Supremo Nº 262, de fecha 2 de abril de 1997, por el Ministerio de Justicia. Publicado en el Diario Oficial con fecha 24 de abril de 1997.</v>
          </cell>
          <cell r="F342" t="str">
            <v>Certificado de Vigencia inscripción Nº7421 de fecha 02 de abril de 1997. Folio N° 5500448399370 emitido por el Servicio de Registro Civil e Identificación, de fecha 10 de mayo de 2022.</v>
          </cell>
          <cell r="G342"/>
          <cell r="H342" t="str">
            <v xml:space="preserve">Ayudar a la infancia desvalida sin distinción de sexo, sin distinción racial, creencia religiosa o política.
</v>
          </cell>
          <cell r="I342" t="str">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ell>
          <cell r="J342" t="str">
            <v>El Consejo durará tres años en sus cargos y se renovará tácita y sucesivamente cada tres años, salvo que la mayoría absoluta de los demás consejeros, resuelva su exclusión.</v>
          </cell>
          <cell r="K342" t="str">
            <v>Nombramiento 12 de diciembre de 2019 y cesación 12 de diciembre de 2022.</v>
          </cell>
          <cell r="L342" t="str">
            <v xml:space="preserve">Simona de la Barra Cruzat
Rafael Mella Gallegos.
Podrán actuar conjunta o separadamente.
</v>
          </cell>
          <cell r="M342" t="str">
            <v>Exeter Nº 540-D, Concepción.</v>
          </cell>
          <cell r="N342" t="str">
            <v>VIII</v>
          </cell>
          <cell r="O342" t="str">
            <v>Concepción</v>
          </cell>
          <cell r="P342" t="str">
            <v xml:space="preserve"> 41-2106-850
</v>
          </cell>
          <cell r="Q342" t="str">
            <v>contacto@tdesperanza.cl</v>
          </cell>
          <cell r="R342"/>
          <cell r="S342" t="str">
            <v>93401.</v>
          </cell>
          <cell r="T342" t="str">
            <v xml:space="preserve">Certificado de antecedentes financieros, correspondientes al año 2021, aprobados por el Subdepartamento de Supervisión Financiera Nacional. </v>
          </cell>
        </row>
        <row r="343">
          <cell r="B343">
            <v>651932017</v>
          </cell>
          <cell r="C343"/>
          <cell r="D343" t="str">
            <v>Fundación Derecho Privado.</v>
          </cell>
          <cell r="E343" t="str">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ell>
          <cell r="F343" t="str">
            <v>Certificado de Vigencia folio Nº 500403752958, de fecha 16 de agosto de 2021, del Servicio de Registro Civil e Identificación.</v>
          </cell>
          <cell r="G343"/>
          <cell r="H343" t="str">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ell>
          <cell r="I343" t="str">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ell>
          <cell r="J343" t="str">
            <v>5 años</v>
          </cell>
          <cell r="K343" t="str">
            <v>Del 17.09.2019 al 17.09.2024</v>
          </cell>
          <cell r="L343" t="str">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ell>
          <cell r="M343" t="str">
            <v>Avenida Bulnes N°317 oficina 511, comuna de Santiago, región Metropolitana.
T</v>
          </cell>
          <cell r="N343" t="str">
            <v>XIII</v>
          </cell>
          <cell r="O343" t="str">
            <v>Santiago</v>
          </cell>
          <cell r="P343" t="str">
            <v xml:space="preserve">teléfono: 224367000
</v>
          </cell>
          <cell r="Q343" t="str">
            <v>Correo electrónico: ftrabajoconsentido@gmail.com</v>
          </cell>
          <cell r="R343"/>
          <cell r="S343">
            <v>93401</v>
          </cell>
          <cell r="T343" t="str">
            <v xml:space="preserve">Antecedentes financieros correspondientes al año 2020, aprobados por el sub Depto de Supervisión Financiera Nacional. </v>
          </cell>
        </row>
        <row r="344">
          <cell r="B344">
            <v>705749000</v>
          </cell>
          <cell r="C344" t="str">
            <v>Fundación</v>
          </cell>
          <cell r="D344" t="str">
            <v>Fundación Derecho Privado.</v>
          </cell>
          <cell r="E344" t="str">
            <v>Otorgado por Decreto Supremo Nº 900, de fecha 12 de junio de 1979, del Ministerio de Justicia.</v>
          </cell>
          <cell r="F344" t="str">
            <v xml:space="preserve">Certificado de Vigencia folio N°500396536755, de 2 de julio de 2021, emitido por el Servicio de Registro Civil e Identificación. 
</v>
          </cell>
          <cell r="G344"/>
          <cell r="H344"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I344" t="str">
            <v xml:space="preserve">PRESIDENTA: CECILIA MOREL MONTES 
CONSEJERO: PAMELA FRANCISCA RODRIGUEZ ACEITUNO,
CONSEJERO: JESUS HONORATO ERRAZURIZ, R
CONSEJERO: DANTE MIGUEL CASTILLO GUAJARDO, 
CONSEJERO: MARCELA ANDREA CORNEJO CANCINO, 
CONSEJERO: CAROLINA VIVIAN AROCA TOLOZA, </v>
          </cell>
          <cell r="J344" t="str">
            <v>: Los Consejeros durarán en sus funciones y actuarán como tales mientras así lo disponga la Presidenta Nacional de la Fundación.</v>
          </cell>
          <cell r="K344" t="str">
            <v>14 de marzo de 2018 duración indefinida.</v>
          </cell>
          <cell r="L344" t="str">
            <v xml:space="preserve">DIRECTOR EJECUTIVO: JOSE MANUEL READY SALAME, </v>
          </cell>
          <cell r="M344" t="str">
            <v>Alonso Ovalle Nº 1180, comuna de Santiago</v>
          </cell>
          <cell r="N344" t="str">
            <v>XIII</v>
          </cell>
          <cell r="O344" t="str">
            <v>Santiago</v>
          </cell>
          <cell r="P344"/>
          <cell r="Q344"/>
          <cell r="R344"/>
          <cell r="S344">
            <v>93401</v>
          </cell>
          <cell r="T344" t="str">
            <v>Antecedentes financieros año 2020, remitidos a supervisión financiera para su aprobación, pero no fueron aprobados por tener balance negativo, por correo de 31 de julio de 2021 se solicita rectificación del documento.</v>
          </cell>
        </row>
        <row r="345">
          <cell r="B345">
            <v>653823304</v>
          </cell>
          <cell r="C345" t="str">
            <v>Fundación.</v>
          </cell>
          <cell r="D345" t="str">
            <v>Fundación Derecho Privado.</v>
          </cell>
          <cell r="E345" t="str">
            <v>Otorgado por Decreto Supremo Nº 1293, de fecha 20 de Abril de 2004,  por el Ministerio de Justicia.</v>
          </cell>
          <cell r="F345" t="str">
            <v>Certificado de Vigencia Folio Nº 500405884659, de fecha 27 de agosto de 2021, del Servicio de Registro Civil e Identificación.</v>
          </cell>
          <cell r="G345"/>
          <cell r="H345"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I345" t="str">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ell>
          <cell r="J345" t="str">
            <v>Durarán tres años en sus cargos.</v>
          </cell>
          <cell r="K345" t="str">
            <v>19 de mayo de 2020 al 19 de mayo de 2023</v>
          </cell>
          <cell r="L345" t="str">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ell>
          <cell r="M345" t="str">
            <v xml:space="preserve">Alameda Libertador Bernardo O’Higgins N°2361, Comuna de Santiago, Región Metropolitana.
</v>
          </cell>
          <cell r="N345" t="str">
            <v>XIII</v>
          </cell>
          <cell r="O345" t="str">
            <v>Santiago</v>
          </cell>
          <cell r="P345" t="str">
            <v>Teléfono: (56-2) 6970245-6963687</v>
          </cell>
          <cell r="Q345"/>
          <cell r="R345"/>
          <cell r="S345" t="str">
            <v>93401: Instituciones de Asistencia Social.</v>
          </cell>
          <cell r="T345" t="str">
            <v>Certificado financiero año 2020, aprobados por el Sub Departamento de Supervisión Financiera Nacional .</v>
          </cell>
        </row>
        <row r="346">
          <cell r="B346">
            <v>610040004</v>
          </cell>
          <cell r="C346" t="str">
            <v>Servicio Público</v>
          </cell>
          <cell r="D346" t="str">
            <v>Organismo o Servicio Público.</v>
          </cell>
          <cell r="E346" t="str">
            <v xml:space="preserve">Ley Orgánica que fijó el D.L. Nº 2859, del 12 de septiembre de 1979. </v>
          </cell>
          <cell r="F346" t="str">
            <v>Indefinida.</v>
          </cell>
          <cell r="G346"/>
          <cell r="H346" t="str">
            <v xml:space="preserve">Según Ley Orgánica que fijó el D.L. Nº 2859, del 12 de septiembre de 1979. </v>
          </cell>
          <cell r="I346" t="str">
            <v>no tiene</v>
          </cell>
          <cell r="J346"/>
          <cell r="K346"/>
          <cell r="L346" t="str">
            <v>Claudia Andrea Bendeck Inostroza. .</v>
          </cell>
          <cell r="M346" t="str">
            <v xml:space="preserve">Rosas Nº 1264, Santiago.
</v>
          </cell>
          <cell r="N346" t="str">
            <v>XIII</v>
          </cell>
          <cell r="O346" t="str">
            <v>Santiago</v>
          </cell>
          <cell r="P346" t="str">
            <v>Fonos 6851365- 6851491- 6851492</v>
          </cell>
          <cell r="Q346"/>
          <cell r="R346"/>
          <cell r="S346">
            <v>91001</v>
          </cell>
          <cell r="T346" t="str">
            <v>No se acompañan. Aplica Informe Jurídico Nº 09, de  fecha 14 de marzo de 2011 del Departamento Jurídico y Dictamen Nº 070791, de 2009, de la Contraloría General de la República</v>
          </cell>
        </row>
        <row r="347">
          <cell r="B347">
            <v>605111246</v>
          </cell>
          <cell r="C347" t="str">
            <v>Gobernación Provincial</v>
          </cell>
          <cell r="D347" t="str">
            <v>Organismo o Servicio Público.</v>
          </cell>
          <cell r="E347" t="str">
            <v>Constitución Política de la República, artículo 105.</v>
          </cell>
          <cell r="F347" t="str">
            <v>Indefinida.</v>
          </cell>
          <cell r="G347"/>
          <cell r="H34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7" t="str">
            <v>no tiene</v>
          </cell>
          <cell r="J347"/>
          <cell r="K347"/>
          <cell r="L347" t="str">
            <v xml:space="preserve">Gobernador Provincial Titular: don Nelson Isaac Cárcamo Barrera.
</v>
          </cell>
          <cell r="M347" t="str">
            <v xml:space="preserve">Calle O’Higgins Nº 187, comuna de Cabo de Hornos, Región de Magallanes y Antártica Chilena.
</v>
          </cell>
          <cell r="N347" t="str">
            <v>XII</v>
          </cell>
          <cell r="O347" t="str">
            <v>Cabo De Hornos</v>
          </cell>
          <cell r="P347" t="str">
            <v>612-621009-26</v>
          </cell>
          <cell r="Q347" t="str">
            <v xml:space="preserve">Gobernador: E-mail: ncarcamo@ interior.gob.cl
Asistente Gobernador: E-mail: ysaez@interior.gob.cl
</v>
          </cell>
          <cell r="R347"/>
          <cell r="S347">
            <v>91001</v>
          </cell>
          <cell r="T347" t="str">
            <v>No se acompañan. Aplica Informe Jurídico Nº 09, de  fecha 14 de marzo de 2011 del Departamento Jurídico y Dictamen Nº 070791, de 2009, de la Contraloría General de la República</v>
          </cell>
        </row>
        <row r="348">
          <cell r="B348">
            <v>605110223</v>
          </cell>
          <cell r="C348" t="str">
            <v>Gobernación Provincial</v>
          </cell>
          <cell r="D348" t="str">
            <v>Organismo o Servicio Público.</v>
          </cell>
          <cell r="E348" t="str">
            <v>Constitución Política de la República, artículo 116.</v>
          </cell>
          <cell r="F348" t="str">
            <v>Indefinida.</v>
          </cell>
          <cell r="G348"/>
          <cell r="H34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8" t="str">
            <v>no tiene</v>
          </cell>
          <cell r="J348"/>
          <cell r="K348"/>
          <cell r="L348" t="str">
            <v xml:space="preserve">Gobernador Provincial Titular: 
Fabiola Andrea Rivero Rojas, 
</v>
          </cell>
          <cell r="M348" t="str">
            <v>Calle Arturo Prat 384, Antofagasta, Región de Antofagasta</v>
          </cell>
          <cell r="N348" t="str">
            <v>III</v>
          </cell>
          <cell r="O348" t="str">
            <v>Antofagasta</v>
          </cell>
          <cell r="P348"/>
          <cell r="Q348"/>
          <cell r="R348"/>
          <cell r="S348">
            <v>91001</v>
          </cell>
          <cell r="T348" t="str">
            <v>No se acompañan. Aplica Informe Jurídico Nº 09, de  fecha 14 de marzo de 2011 del Departamento Jurídico y Dictamen Nº 070791, de 2009, de la Contraloría General de la República</v>
          </cell>
        </row>
        <row r="349">
          <cell r="B349">
            <v>605110118</v>
          </cell>
          <cell r="C349" t="str">
            <v>Gobernación Provincial</v>
          </cell>
          <cell r="D349" t="str">
            <v>Organismo o Servicio Público.</v>
          </cell>
          <cell r="E349" t="str">
            <v>Constitución Política de la República, artículo 105.</v>
          </cell>
          <cell r="F349" t="str">
            <v>Indefinida.</v>
          </cell>
          <cell r="G349"/>
          <cell r="H34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9" t="str">
            <v>no tiene</v>
          </cell>
          <cell r="J349"/>
          <cell r="K349"/>
          <cell r="L349" t="str">
            <v xml:space="preserve">Gobernador Provincial Titular: Ricardo Luis Sanzana Oteíza, </v>
          </cell>
          <cell r="M349" t="str">
            <v xml:space="preserve">Calle 7 de Junio N° 188. Arica.
</v>
          </cell>
          <cell r="N349" t="str">
            <v>XV</v>
          </cell>
          <cell r="O349" t="str">
            <v>Arica</v>
          </cell>
          <cell r="P349" t="str">
            <v xml:space="preserve">Fono: 58-231440.
</v>
          </cell>
          <cell r="Q349"/>
          <cell r="R349"/>
          <cell r="S349">
            <v>91001</v>
          </cell>
          <cell r="T349" t="str">
            <v>No se acompañan. Aplica Informe Jurídico Nº 09, de  fecha 14 de marzo de 2011 del Departamento Jurídico y Dictamen Nº 070791, de 2009, de la Contraloría General de la República</v>
          </cell>
        </row>
        <row r="350">
          <cell r="B350">
            <v>605111114</v>
          </cell>
          <cell r="C350" t="str">
            <v>Gobernación Provincial</v>
          </cell>
          <cell r="D350" t="str">
            <v>Organismo o Servicio Público.</v>
          </cell>
          <cell r="E350" t="str">
            <v>Constitución Política de la República, artículo 105.</v>
          </cell>
          <cell r="F350" t="str">
            <v>Indefinida.</v>
          </cell>
          <cell r="G350"/>
          <cell r="H3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0" t="str">
            <v>no tiene</v>
          </cell>
          <cell r="J350"/>
          <cell r="K350"/>
          <cell r="L350" t="str">
            <v xml:space="preserve">Gobernador Provincial Titular: Paz Maritza Foitzich Sandoval, </v>
          </cell>
          <cell r="M350" t="str">
            <v xml:space="preserve">Calle Esmeralda Nº 810, comuna de Aysén, Región de Aysén.
</v>
          </cell>
          <cell r="N350" t="str">
            <v>XI</v>
          </cell>
          <cell r="O350" t="str">
            <v>Aysén</v>
          </cell>
          <cell r="P350"/>
          <cell r="Q350"/>
          <cell r="R350"/>
          <cell r="S350">
            <v>91001</v>
          </cell>
          <cell r="T350" t="str">
            <v>No se acompañan. Aplica Informe Jurídico Nº 09, de  fecha 14 de marzo de 2011 del Departamento Jurídico y Dictamen Nº 070791, de 2009, de la Contraloría General de la República</v>
          </cell>
        </row>
        <row r="351">
          <cell r="B351">
            <v>605110614</v>
          </cell>
          <cell r="C351" t="str">
            <v>Gobernación Provincial</v>
          </cell>
          <cell r="D351" t="str">
            <v>Organismo o Servicio Público.</v>
          </cell>
          <cell r="E351" t="str">
            <v>Constitución Política de la República, artículo 105.</v>
          </cell>
          <cell r="F351" t="str">
            <v>Indefinida.</v>
          </cell>
          <cell r="G351"/>
          <cell r="H35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1" t="str">
            <v>no tiene</v>
          </cell>
          <cell r="J351"/>
          <cell r="K351"/>
          <cell r="L351" t="str">
            <v xml:space="preserve">Gobernador Provincial Titular: Mirenchu Beita Navarrete, </v>
          </cell>
          <cell r="M351" t="str">
            <v xml:space="preserve">Plaza Los Heroes s/n, Rancagua, Región de O’Higgins.
</v>
          </cell>
          <cell r="N351" t="str">
            <v>VI</v>
          </cell>
          <cell r="O351" t="str">
            <v>Rancagua</v>
          </cell>
          <cell r="P351" t="str">
            <v xml:space="preserve">
Teléfonos 072-2955356 / 072-2954269</v>
          </cell>
          <cell r="Q351"/>
          <cell r="R351"/>
          <cell r="S351">
            <v>91001</v>
          </cell>
          <cell r="T351" t="str">
            <v>No se acompañan. Aplica Informe Jurídico Nº 09, de  fecha 14 de marzo de 2011 del Departamento Jurídico y Dictamen Nº 070791, de 2009, de la Contraloría General de la República</v>
          </cell>
        </row>
        <row r="352">
          <cell r="B352">
            <v>605111130</v>
          </cell>
          <cell r="C352" t="str">
            <v>Gobernación Provincial</v>
          </cell>
          <cell r="D352" t="str">
            <v>Organismo o Servicio Público.</v>
          </cell>
          <cell r="E352" t="str">
            <v>Constitución Política de la República, artículo 105.</v>
          </cell>
          <cell r="F352" t="str">
            <v>Indefinida.</v>
          </cell>
          <cell r="G352"/>
          <cell r="H35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2" t="str">
            <v>no tiene</v>
          </cell>
          <cell r="J352"/>
          <cell r="K352"/>
          <cell r="L352" t="str">
            <v>Gobernador Provincial Titular: don Luis Ignacio Baez Chavarría</v>
          </cell>
          <cell r="M352" t="str">
            <v xml:space="preserve">Calle Esmeralda Nº 199, comuna de Cochrane, Región de Aysén.
</v>
          </cell>
          <cell r="N352" t="str">
            <v>XI</v>
          </cell>
          <cell r="O352" t="str">
            <v>Cochrane</v>
          </cell>
          <cell r="P352" t="str">
            <v xml:space="preserve">Jefe de Gabinete: fono 672522114.
Asesor Jurídico: Fono 672522114.
Coordinadora OPD: Fono 940124006.
</v>
          </cell>
          <cell r="Q352" t="str">
            <v xml:space="preserve">Jefe de Gabinete: rrivera@interior.gob.cl. Fono 672522114.
Asesor Jurídico: lprieto@interior.gob.cl
Coordinadora OPD: opdcapitanprat@interior.gob.cl
</v>
          </cell>
          <cell r="R352"/>
          <cell r="S352">
            <v>91001</v>
          </cell>
          <cell r="T352" t="str">
            <v>No se acompañan. Aplica Informe Jurídico Nº 09, de  fecha 14 de marzo de 2011 del Departamento Jurídico y Dictamen Nº 070791, de 2009, de la Contraloría General de la República</v>
          </cell>
        </row>
        <row r="353">
          <cell r="B353">
            <v>605110436</v>
          </cell>
          <cell r="C353" t="str">
            <v>Gobernación Provincial</v>
          </cell>
          <cell r="D353" t="str">
            <v>Organismo o Servicio Público.</v>
          </cell>
          <cell r="E353" t="str">
            <v>Constitución Política de la República, artículo 105.</v>
          </cell>
          <cell r="F353" t="str">
            <v>Indefinida.</v>
          </cell>
          <cell r="G353"/>
          <cell r="H353" t="str">
            <v xml:space="preserve">D.F.L. Nº 19.175, que fija el texto refundido, coordinado, sistematizado y actualizado de la Ley Orgánica Constitucional sobre Gobierno y Administración Regional, específicamente los artículos 4º, letra a), 13, 14, 19 letras a) y b.
</v>
          </cell>
          <cell r="I353" t="str">
            <v>no tiene</v>
          </cell>
          <cell r="J353"/>
          <cell r="K353"/>
          <cell r="L353" t="str">
            <v xml:space="preserve">Gobernador Provincial Titular: Juan Pablo Gálvez Lillo, 
</v>
          </cell>
          <cell r="M353" t="str">
            <v xml:space="preserve">Calle Ecuador N° 220, comuna de Illapel, Región de Coquimbo.
</v>
          </cell>
          <cell r="N353" t="str">
            <v>IV</v>
          </cell>
          <cell r="O353" t="str">
            <v>Illapel</v>
          </cell>
          <cell r="P353" t="str">
            <v>Fono: 53 - 2422040</v>
          </cell>
          <cell r="Q353"/>
          <cell r="R353"/>
          <cell r="S353">
            <v>91001</v>
          </cell>
          <cell r="T353" t="str">
            <v>No se acompañan. Aplica Informe Jurídico Nº 09, de  fecha 14 de marzo de 2011 del Departamento Jurídico y Dictamen Nº 070791, de 2009, de la Contraloría General de la República.</v>
          </cell>
        </row>
        <row r="354">
          <cell r="B354" t="str">
            <v>60511105K</v>
          </cell>
          <cell r="C354" t="str">
            <v>Gobernación Provincial</v>
          </cell>
          <cell r="D354" t="str">
            <v>Organismo o Servicio Público.</v>
          </cell>
          <cell r="E354" t="str">
            <v>Constitución Política de la República, artículo 116.</v>
          </cell>
          <cell r="F354" t="str">
            <v>Indefinida.</v>
          </cell>
          <cell r="G354"/>
          <cell r="H35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4" t="str">
            <v>no tiene</v>
          </cell>
          <cell r="J354"/>
          <cell r="K354"/>
          <cell r="L354" t="str">
            <v xml:space="preserve">Cristian Mario Javier López Montecinos  
</v>
          </cell>
          <cell r="M354" t="str">
            <v xml:space="preserve">Calle Errazuriz Nº 375, comuna de Coyhaique, Región de Aysén, del General Carlos Ibáñez del Campo
</v>
          </cell>
          <cell r="N354" t="str">
            <v>XI</v>
          </cell>
          <cell r="O354" t="str">
            <v>Coyhaique</v>
          </cell>
          <cell r="P354" t="str">
            <v>67-2214430</v>
          </cell>
          <cell r="Q354" t="str">
            <v>lvillagran@interior.gov.cl</v>
          </cell>
          <cell r="R354"/>
          <cell r="S354">
            <v>91001</v>
          </cell>
          <cell r="T354" t="str">
            <v>No se acompañan. Aplica Informe Jurídico Nº 09, de  fecha 14 de marzo de 2011 del Departamento Jurídico y Dictamen Nº 070791, de 2009, de la Contraloría General de la República</v>
          </cell>
        </row>
        <row r="355">
          <cell r="B355">
            <v>605110231</v>
          </cell>
          <cell r="C355" t="str">
            <v>Gobernación Provincial</v>
          </cell>
          <cell r="D355" t="str">
            <v>Organismo o Servicio Público.</v>
          </cell>
          <cell r="E355" t="str">
            <v>Constitución Política de la República, artículo 116.</v>
          </cell>
          <cell r="F355" t="str">
            <v>Indefinida.</v>
          </cell>
          <cell r="G355"/>
          <cell r="H35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5" t="str">
            <v>no tiene</v>
          </cell>
          <cell r="J355"/>
          <cell r="K355"/>
          <cell r="L355"/>
          <cell r="M355" t="str">
            <v xml:space="preserve">Granaderos Nº 2296, Calama, Región de Antofagasta. 
</v>
          </cell>
          <cell r="N355" t="str">
            <v>III</v>
          </cell>
          <cell r="O355" t="str">
            <v>Calama</v>
          </cell>
          <cell r="P355" t="str">
            <v>Fono: (55) 566501 / (55) 566502</v>
          </cell>
          <cell r="Q355"/>
          <cell r="R355"/>
          <cell r="S355">
            <v>91001</v>
          </cell>
          <cell r="T355" t="str">
            <v>No se acompañan. Aplica Informe Jurídico Nº 09, de  fecha 14 de marzo de 2011 del Departamento Jurídico y Dictamen Nº 070791, de 2009, de la Contraloría General de la República</v>
          </cell>
        </row>
        <row r="356">
          <cell r="B356">
            <v>605110126</v>
          </cell>
          <cell r="C356" t="str">
            <v>Gobernación Provincial</v>
          </cell>
          <cell r="D356" t="str">
            <v>Organismo o Servicio Público.</v>
          </cell>
          <cell r="E356" t="str">
            <v>Constitución Política de la República, artículo 105.</v>
          </cell>
          <cell r="F356" t="str">
            <v>Indefinida.</v>
          </cell>
          <cell r="G356"/>
          <cell r="H35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6" t="str">
            <v>no tiene</v>
          </cell>
          <cell r="J356"/>
          <cell r="K356"/>
          <cell r="L356"/>
          <cell r="M356" t="str">
            <v xml:space="preserve">Avenida Arturo Prat Nº1099, comuna de Iquique, Región de Tarapacá. 
</v>
          </cell>
          <cell r="N356" t="str">
            <v>I</v>
          </cell>
          <cell r="O356" t="str">
            <v>Iquique</v>
          </cell>
          <cell r="P356" t="str">
            <v>Fono: 57-2373402</v>
          </cell>
          <cell r="Q356"/>
          <cell r="R356"/>
          <cell r="S356">
            <v>91001</v>
          </cell>
          <cell r="T356" t="str">
            <v>No se acompañan. Aplica Informe Jurídico Nº 09, de  fecha 14 de marzo de 2011 del Departamento Jurídico y Dictamen Nº 070791, de 2009, de la Contraloría General de la República</v>
          </cell>
        </row>
        <row r="357">
          <cell r="B357">
            <v>605110533</v>
          </cell>
          <cell r="C357" t="str">
            <v>Gobernación Provincial</v>
          </cell>
          <cell r="D357" t="str">
            <v>Organismo o Servicio Público.</v>
          </cell>
          <cell r="E357" t="str">
            <v>Constitución Política de la República, artículo 116.</v>
          </cell>
          <cell r="F357" t="str">
            <v>Indefinida.</v>
          </cell>
          <cell r="G357"/>
          <cell r="H35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7" t="str">
            <v>no tiene</v>
          </cell>
          <cell r="J357"/>
          <cell r="K357"/>
          <cell r="L357"/>
          <cell r="M357" t="str">
            <v xml:space="preserve">Kiri Reva S/N, Isla de Pascua. Región de Valparaíso. </v>
          </cell>
          <cell r="N357" t="str">
            <v>V</v>
          </cell>
          <cell r="O357" t="str">
            <v>Isla De Pascua</v>
          </cell>
          <cell r="P357" t="str">
            <v>rdelapuente@interior.gob.cl
rgodoy@interior.gob.cl
trapu@interior.gob.cl</v>
          </cell>
          <cell r="Q357"/>
          <cell r="R357"/>
          <cell r="S357">
            <v>91001</v>
          </cell>
          <cell r="T357" t="str">
            <v>No se acompañan. Aplica Informe Jurídico Nº 09, de  fecha 14 de marzo de 2011 del Departamento Jurídico y Dictamen Nº 070791, de 2009, de la Contraloría General de la República</v>
          </cell>
        </row>
        <row r="358">
          <cell r="B358">
            <v>605111211</v>
          </cell>
          <cell r="C358" t="str">
            <v>Gobernación Provincial</v>
          </cell>
          <cell r="D358" t="str">
            <v>Organismo o Servicio Público.</v>
          </cell>
          <cell r="E358" t="str">
            <v>Constitución Política de la República, artículo 116.</v>
          </cell>
          <cell r="F358" t="str">
            <v>Indefinida.</v>
          </cell>
          <cell r="G358"/>
          <cell r="H35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8" t="str">
            <v>no tiene</v>
          </cell>
          <cell r="J358"/>
          <cell r="K358"/>
          <cell r="L358"/>
          <cell r="M358" t="str">
            <v xml:space="preserve">Presidente Julio Roca Nº 925, Punta Arenas. Región de Magallanes y la Antártica Chilena.
</v>
          </cell>
          <cell r="N358" t="str">
            <v>XII</v>
          </cell>
          <cell r="O358" t="str">
            <v>Punta Arenas</v>
          </cell>
          <cell r="P358" t="str">
            <v>Teléfonos 61-222600, 225097, 242027</v>
          </cell>
          <cell r="Q358"/>
          <cell r="R358"/>
          <cell r="S358">
            <v>91001</v>
          </cell>
          <cell r="T358" t="str">
            <v>No se acompañan. Aplica Informe Jurídico Nº 09, de  fecha 14 de marzo de 2011 del Departamento Jurídico y Dictamen Nº 070791, de 2009, de la Contraloría General de la República</v>
          </cell>
        </row>
        <row r="359">
          <cell r="B359">
            <v>605111394</v>
          </cell>
          <cell r="C359" t="str">
            <v>Gobernación Provincial</v>
          </cell>
          <cell r="D359" t="str">
            <v>Organismo o Servicio Público.</v>
          </cell>
          <cell r="E359" t="str">
            <v>Constitución Política de la República, artículo 116.</v>
          </cell>
          <cell r="F359" t="str">
            <v>Indefinida.</v>
          </cell>
          <cell r="G359"/>
          <cell r="H35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9" t="str">
            <v>no tiene</v>
          </cell>
          <cell r="J359"/>
          <cell r="K359"/>
          <cell r="L359" t="str">
            <v xml:space="preserve">Delegado Presidencial Provincial de Parinacota; Mario Andres Salgado Ibarra </v>
          </cell>
          <cell r="M359" t="str">
            <v xml:space="preserve">José Miguel Carrera Nº 350, Comuna de Putre. Región de Arica y Parinacota. 
</v>
          </cell>
          <cell r="N359" t="str">
            <v>XV</v>
          </cell>
          <cell r="O359" t="str">
            <v>Putre</v>
          </cell>
          <cell r="P359" t="str">
            <v xml:space="preserve">2 24877155 – 2 24877157
</v>
          </cell>
          <cell r="Q359" t="str">
            <v xml:space="preserve"> partesdppparinacota@interior.gob.cl
msalgado@interior.gob.cl</v>
          </cell>
          <cell r="R359"/>
          <cell r="S359">
            <v>91001</v>
          </cell>
          <cell r="T359" t="str">
            <v>No se acompañan. Aplica Informe Jurídico Nº 09, de  fecha 14 de marzo de 2011 del Departamento Jurídico y Dictamen Nº 070791, de 2009, de la Contraloría General de la República</v>
          </cell>
        </row>
        <row r="360">
          <cell r="B360">
            <v>619798503</v>
          </cell>
          <cell r="C360" t="str">
            <v>Gobernación Provincial</v>
          </cell>
          <cell r="D360" t="str">
            <v>Organismo o Servicio Público.</v>
          </cell>
          <cell r="E360" t="str">
            <v>Constitución Política de la República, artículo 116.</v>
          </cell>
          <cell r="F360" t="str">
            <v>Indefinida.</v>
          </cell>
          <cell r="G360"/>
          <cell r="H36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0" t="str">
            <v>no tiene</v>
          </cell>
          <cell r="J360"/>
          <cell r="K360"/>
          <cell r="L360"/>
          <cell r="M360" t="str">
            <v xml:space="preserve">Manuel Rodríguez 800 Comuna de Quilpué, Región de Valparaíso.
</v>
          </cell>
          <cell r="N360" t="str">
            <v>V</v>
          </cell>
          <cell r="O360" t="str">
            <v>Quilpué</v>
          </cell>
          <cell r="P360"/>
          <cell r="Q360" t="str">
            <v>mcorti@interior.gob.cl</v>
          </cell>
          <cell r="R360"/>
          <cell r="S360">
            <v>91001</v>
          </cell>
          <cell r="T360" t="str">
            <v>No se acompañan. Aplica Informe Jurídico Nº 09, de  fecha 14 de marzo de 2011 del Departamento Jurídico y Dictamen Nº 070791, de 2009, de la Contraloría General de la República</v>
          </cell>
        </row>
        <row r="361">
          <cell r="B361">
            <v>619790103</v>
          </cell>
          <cell r="C361" t="str">
            <v>Gobernación Provincial</v>
          </cell>
          <cell r="D361" t="str">
            <v>Organismo o Servicio Público.</v>
          </cell>
          <cell r="E361" t="str">
            <v>Constitución Política de la República, artículo 116.</v>
          </cell>
          <cell r="F361" t="str">
            <v>Indefinida.</v>
          </cell>
          <cell r="G361"/>
          <cell r="H36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1" t="str">
            <v>no tiene</v>
          </cell>
          <cell r="J361"/>
          <cell r="K361"/>
          <cell r="L361"/>
          <cell r="M361" t="str">
            <v xml:space="preserve">Tamarugal Nº 180, comuna de Pozo Almonte, Región de Tarapacá. 
</v>
          </cell>
          <cell r="N361" t="str">
            <v>I</v>
          </cell>
          <cell r="O361" t="str">
            <v>Pozo Almonte</v>
          </cell>
          <cell r="P361" t="str">
            <v xml:space="preserve">(572) 248270 - (572) 248075
</v>
          </cell>
          <cell r="Q361"/>
          <cell r="R361"/>
          <cell r="S361">
            <v>91001</v>
          </cell>
          <cell r="T361" t="str">
            <v>No se acompañan. Aplica Informe Jurídico Nº 09, de  fecha 14 de marzo de 2011 del Departamento Jurídico y Dictamen Nº 070791, de 2009, de la Contraloría General de la República</v>
          </cell>
        </row>
        <row r="362">
          <cell r="B362">
            <v>605110215</v>
          </cell>
          <cell r="C362" t="str">
            <v>Gobernación Provincial</v>
          </cell>
          <cell r="D362" t="str">
            <v>Organismo o Servicio Público.</v>
          </cell>
          <cell r="E362" t="str">
            <v>Constitución Política de la República, artículo 105.</v>
          </cell>
          <cell r="F362" t="str">
            <v>Indefinida.</v>
          </cell>
          <cell r="G362"/>
          <cell r="H36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2" t="str">
            <v>no tiene</v>
          </cell>
          <cell r="J362"/>
          <cell r="K362"/>
          <cell r="L362"/>
          <cell r="M362" t="str">
            <v xml:space="preserve">Avenida 21 de mayo N° 1645, comuna de Tocopilla, Región de Antofagasta. 
</v>
          </cell>
          <cell r="N362" t="str">
            <v>III</v>
          </cell>
          <cell r="O362" t="str">
            <v>Tocopilla</v>
          </cell>
          <cell r="P362" t="str">
            <v>Fono: 55-813182</v>
          </cell>
          <cell r="Q362" t="str">
            <v xml:space="preserve"> scarvajal@interior.gov.cl; garaya@interior.gov.cl; agordillo@interior.gov.cl; etoledoa@interior.gov.cl</v>
          </cell>
          <cell r="R362"/>
          <cell r="S362">
            <v>91001</v>
          </cell>
          <cell r="T362" t="str">
            <v>No se acompañan. Aplica Informe Jurídico Nº 09, de  fecha 14 de marzo de 2011 del Departamento Jurídico y Dictamen Nº 070791, de 2009, de la Contraloría General de la República</v>
          </cell>
        </row>
        <row r="363">
          <cell r="B363" t="str">
            <v>60511122K</v>
          </cell>
          <cell r="C363" t="str">
            <v>Gobernación Provincial</v>
          </cell>
          <cell r="D363" t="str">
            <v>Organismo o Servicio Público.</v>
          </cell>
          <cell r="E363" t="str">
            <v>Constitución Política de la República, artículo 105.</v>
          </cell>
          <cell r="F363" t="str">
            <v>Indefinida.</v>
          </cell>
          <cell r="G363"/>
          <cell r="H363"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3" t="str">
            <v>no tiene</v>
          </cell>
          <cell r="J363"/>
          <cell r="K363"/>
          <cell r="L363"/>
          <cell r="M363" t="str">
            <v xml:space="preserve">Calle Eberhard Nº 417, comuna de Puerto Natales, Región de Magallanes y Antártica Chilena.
</v>
          </cell>
          <cell r="N363" t="str">
            <v>XII</v>
          </cell>
          <cell r="O363" t="str">
            <v>Puerto Natales</v>
          </cell>
          <cell r="P363" t="str">
            <v xml:space="preserve">Fono      : 61-2410061
Fono Fax: 61-2414206
</v>
          </cell>
          <cell r="Q363" t="str">
            <v xml:space="preserve">cpaiva@interior.gob.cl
rsuazo@interior.gob.cl
Hojeda@interior.gob.cl
</v>
          </cell>
          <cell r="R363"/>
          <cell r="S363">
            <v>91001</v>
          </cell>
          <cell r="T363" t="str">
            <v>No se acompañan. Aplica Informe Jurídico Nº 09, de  fecha 14 de marzo de 2011 del Departamento Jurídico y Dictamen Nº 070791, de 2009, de la Contraloría General de la República</v>
          </cell>
        </row>
        <row r="364">
          <cell r="B364">
            <v>742957004</v>
          </cell>
          <cell r="C364" t="str">
            <v>Características de Fundación y Corporación.</v>
          </cell>
          <cell r="D364"/>
          <cell r="E364" t="str">
            <v xml:space="preserve">Otorgada por Decreto Supremo Nº 803, de fecha 11 de agosto de 1998, por el Ministerio de Justicia.  </v>
          </cell>
          <cell r="F364" t="str">
            <v>Certificado de vigencia Nº 24781, de fecha 24 de mayo de 2005.</v>
          </cell>
          <cell r="G364"/>
          <cell r="H364"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I364" t="str">
            <v xml:space="preserve">Presidente: Odette Aguayo Cortés    
Secretario:  Paula Frías Aguayo        
Tesorero: Juan José Gari Díaz,         
Directores: 
Ana María Edwards Roa                  
Sergio Gonzalo Rodríguez Oro         
Alejandra Pía Rodríguez Oro             
Carmen Luz Fonseca Maldonado      
</v>
          </cell>
          <cell r="J364" t="str">
            <v>Durarán en sus cargos un año.</v>
          </cell>
          <cell r="K364" t="str">
            <v>De 16 de mayo de 2005 a 16 de mayo de 2006.</v>
          </cell>
          <cell r="L364" t="str">
            <v xml:space="preserve">Presidente: Odette Aguayo Cortés    </v>
          </cell>
          <cell r="M364" t="str">
            <v>Guillermo Acuña Nº 2510, Providencia, Santiago, Región Metropolitana.</v>
          </cell>
          <cell r="N364" t="str">
            <v>XIII</v>
          </cell>
          <cell r="O364" t="str">
            <v>Providencia</v>
          </cell>
          <cell r="P364" t="str">
            <v xml:space="preserve"> Teléfono: 2092503-2695997.</v>
          </cell>
          <cell r="Q364"/>
          <cell r="R364"/>
          <cell r="S364">
            <v>93401</v>
          </cell>
          <cell r="T364" t="str">
            <v>Se acompaña certificado de la institución, año 2004, aprobado por la Unidad de Auditoría.</v>
          </cell>
        </row>
        <row r="365">
          <cell r="B365">
            <v>713875007</v>
          </cell>
          <cell r="C365" t="str">
            <v>Corporación de Derecho Privado</v>
          </cell>
          <cell r="D365" t="str">
            <v>Corporaciones de Derecho Privado</v>
          </cell>
          <cell r="E365" t="str">
            <v>Otorgado por Decreto Supremo Nº329, de fecha 17 de marzo de 1987, del Ministerio de Justicia.</v>
          </cell>
          <cell r="F365" t="str">
            <v xml:space="preserve">Certificado de Vigencia, folio Nº 500187833825, emitido por el SRCeI con fecha 11 de julio de 2018. </v>
          </cell>
          <cell r="G365"/>
          <cell r="H365"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I365"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J365" t="str">
            <v>Durarán en sus cargos un año, pudiendo ser reelegidos en forma indefinida.</v>
          </cell>
          <cell r="K365" t="str">
            <v>05 de enero de 2018.</v>
          </cell>
          <cell r="L365" t="str">
            <v xml:space="preserve">Presidenta: Marcia Pilar Mera Sáez, 
</v>
          </cell>
          <cell r="M365" t="str">
            <v xml:space="preserve">Avenida César Ercilla N° 1430, Comuna de Osorno, Décima Región
</v>
          </cell>
          <cell r="N365" t="str">
            <v>X</v>
          </cell>
          <cell r="O365" t="str">
            <v>Osorno</v>
          </cell>
          <cell r="P365" t="str">
            <v>Fono (64) 237992</v>
          </cell>
          <cell r="Q365" t="str">
            <v xml:space="preserve"> hogardametumano@hotmail.com
Página: www.hogardametumano.cl </v>
          </cell>
          <cell r="R365"/>
          <cell r="S365">
            <v>93401</v>
          </cell>
          <cell r="T365" t="str">
            <v xml:space="preserve">Se acompaña certificado de antecedentes financieros correspondientes al año 2017, aprobado por Subdepartamento de Supervisión Financiera. 
</v>
          </cell>
        </row>
        <row r="366">
          <cell r="B366">
            <v>709601008</v>
          </cell>
          <cell r="C366" t="str">
            <v>Persona jurídica de derecho público</v>
          </cell>
          <cell r="D366" t="str">
            <v>Corporaciones de Derecho Público.</v>
          </cell>
          <cell r="E366" t="str">
            <v xml:space="preserve">Decreto Diocesano Nº 234, del 10 de abril de 1977, del Obispado de Los Ángeles. </v>
          </cell>
          <cell r="F366" t="str">
            <v>Indefinida.</v>
          </cell>
          <cell r="G366"/>
          <cell r="H366" t="str">
            <v>Cobijar  a los niños de las reducciones indígenas del valle del Queuco y Alto Bío-Bío, de la comuna de Santa Bárbara.</v>
          </cell>
          <cell r="I366" t="str">
            <v>no tiene</v>
          </cell>
          <cell r="J366"/>
          <cell r="K366"/>
          <cell r="L366" t="str">
            <v xml:space="preserve">Alex Mauricio Zapata Sandoval,     </v>
          </cell>
          <cell r="M366" t="str">
            <v>Carrera S/Nº, Santa Bárbara, Octava Región</v>
          </cell>
          <cell r="N366" t="str">
            <v>VIII</v>
          </cell>
          <cell r="O366" t="str">
            <v>Santa Bárbara</v>
          </cell>
          <cell r="P366"/>
          <cell r="Q366"/>
          <cell r="R366"/>
          <cell r="S366">
            <v>93401</v>
          </cell>
          <cell r="T366" t="str">
            <v>Certificado de Antecedentes Financieros del año 2012, enviado para aprobación de la Unidad de Supervisión Financiera Nacional.</v>
          </cell>
        </row>
        <row r="367">
          <cell r="B367">
            <v>700393003</v>
          </cell>
          <cell r="C367" t="str">
            <v>Corporación de Derecho Privado.</v>
          </cell>
          <cell r="D367" t="str">
            <v>Corporaciones de Derecho Privado</v>
          </cell>
          <cell r="E367" t="str">
            <v>Otorgado por Decreto Supremo Nº2352, de 29 de septiembre  de 1966, por el Ministerio de Justicia.</v>
          </cell>
          <cell r="F367" t="str">
            <v>Certificado de Vigencia Inscripción Nº 14011, Folio Nº 139979138, de fecha 25 de agosto de 2014, emitido por el SRCeI.</v>
          </cell>
          <cell r="G367"/>
          <cell r="H367" t="str">
            <v>Proveer de hogar y educación a niños desamparados y procurarles formación espiritual de carácter evangélico.</v>
          </cell>
          <cell r="I36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J367" t="str">
            <v>03 años. Se renueva por terceras partes el directorio cada año</v>
          </cell>
          <cell r="K367" t="str">
            <v>26 de abril de 2014</v>
          </cell>
          <cell r="L367" t="str">
            <v xml:space="preserve">Presidente: Eduardo Fernando Moraga Balbontín, 
</v>
          </cell>
          <cell r="M367" t="str">
            <v xml:space="preserve">Joaquín Rodríguez Nº2748, comuna de Macul.
Casilla 459-11, Santiago.
</v>
          </cell>
          <cell r="N367" t="str">
            <v>XIII</v>
          </cell>
          <cell r="O367" t="str">
            <v>Macul</v>
          </cell>
          <cell r="P367"/>
          <cell r="Q367"/>
          <cell r="R367"/>
          <cell r="S367" t="str">
            <v>93401: Instituciones de Asistencia Social.</v>
          </cell>
          <cell r="T367" t="str">
            <v>Se acompaña antecedentes financieros 2013, aprobados por el Subdepartamento de Supervisión Financiera Nacional.</v>
          </cell>
        </row>
        <row r="368">
          <cell r="B368">
            <v>690732009</v>
          </cell>
          <cell r="C368" t="str">
            <v>Municipalidad</v>
          </cell>
          <cell r="D368" t="str">
            <v>Organismo o Servicio Público.</v>
          </cell>
          <cell r="E368" t="str">
            <v>Constitución Política de la República, artículo 107.</v>
          </cell>
          <cell r="F368" t="str">
            <v>Indefinida.</v>
          </cell>
          <cell r="G368"/>
          <cell r="H368" t="str">
            <v>Según Ley Orgánica Nº 18.695, artículos 1º al 4º.</v>
          </cell>
          <cell r="I368" t="str">
            <v>no tiene</v>
          </cell>
          <cell r="J368"/>
          <cell r="K368"/>
          <cell r="L368" t="str">
            <v xml:space="preserve">Roberto Eduardo Torres Huerta, </v>
          </cell>
          <cell r="M368" t="str">
            <v xml:space="preserve">Calle Pintor Onofre Jarpa Nº 55, Comuna de Alhué, Región Metropolitana.
</v>
          </cell>
          <cell r="N368" t="str">
            <v>XIII</v>
          </cell>
          <cell r="O368" t="str">
            <v>Alhué</v>
          </cell>
          <cell r="P368" t="str">
            <v xml:space="preserve">Fono: 2-8319294-8319296
</v>
          </cell>
          <cell r="Q368" t="str">
            <v>www.municipalidadalhué</v>
          </cell>
          <cell r="R368"/>
          <cell r="S368">
            <v>91001</v>
          </cell>
          <cell r="T368" t="str">
            <v>No se acompañan. Aplica Informe Jurídico Nº 09, de  fecha 14 de marzo de 2011 del Departamento Jurídico y Dictamen Nº 070791, de 2009, de la Contraloría General de la República</v>
          </cell>
        </row>
        <row r="369">
          <cell r="B369">
            <v>692519000</v>
          </cell>
          <cell r="C369" t="str">
            <v>Municipalidad</v>
          </cell>
          <cell r="D369" t="str">
            <v>Organismo o Servicio Público.</v>
          </cell>
          <cell r="E369" t="str">
            <v>Constitución Política de la República, artículo 107.</v>
          </cell>
          <cell r="F369" t="str">
            <v>Indefinida.</v>
          </cell>
          <cell r="G369"/>
          <cell r="H369" t="str">
            <v>Según Ley Orgánica Nº 18.695, artículos 1º al 4º.</v>
          </cell>
          <cell r="I369" t="str">
            <v>no tiene</v>
          </cell>
          <cell r="J369"/>
          <cell r="K369"/>
          <cell r="L369" t="str">
            <v xml:space="preserve">Cristian Didy Olivares Iriarte, </v>
          </cell>
          <cell r="M369" t="str">
            <v xml:space="preserve">Padre Alonso García S/N, comuna de Alto del Carmen, Región de Atacama. 
</v>
          </cell>
          <cell r="N369" t="str">
            <v>III</v>
          </cell>
          <cell r="O369" t="str">
            <v>Alto Del Carmen</v>
          </cell>
          <cell r="P369" t="str">
            <v>51 2 610328
51 2 610334
51 2 400 500</v>
          </cell>
          <cell r="Q369" t="str">
            <v xml:space="preserve">alcaldia@munialtodelcarmen.cl 
alcalde.olivares@munialtodelcarmen.cl </v>
          </cell>
          <cell r="R369"/>
          <cell r="S369">
            <v>91001</v>
          </cell>
          <cell r="T369" t="str">
            <v>No se acompañan. Aplica Informe Jurídico Nº 09, de  fecha 14 de marzo de 2011 del Departamento Jurídico y Dictamen Nº 070791, de 2009, de la Contraloría General de la República</v>
          </cell>
        </row>
        <row r="370">
          <cell r="B370">
            <v>692651006</v>
          </cell>
          <cell r="C370" t="str">
            <v>Municipalidad</v>
          </cell>
          <cell r="D370" t="str">
            <v>Organismo o Servicio Público.</v>
          </cell>
          <cell r="E370" t="str">
            <v>Constitución Política de la República, art. 107.</v>
          </cell>
          <cell r="F370" t="str">
            <v>Indefinida.</v>
          </cell>
          <cell r="G370"/>
          <cell r="H370" t="str">
            <v>Según Ley Orgánica Nº 18.695, arts. 1º al 4º.</v>
          </cell>
          <cell r="I370" t="str">
            <v>no tiene</v>
          </cell>
          <cell r="J370"/>
          <cell r="K370"/>
          <cell r="L370" t="str">
            <v xml:space="preserve">Patricio Ferreira Rivera  </v>
          </cell>
          <cell r="M370" t="str">
            <v>Avenida Los Álamos esquina calle Los Nogales, S/N, Alto Hospicio</v>
          </cell>
          <cell r="N370" t="str">
            <v>I</v>
          </cell>
          <cell r="O370" t="str">
            <v>Alto Hospicio</v>
          </cell>
          <cell r="P370"/>
          <cell r="Q370"/>
          <cell r="R370"/>
          <cell r="S370">
            <v>91001</v>
          </cell>
          <cell r="T370" t="str">
            <v xml:space="preserve">No se acompañan. Aplica Informe Jurídico Nº 09, de  fecha 14 de marzo de 2011 del Departamento Jurídico y Dictamen Nº 070791, de 2009, de la Contraloría General de la República.  
</v>
          </cell>
        </row>
        <row r="371">
          <cell r="B371">
            <v>692646002</v>
          </cell>
          <cell r="C371" t="str">
            <v>Municipalidad</v>
          </cell>
          <cell r="D371" t="str">
            <v>Organismo o Servicio Público.</v>
          </cell>
          <cell r="E371" t="str">
            <v>Constitución Política de la República, art. 107.</v>
          </cell>
          <cell r="F371" t="str">
            <v>Indefinida.</v>
          </cell>
          <cell r="G371"/>
          <cell r="H371" t="str">
            <v>Según Ley Orgánica Nº 18.695, arts. 1º al 4º.</v>
          </cell>
          <cell r="I371" t="str">
            <v>no tiene</v>
          </cell>
          <cell r="J371"/>
          <cell r="K371"/>
          <cell r="L371" t="str">
            <v xml:space="preserve">Alcalde Titular: Nivaldo Eusebio Piñaeo Llaulén, 
Alcalde Subrogante: Mauricio Ramón Salar Thompson,
</v>
          </cell>
          <cell r="M371" t="str">
            <v xml:space="preserve">Avenida Ralco Lepoy s/n, comuna de Alto Biobío. </v>
          </cell>
          <cell r="N371" t="str">
            <v>VIII</v>
          </cell>
          <cell r="O371" t="str">
            <v>Alto Biobío</v>
          </cell>
          <cell r="P371" t="str">
            <v>(43) 2545730</v>
          </cell>
          <cell r="Q371" t="str">
            <v xml:space="preserve">alcaldia@munialtobiobio.cl
</v>
          </cell>
          <cell r="R371"/>
          <cell r="S371">
            <v>91001</v>
          </cell>
          <cell r="T371" t="str">
            <v xml:space="preserve">No se acompañan. Aplica Informe Jurídico Nº 09, de  fecha 14 de marzo de 2011 del Departamento Jurídico y Dictamen Nº 070791, de 2009, de la Contraloría General de la República.  
</v>
          </cell>
        </row>
        <row r="372">
          <cell r="B372">
            <v>690616009</v>
          </cell>
          <cell r="C372" t="str">
            <v>Municipalidad</v>
          </cell>
          <cell r="D372" t="str">
            <v>Organismo o Servicio Público.</v>
          </cell>
          <cell r="E372" t="str">
            <v>Constitución Política de la República, artículo 107</v>
          </cell>
          <cell r="F372" t="str">
            <v>Indefinida</v>
          </cell>
          <cell r="G372"/>
          <cell r="H372" t="str">
            <v>Según Ley Orgánica Nº 18.695, artículos 1º al  4º</v>
          </cell>
          <cell r="I372" t="str">
            <v>no tiene</v>
          </cell>
          <cell r="J372"/>
          <cell r="K372"/>
          <cell r="L372" t="str">
            <v xml:space="preserve">Don José Luis Yañez Maldonado
</v>
          </cell>
          <cell r="M372" t="str">
            <v xml:space="preserve">Avenida Peñablanca N°250, comuna de Algarrobo, provincia de San Antonio, Quinta Región.
</v>
          </cell>
          <cell r="N372" t="str">
            <v>V</v>
          </cell>
          <cell r="O372" t="str">
            <v>Algarrobo</v>
          </cell>
          <cell r="P372"/>
          <cell r="Q372"/>
          <cell r="R372"/>
          <cell r="S372">
            <v>91001</v>
          </cell>
          <cell r="T372" t="str">
            <v xml:space="preserve">No se acompañan. Aplica Informe Jurídico Nº 09, de fecha 14 de marzo de 2011 del Departamento Jurídico y Dictamen Nº 070791, de 2009, de la Contraloría General de la República.  
</v>
          </cell>
        </row>
        <row r="373">
          <cell r="B373">
            <v>692301005</v>
          </cell>
          <cell r="C373" t="str">
            <v>Municipalidad</v>
          </cell>
          <cell r="D373" t="str">
            <v>Organismo o Servicio Público.</v>
          </cell>
          <cell r="E373" t="str">
            <v>Constitución Política de la República, art. 107.</v>
          </cell>
          <cell r="F373" t="str">
            <v>Indefinida.</v>
          </cell>
          <cell r="G373"/>
          <cell r="H373" t="str">
            <v>Según Ley Orgánica Nº 18.695, arts. 1º al 4º.</v>
          </cell>
          <cell r="I373" t="str">
            <v>no tiene</v>
          </cell>
          <cell r="J373"/>
          <cell r="K373"/>
          <cell r="L373" t="str">
            <v xml:space="preserve">Carlos Heriberto Gomez Miranda    Subrogante desde el 16-04-21 al 16-05-2021: Iván Alexis Latorre Herrera </v>
          </cell>
          <cell r="M373" t="str">
            <v xml:space="preserve">Blanco Encalada Nº 660, comuna de Ancud, comuna de Chiloé, Décima Región
</v>
          </cell>
          <cell r="N373" t="str">
            <v>X</v>
          </cell>
          <cell r="O373" t="str">
            <v>Ancud</v>
          </cell>
          <cell r="P373" t="str">
            <v>Fonos  (65) 622335- 628141</v>
          </cell>
          <cell r="Q373"/>
          <cell r="R373"/>
          <cell r="S373">
            <v>91001</v>
          </cell>
          <cell r="T373" t="str">
            <v xml:space="preserve">Acompaña certificado de antecedentes financieros correspondientes al año 2013, enviados para ser aprobados por el departamento de Administración y finanzas.
</v>
          </cell>
        </row>
        <row r="374">
          <cell r="B374">
            <v>690404001</v>
          </cell>
          <cell r="C374" t="str">
            <v>Municipalidad</v>
          </cell>
          <cell r="D374" t="str">
            <v>Organismo o Servicio Público.</v>
          </cell>
          <cell r="E374" t="str">
            <v>Constitución Política de la República, artículo 107</v>
          </cell>
          <cell r="F374" t="str">
            <v>Indefinida</v>
          </cell>
          <cell r="G374"/>
          <cell r="H374" t="str">
            <v>Según Ley Orgánica Nº 18.695, artículos 1º al  4º</v>
          </cell>
          <cell r="I374" t="str">
            <v>no tiene</v>
          </cell>
          <cell r="J374"/>
          <cell r="K374"/>
          <cell r="L374" t="str">
            <v xml:space="preserve">Juan Carlos Alfaro Aravena
</v>
          </cell>
          <cell r="M374" t="str">
            <v xml:space="preserve">Plaza Videla N°50, comuna de Andacollo, provincia de Elqui, Cuarta Región.
</v>
          </cell>
          <cell r="N374" t="str">
            <v>IV</v>
          </cell>
          <cell r="O374" t="str">
            <v>Andacollo</v>
          </cell>
          <cell r="P374"/>
          <cell r="Q374"/>
          <cell r="R374"/>
          <cell r="S374">
            <v>91001</v>
          </cell>
          <cell r="T374" t="str">
            <v>No se acompañan. Aplica Informe Jurídico Nº 09, de  fecha 14 de marzo de 2011 del Departamento Jurídico y Dictamen Nº 070791, de 2009, de la Contraloría General de la República</v>
          </cell>
        </row>
        <row r="375">
          <cell r="B375">
            <v>691801004</v>
          </cell>
          <cell r="C375" t="str">
            <v>Municipalidad</v>
          </cell>
          <cell r="D375" t="str">
            <v>Organismo o Servicio Público.</v>
          </cell>
          <cell r="E375" t="str">
            <v>Constitución Política de la República, art. 107.</v>
          </cell>
          <cell r="F375" t="str">
            <v>Indefinida.</v>
          </cell>
          <cell r="G375"/>
          <cell r="H375" t="str">
            <v>Según Ley Orgánica Nº 18.695, arts. 1º al 4º.</v>
          </cell>
          <cell r="I375" t="str">
            <v>no tiene</v>
          </cell>
          <cell r="J375"/>
          <cell r="K375"/>
          <cell r="L375" t="str">
            <v xml:space="preserve">José Enrique Neira Neira    </v>
          </cell>
          <cell r="M375" t="str">
            <v xml:space="preserve">Pedro Aguirre Cerda Nº509, Angol.
</v>
          </cell>
          <cell r="N375" t="str">
            <v>IX</v>
          </cell>
          <cell r="O375" t="str">
            <v>Angol</v>
          </cell>
          <cell r="P375" t="str">
            <v xml:space="preserve">Fono (45) 2657056.
</v>
          </cell>
          <cell r="Q375" t="str">
            <v>E-Mail: enrique.neira@angol.cl</v>
          </cell>
          <cell r="R375"/>
          <cell r="S375">
            <v>91001</v>
          </cell>
          <cell r="T375" t="str">
            <v>No se acompañan. Aplica Informe Jurídico Nº09 de  fecha 14 de marzo de 2011 del Departamento Jurídico y Dictamen Nº 070791, de 2009, de la Contraloría General de la República.</v>
          </cell>
        </row>
        <row r="376">
          <cell r="B376">
            <v>690203006</v>
          </cell>
          <cell r="C376" t="str">
            <v>Municipalidad</v>
          </cell>
          <cell r="D376" t="str">
            <v>Organismo o Servicio Público.</v>
          </cell>
          <cell r="E376" t="str">
            <v>Constitución Política de la República, art. 107.</v>
          </cell>
          <cell r="F376" t="str">
            <v>Indefinida.</v>
          </cell>
          <cell r="G376"/>
          <cell r="H376" t="str">
            <v>Según Ley Orgánica Nº 18.695, arts. 1º al 4º.</v>
          </cell>
          <cell r="I376" t="str">
            <v>no tiene</v>
          </cell>
          <cell r="J376"/>
          <cell r="K376"/>
          <cell r="L376" t="str">
            <v xml:space="preserve">Jonathan Rodrigo Velasquez Ramirez </v>
          </cell>
          <cell r="M376" t="str">
            <v>Avda. Séptimo de Línea Nº 3505, Antofagasta.</v>
          </cell>
          <cell r="N376" t="str">
            <v>III</v>
          </cell>
          <cell r="O376" t="str">
            <v>Antofagasta</v>
          </cell>
          <cell r="P376" t="str">
            <v>552-887413/552-887408/ 552-887169</v>
          </cell>
          <cell r="Q376" t="str">
            <v>Alcaldía.ima@imantof.cl
Jonathan.velasquezr@imantof.cl
Oficina.partes@imantof.cl</v>
          </cell>
          <cell r="R376"/>
          <cell r="S376">
            <v>91001</v>
          </cell>
          <cell r="T376" t="str">
            <v>No se acompañan. Aplica Informe Jurídico Nº 09, de fecha 14 de marzo de 2011 del Departamento Jurídico y Dictamen Nº 070791, de 2009, de la Contraloría General de la República.</v>
          </cell>
        </row>
        <row r="377">
          <cell r="B377">
            <v>691601005</v>
          </cell>
          <cell r="C377" t="str">
            <v>Municipalidad</v>
          </cell>
          <cell r="D377" t="str">
            <v>Organismo o Servicio Público.</v>
          </cell>
          <cell r="E377" t="str">
            <v>Constitución Política de la República, art. 107.</v>
          </cell>
          <cell r="F377" t="str">
            <v>Indefinida.</v>
          </cell>
          <cell r="G377"/>
          <cell r="H377" t="str">
            <v>Según Ley Orgánica Nº 18.695, arts. 1º al 4º.</v>
          </cell>
          <cell r="I377" t="str">
            <v>no tiene</v>
          </cell>
          <cell r="J377"/>
          <cell r="K377"/>
          <cell r="L377" t="str">
            <v xml:space="preserve">Elizabeth Noemí Marican Rivas  </v>
          </cell>
          <cell r="M377" t="str">
            <v xml:space="preserve">Covadonga Nº527, comuna de Arauco, Octava Región.
</v>
          </cell>
          <cell r="N377" t="str">
            <v>VIII</v>
          </cell>
          <cell r="O377" t="str">
            <v>Arauco</v>
          </cell>
          <cell r="P377" t="str">
            <v xml:space="preserve">412 168071 - 412 168072
</v>
          </cell>
          <cell r="Q377" t="str">
            <v>alcaldia@muniarauco.cl</v>
          </cell>
          <cell r="R377"/>
          <cell r="S377">
            <v>91001</v>
          </cell>
          <cell r="T377" t="str">
            <v xml:space="preserve">No se acompañan. Aplica Informe Jurídico Nº 09, de  fecha 14 de marzo de 2011 del Departamento Jurídico y Dictamen Nº 070791, de 2009, de la Contraloría General de la República.  
</v>
          </cell>
        </row>
        <row r="378">
          <cell r="B378">
            <v>690101009</v>
          </cell>
          <cell r="C378" t="str">
            <v>Municipalidad</v>
          </cell>
          <cell r="D378" t="str">
            <v>Organismo o Servicio Público.</v>
          </cell>
          <cell r="E378" t="str">
            <v>Constitución Política de la República, artículo 107.</v>
          </cell>
          <cell r="F378" t="str">
            <v>Indefinida.</v>
          </cell>
          <cell r="G378"/>
          <cell r="H378" t="str">
            <v>Según Ley Orgánica Nº 18.695, artículos 1º al 4º.</v>
          </cell>
          <cell r="I378" t="str">
            <v>no tiene</v>
          </cell>
          <cell r="J378" t="str">
            <v xml:space="preserve">
no tiene</v>
          </cell>
          <cell r="K378"/>
          <cell r="L378" t="str">
            <v xml:space="preserve">Gerardo Alfredo Espíndola Rojas, </v>
          </cell>
          <cell r="M378" t="str">
            <v xml:space="preserve">Sotomayor 415, comuna de Arica, Región de Arica Parinacota.
</v>
          </cell>
          <cell r="N378" t="str">
            <v>XV</v>
          </cell>
          <cell r="O378" t="str">
            <v>Arica</v>
          </cell>
          <cell r="P378" t="str">
            <v xml:space="preserve">Fono: 582206004
582206212
582206358
582206050
</v>
          </cell>
          <cell r="Q378" t="str">
            <v xml:space="preserve">Gerardo.espindola@municipalidadarica.cl
Eloisa.aguilera@municipalidadarica.cl
Martin.leblanc@municipalidadarica.cl
Paolo.yevenes@municipalidadarica.cl
dideco@muniarica.cl
juridico.partes@municipalidadarica.cl
oficinadepartes@municipalidadarica.cl
</v>
          </cell>
          <cell r="R378"/>
          <cell r="S378">
            <v>91001</v>
          </cell>
          <cell r="T378" t="str">
            <v xml:space="preserve">No se acompañan. Aplica Informe Jurídico Nº 09, de fecha 14 de marzo de 2011 del Departamento Jurídico y Dictamen Nº 070791, de 2009, de la Contraloría General de la República.  
</v>
          </cell>
        </row>
        <row r="379">
          <cell r="B379" t="str">
            <v>69240100K</v>
          </cell>
          <cell r="C379" t="str">
            <v>Municipalidad</v>
          </cell>
          <cell r="D379" t="str">
            <v>Organismo o Servicio Público.</v>
          </cell>
          <cell r="E379" t="str">
            <v>Constitución Política de la República, art. 107.</v>
          </cell>
          <cell r="F379" t="str">
            <v>Indefinida.</v>
          </cell>
          <cell r="G379"/>
          <cell r="H379" t="str">
            <v>Según Ley Orgánica Nº 18.695, arts. 1º al 4º.</v>
          </cell>
          <cell r="I379" t="str">
            <v>no tiene</v>
          </cell>
          <cell r="J379"/>
          <cell r="K379"/>
          <cell r="L379" t="str">
            <v xml:space="preserve">Julio Esteban Confucio Uribe Alvarado
</v>
          </cell>
          <cell r="M379" t="str">
            <v xml:space="preserve">Esmeralda Nº 607, Aysén.
</v>
          </cell>
          <cell r="N379" t="str">
            <v>XI</v>
          </cell>
          <cell r="O379" t="str">
            <v>Aysén</v>
          </cell>
          <cell r="P379" t="str">
            <v>(67) 2335600-</v>
          </cell>
          <cell r="Q379" t="str">
            <v>Correos electrónicos de la institución.  juribe@puertoaysen.cl (Sr Alcalde)   - mconuecar@puertoaysen.cl (Jefe gabinete)  lmera@puertoaysen.cl (Secretaria Alcaldía)</v>
          </cell>
          <cell r="R379"/>
          <cell r="S379">
            <v>91001</v>
          </cell>
          <cell r="T379" t="str">
            <v xml:space="preserve">No se acompañan. Aplica Informe Jurídico Nº 09, de  fecha 14 de marzo de 2011 del Departamento Jurídico y Dictamen Nº 070791, de 2009, de la Contraloría General de la República.  
</v>
          </cell>
        </row>
        <row r="380">
          <cell r="B380">
            <v>690725002</v>
          </cell>
          <cell r="C380" t="str">
            <v>Municipalidad</v>
          </cell>
          <cell r="D380" t="str">
            <v>Organismo o Servicio Público.</v>
          </cell>
          <cell r="E380" t="str">
            <v>Constitución Política de la República, art. 107.</v>
          </cell>
          <cell r="F380" t="str">
            <v>Indefinida.</v>
          </cell>
          <cell r="G380"/>
          <cell r="H380" t="str">
            <v>Según Ley Orgánica Nº 18.695, arts. 1º al 4º.</v>
          </cell>
          <cell r="I380" t="str">
            <v>no tiene</v>
          </cell>
          <cell r="J380"/>
          <cell r="K380"/>
          <cell r="L380" t="str">
            <v xml:space="preserve">Miguel Leonardo Araya Lobos </v>
          </cell>
          <cell r="M380" t="str">
            <v xml:space="preserve">Carlos Condell Nº415, comuna de Buin.
</v>
          </cell>
          <cell r="N380" t="str">
            <v>XIII</v>
          </cell>
          <cell r="O380" t="str">
            <v>Buin</v>
          </cell>
          <cell r="P380">
            <v>228218416</v>
          </cell>
          <cell r="Q380" t="str">
            <v>maraya@buin.cl jastudillo@buin.cl opdbuin@buin.cl</v>
          </cell>
          <cell r="R380"/>
          <cell r="S380">
            <v>91001</v>
          </cell>
          <cell r="T380" t="str">
            <v xml:space="preserve">No se acompañan. Aplica Informe Jurídico Nº 09, de fecha 14 de marzo de 2011 del Departamento Jurídico y Dictamen Nº 070791, de 2009, de la Contraloría General de la República.  
</v>
          </cell>
        </row>
        <row r="381">
          <cell r="B381">
            <v>691412008</v>
          </cell>
          <cell r="C381" t="str">
            <v>Municipalidad</v>
          </cell>
          <cell r="D381" t="str">
            <v>Organismo o Servicio Público.</v>
          </cell>
          <cell r="E381" t="str">
            <v>Constitución Política de la República, art. 107.</v>
          </cell>
          <cell r="F381" t="str">
            <v>Indefinida.</v>
          </cell>
          <cell r="G381"/>
          <cell r="H381" t="str">
            <v>Según Ley Orgánica Nº 18.695, arts. 1º al 4º.</v>
          </cell>
          <cell r="I381" t="str">
            <v>no tiene</v>
          </cell>
          <cell r="J381"/>
          <cell r="K381"/>
          <cell r="L381" t="str">
            <v xml:space="preserve">Alcalde Titular: Jorge Napoleón Hidalgo Oñate, 
</v>
          </cell>
          <cell r="M381" t="str">
            <v xml:space="preserve">Calle Carlos Palacios N°199, comuna de Bulnes, Región del Biobío.   </v>
          </cell>
          <cell r="N381" t="str">
            <v>XVI</v>
          </cell>
          <cell r="O381" t="str">
            <v>Bulnes</v>
          </cell>
          <cell r="P381">
            <v>422204002</v>
          </cell>
          <cell r="Q381"/>
          <cell r="R381"/>
          <cell r="S381">
            <v>91001</v>
          </cell>
          <cell r="T381" t="str">
            <v xml:space="preserve">No se acompañan. Aplica Informe Jurídico Nº 09, de  fecha 14 de marzo de 2011 del Departamento Jurídico y Dictamen Nº 070791, de 2009, de la Contraloría General de la República.  
</v>
          </cell>
        </row>
        <row r="382">
          <cell r="B382">
            <v>690502003</v>
          </cell>
          <cell r="C382" t="str">
            <v>Municipalidad</v>
          </cell>
          <cell r="D382" t="str">
            <v>Organismo o Servicio Público.</v>
          </cell>
          <cell r="E382" t="str">
            <v>Constitución Política de la República, artículo 107</v>
          </cell>
          <cell r="F382" t="str">
            <v>Indefinida</v>
          </cell>
          <cell r="G382"/>
          <cell r="H382" t="str">
            <v>Según Ley Orgánica Nº 18.695, artículos 1º al  4º</v>
          </cell>
          <cell r="I382" t="str">
            <v>no tiene</v>
          </cell>
          <cell r="J382"/>
          <cell r="K382"/>
          <cell r="L382" t="str">
            <v xml:space="preserve">Victor Donoso Oyanedel Huerta, </v>
          </cell>
          <cell r="M382" t="str">
            <v xml:space="preserve">Avenida Humeres Nº 499, comuna de Cabildo, Quinta Región.
</v>
          </cell>
          <cell r="N382" t="str">
            <v>V</v>
          </cell>
          <cell r="O382" t="str">
            <v>Cabildo</v>
          </cell>
          <cell r="P382" t="str">
            <v>33- 762100 anexos 204 o 202</v>
          </cell>
          <cell r="Q382" t="str">
            <v xml:space="preserve">alcaldia@municipiocabildo.cl
oirs@municipiocabildo.cl </v>
          </cell>
          <cell r="R382"/>
          <cell r="S382">
            <v>91001</v>
          </cell>
          <cell r="T382" t="str">
            <v xml:space="preserve">No se acompañan. Aplica Informe Jurídico Nº 09, de  fecha 14 de marzo de 2011 del Departamento Jurídico y Dictamen Nº 070791, de 2009, de la Contraloría General de la República.  
</v>
          </cell>
        </row>
        <row r="383">
          <cell r="B383">
            <v>692544005</v>
          </cell>
          <cell r="C383" t="str">
            <v>Municipalidad</v>
          </cell>
          <cell r="D383" t="str">
            <v>Organismo o Servicio Público.</v>
          </cell>
          <cell r="E383" t="str">
            <v>Constitución Política de la República, artículo 107.</v>
          </cell>
          <cell r="F383" t="str">
            <v>Indefinida.</v>
          </cell>
          <cell r="G383"/>
          <cell r="H383" t="str">
            <v>Según Ley Orgánica Nº 18.695, artículos 1º al 4º.</v>
          </cell>
          <cell r="I383" t="str">
            <v>no tiene</v>
          </cell>
          <cell r="J383"/>
          <cell r="K383"/>
          <cell r="L383" t="str">
            <v xml:space="preserve">Jaime Patricio Fernández Alarcón, </v>
          </cell>
          <cell r="M383" t="str">
            <v xml:space="preserve">Calle O`Higgins Nº 189, comuna de Cabo de Hornos, Región de Magallanes y la Antártica Chilena.
</v>
          </cell>
          <cell r="N383" t="str">
            <v>XII</v>
          </cell>
          <cell r="O383" t="str">
            <v>Hornos</v>
          </cell>
          <cell r="P383" t="str">
            <v xml:space="preserve">Fono: 621011-621018-621449-621120 </v>
          </cell>
          <cell r="Q383" t="str">
            <v>E mail: municipalidad@imcabodehornos.cl 
Página web: www.imcabodehornos.cl</v>
          </cell>
          <cell r="R383"/>
          <cell r="S383">
            <v>91001</v>
          </cell>
          <cell r="T383" t="str">
            <v>No se acompañan. Aplica Informe Jurídico Nº 09, de  fecha 14 de marzo de 2011 del Departamento Jurídico y Dictamen Nº 070791, de 2009, de la Contraloría General de la República</v>
          </cell>
        </row>
        <row r="384">
          <cell r="B384" t="str">
            <v>69151000K</v>
          </cell>
          <cell r="C384" t="str">
            <v>Municipalidad</v>
          </cell>
          <cell r="D384" t="str">
            <v>Organismo o Servicio Público.</v>
          </cell>
          <cell r="E384" t="str">
            <v>Constitución Política de la República, artículo 107.</v>
          </cell>
          <cell r="F384" t="str">
            <v>Indefinida.</v>
          </cell>
          <cell r="G384"/>
          <cell r="H384" t="str">
            <v>Según Ley Orgánica Nº 18.695, artículos 1º al 4º.</v>
          </cell>
          <cell r="I384" t="str">
            <v>no tiene</v>
          </cell>
          <cell r="J384"/>
          <cell r="K384"/>
          <cell r="L384" t="str">
            <v xml:space="preserve">Mario Alejandro Gierke Quevedo, </v>
          </cell>
          <cell r="M384" t="str">
            <v xml:space="preserve">Las Delicias Nº 355, Comuna de Cabrero. Región del Bio-Bio.
</v>
          </cell>
          <cell r="N384" t="str">
            <v>VIII</v>
          </cell>
          <cell r="O384" t="str">
            <v>Cabrero</v>
          </cell>
          <cell r="P384" t="str">
            <v>Fono: (43) 2401813  (43) 2401800</v>
          </cell>
          <cell r="Q384" t="str">
            <v>http:// http://www.cabrero.cl/</v>
          </cell>
          <cell r="R384"/>
          <cell r="S384">
            <v>91001</v>
          </cell>
          <cell r="T384" t="str">
            <v>No se acompañan. Aplica Informe Jurídico Nº 09, de  fecha 14 de marzo de 2011 del Departamento Jurídico y Dictamen Nº 070791, de 2009, de la Contraloría General de la República</v>
          </cell>
        </row>
        <row r="385">
          <cell r="B385" t="str">
            <v>69020200K</v>
          </cell>
          <cell r="C385" t="str">
            <v>Municipalidad</v>
          </cell>
          <cell r="D385" t="str">
            <v>Organismo o Servicio Público.</v>
          </cell>
          <cell r="E385" t="str">
            <v>Constitución Política de la República, art. 107.</v>
          </cell>
          <cell r="F385" t="str">
            <v>Indefinida.</v>
          </cell>
          <cell r="G385"/>
          <cell r="H385" t="str">
            <v>Según Ley Orgánica Nº 18.695, arts. 1º al 4º.</v>
          </cell>
          <cell r="I385" t="str">
            <v>no tiene</v>
          </cell>
          <cell r="J385"/>
          <cell r="K385"/>
          <cell r="L385" t="str">
            <v xml:space="preserve">Roberto Eliecer Daniel Chamorro Vargas
</v>
          </cell>
          <cell r="M385" t="str">
            <v>Vicuña Mackenna Nº 2001, Calama.</v>
          </cell>
          <cell r="N385" t="str">
            <v>III</v>
          </cell>
          <cell r="O385" t="str">
            <v>Calama</v>
          </cell>
          <cell r="P385" t="str">
            <v xml:space="preserve">Teléfono Alcaldía: (52-2) 890296 – 890201.
</v>
          </cell>
          <cell r="Q385" t="str">
            <v>E-Mail: alcaldia@municipalidadcalama.cl.</v>
          </cell>
          <cell r="R385"/>
          <cell r="S385">
            <v>91001</v>
          </cell>
          <cell r="T385" t="str">
            <v xml:space="preserve">No se acompañan. Aplica Informe Jurídico Nº 09, de  fecha 14 de marzo de 2011 del Departamento Jurídico y Dictamen Nº 070791, de 2009, de la Contraloría General de la República.  </v>
          </cell>
        </row>
        <row r="386">
          <cell r="B386">
            <v>692206002</v>
          </cell>
          <cell r="C386" t="str">
            <v>Municipalidad</v>
          </cell>
          <cell r="D386" t="str">
            <v>Organismo o Servicio Público.</v>
          </cell>
          <cell r="E386" t="str">
            <v>Constitución Política de la República, art. 107.</v>
          </cell>
          <cell r="F386" t="str">
            <v>Indefinida.</v>
          </cell>
          <cell r="G386"/>
          <cell r="H386" t="str">
            <v>Según Ley Orgánica Nº 18.695, arts. 1º al 4º.</v>
          </cell>
          <cell r="I386" t="str">
            <v>no tiene</v>
          </cell>
          <cell r="J386"/>
          <cell r="K386"/>
          <cell r="L386" t="str">
            <v xml:space="preserve">Juan Francisco Calbucoy Guerrero
</v>
          </cell>
          <cell r="M386" t="str">
            <v xml:space="preserve">Federico Errázuriz Nº 210, Calbuco, Décima Región
</v>
          </cell>
          <cell r="N386" t="str">
            <v>X</v>
          </cell>
          <cell r="O386" t="str">
            <v>Calbuco</v>
          </cell>
          <cell r="P386" t="str">
            <v>652-460706   -   652-460711</v>
          </cell>
          <cell r="Q386" t="str">
            <v xml:space="preserve">francisco.calbucoy@municipalidadcalbuco.cl
miguel.calderon@municipalidadcalbuco.cl
</v>
          </cell>
          <cell r="R386"/>
          <cell r="S386">
            <v>91001</v>
          </cell>
          <cell r="T386" t="str">
            <v xml:space="preserve">No se acompañan. Aplica Informe Jurídico Nº 09, de  fecha 14 de marzo de 2011 del Departamento Jurídico y Dictamen Nº 070791, de 2009, de la Contraloría General de la República.  
</v>
          </cell>
        </row>
        <row r="387">
          <cell r="B387">
            <v>690303000</v>
          </cell>
          <cell r="C387" t="str">
            <v>Municipalidad</v>
          </cell>
          <cell r="D387" t="str">
            <v>Organismo o Servicio Público.</v>
          </cell>
          <cell r="E387" t="str">
            <v>Constitución Política de la República, art. 107.</v>
          </cell>
          <cell r="F387" t="str">
            <v>Indefinida.</v>
          </cell>
          <cell r="G387"/>
          <cell r="H387" t="str">
            <v>Según Ley Orgánica Nº 18.695, arts. 1º al 4º.</v>
          </cell>
          <cell r="I387" t="str">
            <v>no tiene</v>
          </cell>
          <cell r="J387"/>
          <cell r="K387"/>
          <cell r="L387" t="str">
            <v xml:space="preserve">Brunilda Clementina Gonzalez Anjel, </v>
          </cell>
          <cell r="M387" t="str">
            <v xml:space="preserve">Cousiño Nº 395, comuna de Caldera, Tercera Región, casilla 24.
</v>
          </cell>
          <cell r="N387" t="str">
            <v>III</v>
          </cell>
          <cell r="O387" t="str">
            <v>Caldera</v>
          </cell>
          <cell r="P387" t="str">
            <v>Fonos (52) 315234- 315260- 535560</v>
          </cell>
          <cell r="Q387" t="str">
            <v xml:space="preserve">Correo electrónico: alcaldia@caldera.cl </v>
          </cell>
          <cell r="R387"/>
          <cell r="S387">
            <v>91001</v>
          </cell>
          <cell r="T387" t="str">
            <v xml:space="preserve">No se acompañan. Aplica Informe Jurídico Nº 09, de  fecha 14 de marzo de 2011 del Departamento Jurídico y Dictamen Nº 070791, de 2009, de la Contraloría General de la República.  
</v>
          </cell>
        </row>
        <row r="388">
          <cell r="B388">
            <v>690728001</v>
          </cell>
          <cell r="C388" t="str">
            <v>Municipalidad</v>
          </cell>
          <cell r="D388" t="str">
            <v>Organismo o Servicio Público.</v>
          </cell>
          <cell r="E388" t="str">
            <v>Constitución Política de la República, art. 107.</v>
          </cell>
          <cell r="F388" t="str">
            <v>Indefinida.</v>
          </cell>
          <cell r="G388"/>
          <cell r="H388" t="str">
            <v>Según Ley Orgánica Nº 18.695, arts. 1º al 4º.</v>
          </cell>
          <cell r="I388" t="str">
            <v>no tiene</v>
          </cell>
          <cell r="J388"/>
          <cell r="K388"/>
          <cell r="L388" t="str">
            <v xml:space="preserve">Erasmo Agustín Valenzuela Santibáñez, </v>
          </cell>
          <cell r="M388" t="str">
            <v xml:space="preserve">Avenida Calera de Tango  Nº 345, comuna de Calera de Tango, Región Metropolitana.
</v>
          </cell>
          <cell r="N388" t="str">
            <v>XIII</v>
          </cell>
          <cell r="O388" t="str">
            <v>Calera De Tango</v>
          </cell>
          <cell r="P388" t="str">
            <v>Fono: 8108900</v>
          </cell>
          <cell r="Q388"/>
          <cell r="R388"/>
          <cell r="S388">
            <v>91001</v>
          </cell>
          <cell r="T388" t="str">
            <v xml:space="preserve">No se acompañan. Aplica Informe Jurídico Nº 09, de  fecha 14 de marzo de 2011 del Departamento Jurídico y Dictamen Nº 070791, de 2009, de la Contraloría General de la República.  
</v>
          </cell>
        </row>
        <row r="389">
          <cell r="B389">
            <v>690512009</v>
          </cell>
          <cell r="C389" t="str">
            <v>Municipalidad</v>
          </cell>
          <cell r="D389" t="str">
            <v>Organismo o Servicio Público.</v>
          </cell>
          <cell r="E389" t="str">
            <v>Constitución Política de la República, art. 107.</v>
          </cell>
          <cell r="F389" t="str">
            <v>Indefinida.</v>
          </cell>
          <cell r="G389"/>
          <cell r="H389" t="str">
            <v>Según Ley Orgánica Nº 18.695, arts. 1º al 4º.</v>
          </cell>
          <cell r="I389"/>
          <cell r="J389"/>
          <cell r="K389"/>
          <cell r="L389" t="str">
            <v xml:space="preserve">Alcalde Titular: Nelson Venegas Salazar, 
</v>
          </cell>
          <cell r="M389" t="str">
            <v xml:space="preserve">Calle Larga N° 2088, comuna de Calle Larga, Región de Valparaíso. </v>
          </cell>
          <cell r="N389" t="str">
            <v>V</v>
          </cell>
          <cell r="O389" t="str">
            <v>Calle Larga</v>
          </cell>
          <cell r="P389"/>
          <cell r="Q389"/>
          <cell r="R389"/>
          <cell r="S389">
            <v>91001</v>
          </cell>
          <cell r="T389" t="str">
            <v xml:space="preserve">No se acompañan. Aplica Informe Jurídico Nº 09, de  fecha 14 de marzo de 2011 del Departamento Jurídico y Dictamen Nº 070791, de 2009, de la Contraloría General de la República.  
</v>
          </cell>
        </row>
        <row r="390">
          <cell r="B390">
            <v>690413000</v>
          </cell>
          <cell r="C390" t="str">
            <v>Municipalidad</v>
          </cell>
          <cell r="D390" t="str">
            <v>Organismo o Servicio Público.</v>
          </cell>
          <cell r="E390" t="str">
            <v>Constitución Política de la República, artículo 107.</v>
          </cell>
          <cell r="F390" t="str">
            <v>Indefinida.</v>
          </cell>
          <cell r="G390"/>
          <cell r="H390" t="str">
            <v>Según Ley Orgánica Nº 18.695, artículos 1º al 4º.</v>
          </cell>
          <cell r="I390"/>
          <cell r="J390"/>
          <cell r="K390"/>
          <cell r="L390" t="str">
            <v>Juan Bernardo Leyton Lemus,</v>
          </cell>
          <cell r="M390" t="str">
            <v xml:space="preserve">Luis Infante Nº 520, Canela baja, Comuna de Canela, IV Región de Coquimbo.
</v>
          </cell>
          <cell r="N390" t="str">
            <v>III</v>
          </cell>
          <cell r="O390" t="str">
            <v>Canela</v>
          </cell>
          <cell r="P390" t="str">
            <v>532540088 / 532540006</v>
          </cell>
          <cell r="Q390" t="str">
            <v>secretaria.canela@gmail.com
didecocanela@gmail.com
alcaldiacanela1@gmail.com</v>
          </cell>
          <cell r="R390"/>
          <cell r="S390">
            <v>91001</v>
          </cell>
          <cell r="T390" t="str">
            <v>No se acompañan. Aplica Informe Jurídico Nº 09, de fecha 14 de marzo de 2011 del Departamento Jurídico y Dictamen Nº 070791, de 2009, de la Contraloría General de la República.</v>
          </cell>
        </row>
        <row r="391">
          <cell r="B391">
            <v>691605000</v>
          </cell>
          <cell r="C391" t="str">
            <v>Municipalidad</v>
          </cell>
          <cell r="D391" t="str">
            <v>Organismo o Servicio Público.</v>
          </cell>
          <cell r="E391" t="str">
            <v>Constitución Política de la República, artículo 107.</v>
          </cell>
          <cell r="F391" t="str">
            <v>Indefinida.</v>
          </cell>
          <cell r="G391"/>
          <cell r="H391" t="str">
            <v>Según Ley Orgánica Constitucional Nº 18.695, arts. 1º al 4º.</v>
          </cell>
          <cell r="I391" t="str">
            <v>no tiene</v>
          </cell>
          <cell r="J391"/>
          <cell r="K391"/>
          <cell r="L391" t="str">
            <v xml:space="preserve">Jorge James Radonich Barra  </v>
          </cell>
          <cell r="M391" t="str">
            <v xml:space="preserve">Arturo Prat 220, comuna de Cañete, VIII Región del Bío Bío.
</v>
          </cell>
          <cell r="N391" t="str">
            <v>VIII</v>
          </cell>
          <cell r="O391" t="str">
            <v>Bío Bío</v>
          </cell>
          <cell r="P391" t="str">
            <v>Mesa Central Municipalidad 41-2209000
Alcaldía 41-2209049
Administración 41-2209045 Dideco 41-2209010</v>
          </cell>
          <cell r="Q391" t="str">
            <v>Municipalidad de Cañete
alcaldia@municanete.cl
Jorge	Radonich	Barra alcalderadonich@municanete.cl
Marcia Ordenes  Navarro  administracion@municanete.cl
 Claudia Agurto Martínez 
dideco@municanete.cl</v>
          </cell>
          <cell r="R391"/>
          <cell r="S391">
            <v>91001</v>
          </cell>
          <cell r="T391" t="str">
            <v>No se acompañan. Aplica Informe Jurídico Nº 09, de fecha 14 de marzo de 2011 del Departamento Jurídico y Dictamen Nº 070791, de 2009, de la Contraloría General de la República.</v>
          </cell>
        </row>
        <row r="392">
          <cell r="B392">
            <v>691905004</v>
          </cell>
          <cell r="C392" t="str">
            <v>Municipalidad</v>
          </cell>
          <cell r="D392" t="str">
            <v>Organismo o Servicio Público.</v>
          </cell>
          <cell r="E392" t="str">
            <v>Constitución Política de la República, art. 107.</v>
          </cell>
          <cell r="F392" t="str">
            <v>Indefinida.</v>
          </cell>
          <cell r="G392"/>
          <cell r="H392" t="str">
            <v>Según Ley Orgánica Nº 18.695, arts. 1º al 4º.</v>
          </cell>
          <cell r="I392" t="str">
            <v>no tiene</v>
          </cell>
          <cell r="J392"/>
          <cell r="K392"/>
          <cell r="L392" t="str">
            <v xml:space="preserve">Héctor Alejandro Sáez Véliz
</v>
          </cell>
          <cell r="M392" t="str">
            <v xml:space="preserve">Portales Nº295, Carahue, Novena Región.
</v>
          </cell>
          <cell r="N392" t="str">
            <v>IX</v>
          </cell>
          <cell r="O392" t="str">
            <v>Carahue</v>
          </cell>
          <cell r="P392" t="str">
            <v>Fonos (45) 651874</v>
          </cell>
          <cell r="Q392"/>
          <cell r="R392"/>
          <cell r="S392">
            <v>91001</v>
          </cell>
          <cell r="T392" t="str">
            <v xml:space="preserve">No se acompañan. Aplica Informe Jurídico Nº 09, de  fecha 14 de marzo de 2011 del Departamento Jurídico y Dictamen Nº 070791, de 2009, de la Contraloría General de la República.  
</v>
          </cell>
        </row>
        <row r="393">
          <cell r="B393">
            <v>690736004</v>
          </cell>
          <cell r="C393" t="str">
            <v>Municipalidad</v>
          </cell>
          <cell r="D393" t="str">
            <v>Organismo o Servicio Público.</v>
          </cell>
          <cell r="E393" t="str">
            <v>Constitución Política de la República, artículo 107</v>
          </cell>
          <cell r="F393" t="str">
            <v>Indefinida</v>
          </cell>
          <cell r="G393"/>
          <cell r="H393" t="str">
            <v>Según Ley Orgánica Nº 18.695, artículos 1º al  4º</v>
          </cell>
          <cell r="I393" t="str">
            <v>no tiene</v>
          </cell>
          <cell r="J393"/>
          <cell r="K393"/>
          <cell r="L393" t="str">
            <v xml:space="preserve">Luis Rodrigo García Tapia.
</v>
          </cell>
          <cell r="M393" t="str">
            <v xml:space="preserve">Av. Casanova Nº 210, 
</v>
          </cell>
          <cell r="N393" t="str">
            <v>V</v>
          </cell>
          <cell r="O393" t="str">
            <v>Cartagena</v>
          </cell>
          <cell r="P393" t="str">
            <v xml:space="preserve"> Central Telefónica +56 35 200 700  </v>
          </cell>
          <cell r="Q393" t="str">
            <v xml:space="preserve">alcaldia@cartagena-chile.cl </v>
          </cell>
          <cell r="R393"/>
          <cell r="S393">
            <v>91001</v>
          </cell>
          <cell r="T393" t="str">
            <v xml:space="preserve">No se acompañan. Aplica Informe Jurídico Nº 09, de  fecha 14 de marzo de 2011 del Departamento Jurídico y Dictamen Nº 070791, de 2009, de la Contraloría General de la República.  
</v>
          </cell>
        </row>
        <row r="394">
          <cell r="B394">
            <v>690614006</v>
          </cell>
          <cell r="C394" t="str">
            <v>Municipalidad</v>
          </cell>
          <cell r="D394" t="str">
            <v>Organismo o Servicio Público.</v>
          </cell>
          <cell r="E394" t="str">
            <v>Constitución Política de la República, artículo 107.</v>
          </cell>
          <cell r="F394" t="str">
            <v>Indefinida.</v>
          </cell>
          <cell r="G394"/>
          <cell r="H394" t="str">
            <v>Según Ley Orgánica Nº 18.695, artículos 1º al 4º.</v>
          </cell>
          <cell r="I394" t="str">
            <v>no tiene</v>
          </cell>
          <cell r="J394"/>
          <cell r="K394"/>
          <cell r="L394" t="str">
            <v>Francisco Javier Riquelme López</v>
          </cell>
          <cell r="M394" t="str">
            <v xml:space="preserve">Constitución N°111, comuna de Casablanca, provincia de Valparaíso, Quinta Región.
</v>
          </cell>
          <cell r="N394" t="str">
            <v>V</v>
          </cell>
          <cell r="O394" t="str">
            <v>Casablanca</v>
          </cell>
          <cell r="P394" t="str">
            <v>Fonos: 32-277-400</v>
          </cell>
          <cell r="Q394"/>
          <cell r="R394"/>
          <cell r="S394">
            <v>91001</v>
          </cell>
          <cell r="T394" t="str">
            <v xml:space="preserve">No se acompañan. Aplica Informe Jurídico Nº 09, de  fecha 14 de marzo de 2011 del Departamento Jurídico y Dictamen Nº 070791, de 2009, de la Contraloría General de la República.  
</v>
          </cell>
        </row>
        <row r="395">
          <cell r="B395">
            <v>692304004</v>
          </cell>
          <cell r="C395" t="str">
            <v>Municipalidad</v>
          </cell>
          <cell r="D395" t="str">
            <v>Organismo o Servicio Público.</v>
          </cell>
          <cell r="E395" t="str">
            <v>Constitución Política de la República, art. 107.</v>
          </cell>
          <cell r="F395" t="str">
            <v>Indefinida.</v>
          </cell>
          <cell r="G395"/>
          <cell r="H395" t="str">
            <v>Según Ley Orgánica Nº 18.695, arts. 1º al 4º.</v>
          </cell>
          <cell r="I395" t="str">
            <v>no tiene</v>
          </cell>
          <cell r="J395"/>
          <cell r="K395"/>
          <cell r="L395" t="str">
            <v xml:space="preserve">Juan Eduardo Vera Sanhueza.  </v>
          </cell>
          <cell r="M395" t="str">
            <v xml:space="preserve">Blanco Nº 273, Castro, decima Región de Los Lagos. 
</v>
          </cell>
          <cell r="N395" t="str">
            <v>X</v>
          </cell>
          <cell r="O395" t="str">
            <v>Castro</v>
          </cell>
          <cell r="P395" t="str">
            <v>652-538001</v>
          </cell>
          <cell r="Q395" t="str">
            <v>arojas@castromunicipio.cl</v>
          </cell>
          <cell r="R395"/>
          <cell r="S395">
            <v>91001</v>
          </cell>
          <cell r="T395" t="str">
            <v xml:space="preserve">No se acompañan. Aplica Informe Jurídico Nº 09, de  fecha 14 de marzo de 2011 del Departamento Jurídico y Dictamen Nº 070791, de 2009, de la Contraloría General de la República.  
</v>
          </cell>
        </row>
        <row r="396">
          <cell r="B396">
            <v>691204006</v>
          </cell>
          <cell r="C396" t="str">
            <v>Municipalidad</v>
          </cell>
          <cell r="D396" t="str">
            <v>Organismo o Servicio Público.</v>
          </cell>
          <cell r="E396" t="str">
            <v>Constitución Política de la República, art. 107.</v>
          </cell>
          <cell r="F396" t="str">
            <v>Indefinida.</v>
          </cell>
          <cell r="G396"/>
          <cell r="H396" t="str">
            <v>Según Ley Orgánica Nº 18.695, arts. 1º al 4º.</v>
          </cell>
          <cell r="I396" t="str">
            <v>no tiene</v>
          </cell>
          <cell r="J396"/>
          <cell r="K396"/>
          <cell r="L396" t="str">
            <v xml:space="preserve">Juan Carlos Muñoz Rojas, </v>
          </cell>
          <cell r="M396" t="str">
            <v xml:space="preserve">Antonio Varas Nº466, comuna de Cauquenes, Séptima Región
</v>
          </cell>
          <cell r="N396" t="str">
            <v>VII</v>
          </cell>
          <cell r="O396" t="str">
            <v>Cauquenes</v>
          </cell>
          <cell r="P396" t="str">
            <v>Fonos (73) 2563000, 2563002</v>
          </cell>
          <cell r="Q396"/>
          <cell r="R396"/>
          <cell r="S396">
            <v>91001</v>
          </cell>
          <cell r="T396" t="str">
            <v xml:space="preserve">No se acompañan. Aplica Informe Jurídico Nº 09, de  fecha 14 de marzo de 2011 del Departamento Jurídico y Dictamen Nº 070791, de 2009, de la Contraloría General de la República.  
</v>
          </cell>
        </row>
        <row r="397">
          <cell r="B397">
            <v>690509008</v>
          </cell>
          <cell r="C397" t="str">
            <v>Municipalidad</v>
          </cell>
          <cell r="D397" t="str">
            <v>Organismo o Servicio Público.</v>
          </cell>
          <cell r="E397" t="str">
            <v>Constitución Política de la República, artículo 107.</v>
          </cell>
          <cell r="F397" t="str">
            <v>Indefinida.</v>
          </cell>
          <cell r="G397"/>
          <cell r="H397" t="str">
            <v>Según Ley Orgánica Nº 18.695, artículos 1º al 4º.</v>
          </cell>
          <cell r="I397" t="str">
            <v>no tiene</v>
          </cell>
          <cell r="J397"/>
          <cell r="K397"/>
          <cell r="L397" t="str">
            <v xml:space="preserve">Rodrigo Eduardo Díaz Brito Rut: 12.599.701-5    </v>
          </cell>
          <cell r="M397" t="str">
            <v xml:space="preserve">Calle Borjas García Huidobro Nº 025, comuna de Catemu,  provincia de Valparaíso, Quinta Región.
</v>
          </cell>
          <cell r="N397" t="str">
            <v>V</v>
          </cell>
          <cell r="O397" t="str">
            <v>Catemu</v>
          </cell>
          <cell r="P397" t="str">
            <v>342631316-342631363</v>
          </cell>
          <cell r="Q397" t="str">
            <v>rdiazb@municatemu.cl</v>
          </cell>
          <cell r="R397"/>
          <cell r="S397">
            <v>91001</v>
          </cell>
          <cell r="T397" t="str">
            <v xml:space="preserve">No se acompañan. Aplica Informe Jurídico Nº 09, de  fecha 14 de marzo de 2011 del Departamento Jurídico y Dictamen Nº 070791, de 2009, de la Contraloría General de la República.  
</v>
          </cell>
        </row>
        <row r="398">
          <cell r="B398">
            <v>692550005</v>
          </cell>
          <cell r="C398" t="str">
            <v>Municipalidad</v>
          </cell>
          <cell r="D398" t="str">
            <v>Organismo o Servicio Público.</v>
          </cell>
          <cell r="E398" t="str">
            <v>Constitución Política de la República, artículo 107.</v>
          </cell>
          <cell r="F398" t="str">
            <v>Indefinida.</v>
          </cell>
          <cell r="G398"/>
          <cell r="H398" t="str">
            <v>Según Ley Orgánica Nº 18.695, artículos 1º al 4º.</v>
          </cell>
          <cell r="I398" t="str">
            <v>no tiene</v>
          </cell>
          <cell r="J398"/>
          <cell r="K398"/>
          <cell r="L398" t="str">
            <v>Lorena Leonor Facuse Rojas</v>
          </cell>
          <cell r="M398" t="str">
            <v xml:space="preserve">Piloto Lazo Nº 120, comuna de Cerrillos, Región Metropolitana.
</v>
          </cell>
          <cell r="N398" t="str">
            <v>XIII</v>
          </cell>
          <cell r="O398" t="str">
            <v>Cerrillos</v>
          </cell>
          <cell r="P398"/>
          <cell r="Q398" t="str">
            <v>sec_alcalde@mcerrillos.cl – alcaldiacerrillos@gmail.com</v>
          </cell>
          <cell r="R398"/>
          <cell r="S398">
            <v>91001</v>
          </cell>
          <cell r="T398" t="str">
            <v xml:space="preserve">No se acompañan. Aplica Informe Jurídico Nº 09, de  fecha 14 de marzo de 2011 del Departamento Jurídico y Dictamen Nº 070791, de 2009, de la Contraloría General de la República.  
</v>
          </cell>
        </row>
        <row r="399">
          <cell r="B399">
            <v>692542002</v>
          </cell>
          <cell r="C399" t="str">
            <v>Municipalidad</v>
          </cell>
          <cell r="D399" t="str">
            <v>Organismo o Servicio Público.</v>
          </cell>
          <cell r="E399" t="str">
            <v>Constitución Política de la República, art. 107.</v>
          </cell>
          <cell r="F399" t="str">
            <v>Indefinida.</v>
          </cell>
          <cell r="G399"/>
          <cell r="H399" t="str">
            <v>Según Ley Orgánica Nº 18.695, arts. 1º al 4º.</v>
          </cell>
          <cell r="I399" t="str">
            <v>no tiene</v>
          </cell>
          <cell r="J399"/>
          <cell r="K399"/>
          <cell r="L399" t="str">
            <v xml:space="preserve">Mauro Elias Tamayo Rozas, </v>
          </cell>
          <cell r="M399" t="str">
            <v xml:space="preserve">Del Consistorial Nº 6645, comuna de Cerro Navia, Región Metropolitana.
</v>
          </cell>
          <cell r="N399" t="str">
            <v>XIII</v>
          </cell>
          <cell r="O399" t="str">
            <v>Cerro Navia</v>
          </cell>
          <cell r="P399" t="str">
            <v xml:space="preserve">Teléfono Alcalde: 223804196, 
Teléfono Jefe de Gabinete: 223804020,
Teléfono Jefe de la Oficina de la Niñez: 223804024,
</v>
          </cell>
          <cell r="Q399" t="str">
            <v xml:space="preserve">E-mail Alcalde:mauro.tamayo@cerronavia.cl
E-mail Jefe de Gabinete: nicolas.cataldo@cerronavia.cl
E-mail Jefe de la Oficina de la Niñez: juan.veloz@cerronavia.cl.
</v>
          </cell>
          <cell r="R399"/>
          <cell r="S399">
            <v>91001</v>
          </cell>
          <cell r="T399" t="str">
            <v xml:space="preserve">No se acompañan. Aplica Informe Jurídico Nº 09, de  fecha 14 de marzo de 2011 del Departamento Jurídico y Dictamen Nº 070791, de 2009, de la Contraloría General de la República.  
</v>
          </cell>
        </row>
        <row r="400">
          <cell r="B400" t="str">
            <v>69120300K</v>
          </cell>
          <cell r="C400" t="str">
            <v>Municipalidad</v>
          </cell>
          <cell r="D400" t="str">
            <v>Organismo o Servicio Público.</v>
          </cell>
          <cell r="E400" t="str">
            <v>Constitución Política de la República, artículo 107.</v>
          </cell>
          <cell r="F400" t="str">
            <v>Indefinida.</v>
          </cell>
          <cell r="G400"/>
          <cell r="H400" t="str">
            <v>Según Ley Orgánica Nº 18.695, artículos 1º al 4º.</v>
          </cell>
          <cell r="I400" t="str">
            <v>no tiene</v>
          </cell>
          <cell r="J400"/>
          <cell r="K400"/>
          <cell r="L400" t="str">
            <v xml:space="preserve">Marcelo Osvaldo Waddington Guajardo, </v>
          </cell>
          <cell r="M400" t="str">
            <v xml:space="preserve">Abdón Fuentealba Nº 334, comuna de Chanco, Región del Maule. 
</v>
          </cell>
          <cell r="N400" t="str">
            <v>VII</v>
          </cell>
          <cell r="O400" t="str">
            <v>Maule</v>
          </cell>
          <cell r="P400" t="str">
            <v>Fono: (73) 551083</v>
          </cell>
          <cell r="Q400"/>
          <cell r="R400"/>
          <cell r="S400">
            <v>91001</v>
          </cell>
          <cell r="T400" t="str">
            <v>No se acompañan. Aplica Informe Jurídico Nº 09, de  fecha 14 de marzo de 2011 del Departamento Jurídico y Dictamen Nº 070791, de 2009, de la Contraloría General de la República</v>
          </cell>
        </row>
        <row r="401">
          <cell r="B401">
            <v>690301008</v>
          </cell>
          <cell r="C401" t="str">
            <v>Municipalidad</v>
          </cell>
          <cell r="D401" t="str">
            <v>Organismo o Servicio Público.</v>
          </cell>
          <cell r="E401" t="str">
            <v>Constitución Política de la República, artículo 107.</v>
          </cell>
          <cell r="F401" t="str">
            <v>Indefinida.</v>
          </cell>
          <cell r="G401"/>
          <cell r="H401" t="str">
            <v>Según Ley Orgánica Nº 18.695, artículos 1º al 4º.</v>
          </cell>
          <cell r="I401" t="str">
            <v>no tiene</v>
          </cell>
          <cell r="J401"/>
          <cell r="K401"/>
          <cell r="L401" t="str">
            <v xml:space="preserve">Margarita Alicia Flores Salazar </v>
          </cell>
          <cell r="M401" t="str">
            <v xml:space="preserve">Almirante Latorre N°700, comuna de Chañaral, Región de Atacama. 
</v>
          </cell>
          <cell r="N401" t="str">
            <v>III</v>
          </cell>
          <cell r="O401" t="str">
            <v>Chañaral</v>
          </cell>
          <cell r="P401" t="str">
            <v>Fono: (52) 543301</v>
          </cell>
          <cell r="Q401" t="str">
            <v xml:space="preserve">www.municipalidadchanaral.munichanaral.cl </v>
          </cell>
          <cell r="R401"/>
          <cell r="S401">
            <v>91001</v>
          </cell>
          <cell r="T401" t="str">
            <v>No se acompañan. Aplica Informe Jurídico Nº 09, de  fecha 14 de marzo de 2011 del Departamento Jurídico y Dictamen Nº 070791, de 2009, de la Contraloría General de la República</v>
          </cell>
        </row>
        <row r="402">
          <cell r="B402">
            <v>690907003</v>
          </cell>
          <cell r="C402" t="str">
            <v>Municipalidad</v>
          </cell>
          <cell r="D402" t="str">
            <v>Organismo o Servicio Público.</v>
          </cell>
          <cell r="E402" t="str">
            <v>Constitución Política de la República, art. 107.</v>
          </cell>
          <cell r="F402" t="str">
            <v>Indefinida.</v>
          </cell>
          <cell r="G402"/>
          <cell r="H402" t="str">
            <v>Según Ley Orgánica Nº 18.695, arts. 1º al 4º.</v>
          </cell>
          <cell r="I402" t="str">
            <v>no tiene</v>
          </cell>
          <cell r="J402"/>
          <cell r="K402"/>
          <cell r="L402" t="str">
            <v xml:space="preserve">Patricio Eugenio Cepeda Santibáñez-
</v>
          </cell>
          <cell r="M402" t="str">
            <v xml:space="preserve">18 de Septiembre Nº 3214, comuna de Chépica,  Sexta Región.
</v>
          </cell>
          <cell r="N402" t="str">
            <v>VI</v>
          </cell>
          <cell r="O402" t="str">
            <v>Chépica</v>
          </cell>
          <cell r="P402" t="str">
            <v>(72) 817269- 817299- 817213</v>
          </cell>
          <cell r="Q402" t="str">
            <v>opdsembrandoderechos@gmail.com</v>
          </cell>
          <cell r="R402"/>
          <cell r="S402">
            <v>91001</v>
          </cell>
          <cell r="T402" t="str">
            <v xml:space="preserve">No se acompañan. Aplica Informe Jurídico Nº 09, de  fecha 14 de marzo de 2011 del Departamento Jurídico y Dictamen Nº 070791, de 2009, de la Contraloría General de la República.  
</v>
          </cell>
        </row>
        <row r="403">
          <cell r="B403">
            <v>692647009</v>
          </cell>
          <cell r="C403" t="str">
            <v>Municipalidad</v>
          </cell>
          <cell r="D403" t="str">
            <v>Organismo o Servicio Público.</v>
          </cell>
          <cell r="E403" t="str">
            <v>Constitución Política de la República, artículo 107.</v>
          </cell>
          <cell r="F403" t="str">
            <v>Indefinida.</v>
          </cell>
          <cell r="G403"/>
          <cell r="H403" t="str">
            <v>Según Ley Orgánica Nº 18.695, artículos 1º al 4º.</v>
          </cell>
          <cell r="I403" t="str">
            <v>no tiene</v>
          </cell>
          <cell r="J403"/>
          <cell r="K403"/>
          <cell r="L403" t="str">
            <v xml:space="preserve">José Antonio Rivas Villalobos. </v>
          </cell>
          <cell r="M403" t="str">
            <v xml:space="preserve">Orozimbo Barbosa Nº 104, comuna de Chiguayante, Región del Biobío.
</v>
          </cell>
          <cell r="N403" t="str">
            <v>VIII</v>
          </cell>
          <cell r="O403" t="str">
            <v>Chiguayante</v>
          </cell>
          <cell r="P403" t="str">
            <v xml:space="preserve">Fono: 41-2508100
         41-2508123
</v>
          </cell>
          <cell r="Q403"/>
          <cell r="R403"/>
          <cell r="S403">
            <v>91001</v>
          </cell>
          <cell r="T403" t="str">
            <v>No se acompañan. Aplica Informe Jurídico Nº 09, de  fecha 14 de marzo de 2011 del Departamento Jurídico y Dictamen Nº 070791, de 2009, de la Contraloría General de la República</v>
          </cell>
        </row>
        <row r="404">
          <cell r="B404">
            <v>692404009</v>
          </cell>
          <cell r="C404" t="str">
            <v>Municipalidad</v>
          </cell>
          <cell r="D404" t="str">
            <v>Organismo o Servicio Público.</v>
          </cell>
          <cell r="E404" t="str">
            <v>Constitución Política de la República, art. 107.</v>
          </cell>
          <cell r="F404" t="str">
            <v>Indefinida.</v>
          </cell>
          <cell r="G404"/>
          <cell r="H404" t="str">
            <v>Según Ley Orgánica Nº 18.695, arts. 1º al 4º.</v>
          </cell>
          <cell r="I404" t="str">
            <v>no tiene</v>
          </cell>
          <cell r="J404"/>
          <cell r="K404"/>
          <cell r="L404" t="str">
            <v xml:space="preserve">Ricardo Enrique Ibarra Valdebenito, </v>
          </cell>
          <cell r="M404" t="str">
            <v xml:space="preserve">Bernardo O’ Higgins Nº 333, comuna de Chile Chico, Décima Región
</v>
          </cell>
          <cell r="N404" t="str">
            <v>X</v>
          </cell>
          <cell r="O404" t="str">
            <v>Chile Chico</v>
          </cell>
          <cell r="P404" t="str">
            <v>Fonos (67) 411268- 411359</v>
          </cell>
          <cell r="Q404"/>
          <cell r="R404"/>
          <cell r="S404">
            <v>91001</v>
          </cell>
          <cell r="T404" t="str">
            <v xml:space="preserve">No se acompañan. Aplica Informe Jurídico Nº 09, de fecha 14 de marzo de 2011 del Departamento Jurídico y Dictamen Nº 070791, de 2009, de la Contraloría General de la República.
</v>
          </cell>
        </row>
        <row r="405">
          <cell r="B405">
            <v>691409007</v>
          </cell>
          <cell r="C405" t="str">
            <v>Municipalidad</v>
          </cell>
          <cell r="D405" t="str">
            <v>Organismo o Servicio Público.</v>
          </cell>
          <cell r="E405" t="str">
            <v>Constitución Política de la República, art. 107.</v>
          </cell>
          <cell r="F405" t="str">
            <v>Indefinida.</v>
          </cell>
          <cell r="G405"/>
          <cell r="H405" t="str">
            <v>Según Ley Orgánica Nº 18.695, arts. 1º al 4º.</v>
          </cell>
          <cell r="I405" t="str">
            <v>no tiene</v>
          </cell>
          <cell r="J405"/>
          <cell r="K405"/>
          <cell r="L405" t="str">
            <v xml:space="preserve">Camilo Benavente Jimenez </v>
          </cell>
          <cell r="M405" t="str">
            <v xml:space="preserve">18 de septiembre Nº 510, comuna de Chillán
</v>
          </cell>
          <cell r="N405" t="str">
            <v>XVI</v>
          </cell>
          <cell r="O405" t="str">
            <v>Chillán</v>
          </cell>
          <cell r="P405" t="str">
            <v>Fonos (42) 433300</v>
          </cell>
          <cell r="Q405"/>
          <cell r="R405"/>
          <cell r="S405">
            <v>91001</v>
          </cell>
          <cell r="T405" t="str">
            <v>Se acompañan Antecedentes Financieros correspondientes al año 2009, aprobados por el Subdepartamento  de Supervisión Financiera Nacional.</v>
          </cell>
        </row>
        <row r="406">
          <cell r="B406">
            <v>692665007</v>
          </cell>
          <cell r="C406" t="str">
            <v>Municipalidad</v>
          </cell>
          <cell r="D406" t="str">
            <v>Organismo o Servicio Público.</v>
          </cell>
          <cell r="E406" t="str">
            <v>Constitución Política de la República, artículo 107.</v>
          </cell>
          <cell r="F406" t="str">
            <v>Indefinida.</v>
          </cell>
          <cell r="G406"/>
          <cell r="H406" t="str">
            <v>Según Ley Orgánica Nº 18.695, artículos 1º al 4º.</v>
          </cell>
          <cell r="I406" t="str">
            <v>no tiene</v>
          </cell>
          <cell r="J406"/>
          <cell r="K406"/>
          <cell r="L406" t="str">
            <v xml:space="preserve">Jorge Andres del Pozo Pastene, 
</v>
          </cell>
          <cell r="M406" t="str">
            <v xml:space="preserve">Serrano Nº 300, comuna de Chillán Viejo
</v>
          </cell>
          <cell r="N406" t="str">
            <v>XVI</v>
          </cell>
          <cell r="O406" t="str">
            <v>Chillán Viejo</v>
          </cell>
          <cell r="P406" t="str">
            <v>Fono: 42-2201502</v>
          </cell>
          <cell r="Q406" t="str">
            <v>alcaldia@chillanviejo.cl</v>
          </cell>
          <cell r="R406"/>
          <cell r="S406">
            <v>91001</v>
          </cell>
          <cell r="T406" t="str">
            <v xml:space="preserve">No se acompañan. Aplica Informe Jurídico Nº 09, de  fecha 14 de marzo de 2011 del Departamento Jurídico y Dictamen Nº 070791, de 2009, de la Contraloría General de la República.  
</v>
          </cell>
        </row>
        <row r="407">
          <cell r="B407">
            <v>690903008</v>
          </cell>
          <cell r="C407" t="str">
            <v>Municipalidad</v>
          </cell>
          <cell r="D407" t="str">
            <v>Organismo o Servicio Público.</v>
          </cell>
          <cell r="E407" t="str">
            <v>Constitución Política de la República, art. 107.</v>
          </cell>
          <cell r="F407" t="str">
            <v>Indefinida.</v>
          </cell>
          <cell r="G407"/>
          <cell r="H407" t="str">
            <v>Según Ley Orgánica Nº 18.695, arts. 1º al 4º.</v>
          </cell>
          <cell r="I407" t="str">
            <v>no tiene</v>
          </cell>
          <cell r="J407"/>
          <cell r="K407"/>
          <cell r="L407" t="str">
            <v xml:space="preserve">Marco Antonio Contreras Jorquera  </v>
          </cell>
          <cell r="M407" t="str">
            <v>Javiera Carrera Nº 511, Chimbarongo.</v>
          </cell>
          <cell r="N407" t="str">
            <v>VI</v>
          </cell>
          <cell r="O407" t="str">
            <v>Chimbarongo</v>
          </cell>
          <cell r="P407" t="str">
            <v xml:space="preserve">Alcalde: Teléfono 72-2283800 
Asistente Alcalde: Teléfono 72-2283810 Asesor Jurídico: Teléfono 72-2283871 
</v>
          </cell>
          <cell r="Q407" t="str">
            <v xml:space="preserve">Alcalde: Correo electrónico: mcontreras@municipalidadchimbarongo.cl
Asistente Alcalde: correo electrónico: alcaldia@municipalidadchimbarongo.com
Asesor Jurídico: correo electrónico:  asesorjurdico@municipalidadchimbarongo.com
</v>
          </cell>
          <cell r="R407"/>
          <cell r="S407">
            <v>91001</v>
          </cell>
          <cell r="T407" t="str">
            <v>No se acompañan. Aplica Informe Jurídico Nº 09, de fecha 14 de marzo de 2011 del Departamento Jurídico y Dictamen Nº 070791, de 2009, de la Contraloría General de la República.</v>
          </cell>
        </row>
        <row r="408">
          <cell r="B408" t="str">
            <v>69265000K</v>
          </cell>
          <cell r="C408" t="str">
            <v>Municipalidad</v>
          </cell>
          <cell r="D408" t="str">
            <v>Organismo o Servicio Público.</v>
          </cell>
          <cell r="E408" t="str">
            <v>Constitución Política de la República, art. 107.</v>
          </cell>
          <cell r="F408" t="str">
            <v>Indefinida.</v>
          </cell>
          <cell r="G408"/>
          <cell r="H408" t="str">
            <v>Según Ley Orgánica Nº 18.695, arts. 1º al 4º.</v>
          </cell>
          <cell r="I408" t="str">
            <v>no tiene</v>
          </cell>
          <cell r="J408"/>
          <cell r="K408"/>
          <cell r="L408" t="str">
            <v xml:space="preserve">Luis Huirilef Barra Rut: 12.183.260-7
</v>
          </cell>
          <cell r="M408" t="str">
            <v xml:space="preserve">Calle Perez N° 449, comuna de Chol Chol. </v>
          </cell>
          <cell r="N408" t="str">
            <v>IX</v>
          </cell>
          <cell r="O408" t="str">
            <v>Chol Chol</v>
          </cell>
          <cell r="P408"/>
          <cell r="Q408" t="str">
            <v>opdcholchol@gmail.com</v>
          </cell>
          <cell r="R408"/>
          <cell r="S408">
            <v>91001</v>
          </cell>
          <cell r="T408" t="str">
            <v xml:space="preserve">No se acompañan. Aplica Informe Jurídico Nº 09, de  fecha 14 de marzo de 2011 del Departamento Jurídico y Dictamen Nº 070791, de 2009, de la Contraloría General de la República.  
</v>
          </cell>
        </row>
        <row r="409">
          <cell r="B409">
            <v>692402006</v>
          </cell>
          <cell r="C409" t="str">
            <v>Municipalidad</v>
          </cell>
          <cell r="D409" t="str">
            <v>Organismo o Servicio Público.</v>
          </cell>
          <cell r="E409" t="str">
            <v>Constitución Política de la República, art. 107.</v>
          </cell>
          <cell r="F409" t="str">
            <v>Indefinida.</v>
          </cell>
          <cell r="G409"/>
          <cell r="H409" t="str">
            <v>Según Ley Orgánica Nº 18.695, arts. 1º al 4º.</v>
          </cell>
          <cell r="I409" t="str">
            <v>no tiene</v>
          </cell>
          <cell r="J409"/>
          <cell r="K409"/>
          <cell r="L409" t="str">
            <v xml:space="preserve">Francisco Roncagliolo Lepio   </v>
          </cell>
          <cell r="M409" t="str">
            <v>Rafael Sotomayor Nº191, comuna de Cisnes, Provincia de Aysén, Undécima Región de Aysén.</v>
          </cell>
          <cell r="N409" t="str">
            <v>XI</v>
          </cell>
          <cell r="O409" t="str">
            <v>Cisnes</v>
          </cell>
          <cell r="P409"/>
          <cell r="Q409"/>
          <cell r="R409"/>
          <cell r="S409">
            <v>91001</v>
          </cell>
          <cell r="T409" t="str">
            <v xml:space="preserve">No se acompañan. Aplica Informe Jurídico Nº 09, de fecha 14 de marzo de 2011 del Departamento Jurídico y Dictamen Nº 070791, de 2009, de la Contraloría General de la República.  
</v>
          </cell>
        </row>
        <row r="410">
          <cell r="B410">
            <v>691404005</v>
          </cell>
          <cell r="C410" t="str">
            <v>Municipalidad</v>
          </cell>
          <cell r="D410" t="str">
            <v>Organismo o Servicio Público.</v>
          </cell>
          <cell r="E410" t="str">
            <v>Constitución Política de la República, art. 107.</v>
          </cell>
          <cell r="F410" t="str">
            <v>Indefinida.</v>
          </cell>
          <cell r="G410"/>
          <cell r="H410" t="str">
            <v>Según Ley Orgánica Nº 18.695, arts. 1º al 4º.</v>
          </cell>
          <cell r="I410" t="str">
            <v>no tiene</v>
          </cell>
          <cell r="J410"/>
          <cell r="K410"/>
          <cell r="L410" t="str">
            <v xml:space="preserve">Julio Manuel Alberto Fuentes Alarcón. </v>
          </cell>
          <cell r="M410" t="str">
            <v xml:space="preserve">Independencia Nº300, Cobquecura
</v>
          </cell>
          <cell r="N410" t="str">
            <v>XVI</v>
          </cell>
          <cell r="O410" t="str">
            <v>Cobquecura</v>
          </cell>
          <cell r="P410" t="str">
            <v xml:space="preserve">Fonos (42) 1971648
</v>
          </cell>
          <cell r="Q410"/>
          <cell r="R410"/>
          <cell r="S410">
            <v>91001</v>
          </cell>
          <cell r="T410" t="str">
            <v xml:space="preserve">No se acompañan. Aplica Informe Jurídico Nº 09, de  fecha 14 de marzo de 2011 del Departamento Jurídico y Dictamen Nº 070791, de 2009, de la Contraloría General de la República.  
</v>
          </cell>
        </row>
        <row r="411">
          <cell r="B411">
            <v>692545001</v>
          </cell>
          <cell r="C411" t="str">
            <v>Municipalidad</v>
          </cell>
          <cell r="D411" t="str">
            <v>Organismo o Servicio Público.</v>
          </cell>
          <cell r="E411" t="str">
            <v>Constitución Política de la República, artículo 107</v>
          </cell>
          <cell r="F411" t="str">
            <v xml:space="preserve">Constitución Política de la República, artículo 107
Indefinida
</v>
          </cell>
          <cell r="G411"/>
          <cell r="H411" t="str">
            <v>Según Ley Orgánica Nº 18.695, artículos 1º al  4º</v>
          </cell>
          <cell r="I411" t="str">
            <v>no tiene</v>
          </cell>
          <cell r="J411"/>
          <cell r="K411"/>
          <cell r="L411" t="str">
            <v>Jorge Calderón Núñez</v>
          </cell>
          <cell r="M411" t="str">
            <v xml:space="preserve">Calle Esmeralda Nº398, Cochrane, Región de Aysén, 
</v>
          </cell>
          <cell r="N411" t="str">
            <v>XI</v>
          </cell>
          <cell r="O411" t="str">
            <v>Cochrane</v>
          </cell>
          <cell r="P411" t="str">
            <v>672522115- 672522180</v>
          </cell>
          <cell r="Q411" t="str">
            <v xml:space="preserve">Alcalde: Jorge.calderon@municochrane.cl
Dideco: carolina.lazo@municochrane.cl
Administrador Municipalidad: omar.ruiz@municochrane.cl
</v>
          </cell>
          <cell r="R411"/>
          <cell r="S411">
            <v>91001</v>
          </cell>
          <cell r="T411" t="str">
            <v>No se acompañan. Aplica Informe Jurídico Nº 09, de  fecha 14 de marzo de 2011 del Departamento Jurídico y Dictamen Nº 070791, de 2009, de la Contraloría General de la República</v>
          </cell>
        </row>
        <row r="412">
          <cell r="B412" t="str">
            <v>69080400K</v>
          </cell>
          <cell r="C412" t="str">
            <v>Municipalidad</v>
          </cell>
          <cell r="D412" t="str">
            <v>Organismo o Servicio Público.</v>
          </cell>
          <cell r="E412" t="str">
            <v>Constitución Política de la República, art. 107.</v>
          </cell>
          <cell r="F412" t="str">
            <v>Indefinida.</v>
          </cell>
          <cell r="G412"/>
          <cell r="H412" t="str">
            <v>Según Ley Orgánica Nº 18.695, arts. 1º al 4º.</v>
          </cell>
          <cell r="I412" t="str">
            <v>no tiene</v>
          </cell>
          <cell r="J412"/>
          <cell r="K412"/>
          <cell r="L412" t="str">
            <v>La personería de don José Flores Osorio. Rut: 13.342.769-4, para representar a la Institución consta en Decreto Alcaldicio N°1977 de 28 de junio de 2021</v>
          </cell>
          <cell r="M412" t="str">
            <v xml:space="preserve">O’Higgins Nº 376, Codegua, provincia de Cachapoal, Sexta Región.
</v>
          </cell>
          <cell r="N412" t="str">
            <v>VI</v>
          </cell>
          <cell r="O412" t="str">
            <v>Codegua</v>
          </cell>
          <cell r="P412" t="str">
            <v xml:space="preserve">Alcaldía: 1) alcalde@municipalidaddecodegua.cl 2) alcaldia@municipalidaddecodegua.cl. Fono: (72)-2 973500 y (72)-2 973513.
POD: opdconveniocordillera@gmail.com. Fono: (72)-2 973521 y Fono: (72)-2 973522
</v>
          </cell>
          <cell r="Q412" t="str">
            <v xml:space="preserve"> soporte@municipalidaddecodegua.cl</v>
          </cell>
          <cell r="R412"/>
          <cell r="S412">
            <v>91001</v>
          </cell>
          <cell r="T412" t="str">
            <v xml:space="preserve">No se acompañan. Aplica Informe Jurídico Nº 09, de  fecha 14 de marzo de 2011 del Departamento Jurídico y Dictamen Nº 070791, de 2009, de la Contraloría General de la República.  
</v>
          </cell>
        </row>
        <row r="413">
          <cell r="B413">
            <v>691502007</v>
          </cell>
          <cell r="C413" t="str">
            <v>Municipalidad</v>
          </cell>
          <cell r="D413" t="str">
            <v>Organismo o Servicio Público.</v>
          </cell>
          <cell r="E413" t="str">
            <v>Constitución Política de la República, artículo 107</v>
          </cell>
          <cell r="F413" t="str">
            <v>Indefinida</v>
          </cell>
          <cell r="G413"/>
          <cell r="H413" t="str">
            <v>Según Ley Orgánica Nº 18.695, artículos 1º al  4º</v>
          </cell>
          <cell r="I413"/>
          <cell r="J413"/>
          <cell r="K413"/>
          <cell r="L413" t="str">
            <v xml:space="preserve">Alejandro Rodrigo Pedreros Urrutia. </v>
          </cell>
          <cell r="M413" t="str">
            <v xml:space="preserve">Pedro León Gallo N°609, comuna de Coelemu
</v>
          </cell>
          <cell r="N413" t="str">
            <v>XVI</v>
          </cell>
          <cell r="O413" t="str">
            <v>Coelemu</v>
          </cell>
          <cell r="P413"/>
          <cell r="Q413"/>
          <cell r="R413"/>
          <cell r="S413">
            <v>91001</v>
          </cell>
          <cell r="T413" t="str">
            <v xml:space="preserve">No se acompañan. Aplica Informe Jurídico Nº 09, de fecha 14 de marzo de 2011 del Departamento Jurídico y Dictamen Nº 070791, de 2009, de la Contraloría General de la República.
</v>
          </cell>
        </row>
        <row r="414">
          <cell r="B414">
            <v>691411001</v>
          </cell>
          <cell r="C414" t="str">
            <v>Municipalidad</v>
          </cell>
          <cell r="D414" t="str">
            <v>Organismo o Servicio Público.</v>
          </cell>
          <cell r="E414" t="str">
            <v>Constitución Política de la República, artículo 107.</v>
          </cell>
          <cell r="F414" t="str">
            <v>Indefinida.</v>
          </cell>
          <cell r="G414"/>
          <cell r="H414" t="str">
            <v>Según Ley Orgánica Nº 18.695, artículos 1º al 4º.</v>
          </cell>
          <cell r="I414" t="str">
            <v>no tiene</v>
          </cell>
          <cell r="J414"/>
          <cell r="K414"/>
          <cell r="L414" t="str">
            <v xml:space="preserve">Carlos Luis Chandía Alarcón
</v>
          </cell>
          <cell r="M414" t="str">
            <v xml:space="preserve">Avenida Prat Nº 1675, comuna de Coihueco
</v>
          </cell>
          <cell r="N414" t="str">
            <v>XVI</v>
          </cell>
          <cell r="O414" t="str">
            <v>Coihueco</v>
          </cell>
          <cell r="P414" t="str">
            <v>Fono: 42-2471002- 2471007</v>
          </cell>
          <cell r="Q414"/>
          <cell r="R414"/>
          <cell r="S414">
            <v>91001</v>
          </cell>
          <cell r="T414" t="str">
            <v>No se acompañan. Aplica Informe Jurídico Nº 09, de  fecha 14 de marzo de 2011 del Departamento Jurídico y Dictamen Nº 070791, de 2009, de la Contraloría General de la República</v>
          </cell>
        </row>
        <row r="415">
          <cell r="B415">
            <v>690715007</v>
          </cell>
          <cell r="C415" t="str">
            <v>Municipalidad</v>
          </cell>
          <cell r="D415" t="str">
            <v>Organismo o Servicio Público.</v>
          </cell>
          <cell r="E415" t="str">
            <v>Constitución Política de la República, art. 107.</v>
          </cell>
          <cell r="F415" t="str">
            <v>Indefinida.</v>
          </cell>
          <cell r="G415"/>
          <cell r="H415" t="str">
            <v>Según Ley Orgánica Nº 18.695, arts. 1º al 4º.</v>
          </cell>
          <cell r="I415" t="str">
            <v>no tiene</v>
          </cell>
          <cell r="J415"/>
          <cell r="K415"/>
          <cell r="L415" t="str">
            <v xml:space="preserve">Isabel Margarita Valenzuela Ahumada 
</v>
          </cell>
          <cell r="M415" t="str">
            <v xml:space="preserve">Avenida Colina 700, comuna de Colina, Región Metropolitana
</v>
          </cell>
          <cell r="N415" t="str">
            <v>XIII</v>
          </cell>
          <cell r="O415" t="str">
            <v>Colina</v>
          </cell>
          <cell r="P415" t="str">
            <v xml:space="preserve">Fonos (02) 7073300, </v>
          </cell>
          <cell r="Q415" t="str">
            <v>alcaldia@colina.cl</v>
          </cell>
          <cell r="R415"/>
          <cell r="S415">
            <v>91001</v>
          </cell>
          <cell r="T415" t="str">
            <v xml:space="preserve">No se acompañan. Aplica Informe Jurídico Nº 09, de  fecha 14 de marzo de 2011 del Departamento Jurídico y Dictamen Nº 070791, de 2009, de la Contraloría General de la República.  
</v>
          </cell>
        </row>
        <row r="416">
          <cell r="B416" t="str">
            <v>69180500K</v>
          </cell>
          <cell r="C416" t="str">
            <v>Municipalidad</v>
          </cell>
          <cell r="D416" t="str">
            <v>Organismo o Servicio Público.</v>
          </cell>
          <cell r="E416" t="str">
            <v>Constitución Política de la República, artículo 107.</v>
          </cell>
          <cell r="F416" t="str">
            <v>Indefinida.</v>
          </cell>
          <cell r="G416"/>
          <cell r="H416" t="str">
            <v>Según Ley Orgánica Nº 18.695, artículos 1º al 4º.</v>
          </cell>
          <cell r="I416" t="str">
            <v>no tiene</v>
          </cell>
          <cell r="J416"/>
          <cell r="K416"/>
          <cell r="L416" t="str">
            <v xml:space="preserve">Manuel Jesús Macaya Ramírez,  </v>
          </cell>
          <cell r="M416" t="str">
            <v xml:space="preserve">Avenida Saavedra Sur Nº 1355, comuna de Collipulli, Región de la Araucanía.
</v>
          </cell>
          <cell r="N416" t="str">
            <v>IX</v>
          </cell>
          <cell r="O416" t="str">
            <v>Collipulli</v>
          </cell>
          <cell r="P416" t="str">
            <v>Fono: 45- 993052 / 918464 / 918460 
/ 2918460</v>
          </cell>
          <cell r="Q416" t="str">
            <v>leopoldorosales@gmail.com
direcfinanzas@municipalidadcollipulli.cl</v>
          </cell>
          <cell r="R416"/>
          <cell r="S416">
            <v>91001</v>
          </cell>
          <cell r="T416" t="str">
            <v xml:space="preserve">La personería de don Manuel Jesús Macaya Ramírez, RUT: 10.673.787-8, para representar a la Municipalidad de Collipulli, consta en Decreto Alcaldicio N°1289 de 29 de junio de 2021. </v>
          </cell>
        </row>
        <row r="417">
          <cell r="B417">
            <v>690411008</v>
          </cell>
          <cell r="C417" t="str">
            <v>Municipalidad</v>
          </cell>
          <cell r="D417" t="str">
            <v>Organismo o Servicio Público.</v>
          </cell>
          <cell r="E417" t="str">
            <v>Constitución Política de la República, art. 107.</v>
          </cell>
          <cell r="F417" t="str">
            <v>Indefinida.</v>
          </cell>
          <cell r="G417"/>
          <cell r="H417" t="str">
            <v>Según Ley Orgánica Nº 18.695, arts. 1º al 4º.</v>
          </cell>
          <cell r="I417" t="str">
            <v>no tiene</v>
          </cell>
          <cell r="J417"/>
          <cell r="K417"/>
          <cell r="L417" t="str">
            <v xml:space="preserve">Pedro Miguel Angel Castillo </v>
          </cell>
          <cell r="M417" t="str">
            <v xml:space="preserve">Plaza de Armas Nº 438, provincia de Limarí, comuna de Combarbalá, Región de Coquimbo.
</v>
          </cell>
          <cell r="N417" t="str">
            <v>IV</v>
          </cell>
          <cell r="O417" t="str">
            <v>Combarbalá</v>
          </cell>
          <cell r="P417" t="str">
            <v>Fono (53) 741033
        (53) 741133
        (53) 741007</v>
          </cell>
          <cell r="Q417"/>
          <cell r="R417"/>
          <cell r="S417">
            <v>91001</v>
          </cell>
          <cell r="T417" t="str">
            <v xml:space="preserve">No se acompañan. Aplica Informe Jurídico Nº 09, de fecha 14 de marzo de 2011 del Departamento Jurídico y Dictamen Nº 070791, de 2009, de la Contraloría General de la República.  
</v>
          </cell>
        </row>
        <row r="418">
          <cell r="B418" t="str">
            <v>69150400K</v>
          </cell>
          <cell r="C418" t="str">
            <v>Municipalidad</v>
          </cell>
          <cell r="D418" t="str">
            <v>Organismo o Servicio Público.</v>
          </cell>
          <cell r="E418" t="str">
            <v>Constitución Política de la República, art. 107.</v>
          </cell>
          <cell r="F418" t="str">
            <v>Indefinida.</v>
          </cell>
          <cell r="G418"/>
          <cell r="H418" t="str">
            <v>Según Ley Orgánica Nº 18.695, arts. 1º al 4º.</v>
          </cell>
          <cell r="I418" t="str">
            <v>no tiene</v>
          </cell>
          <cell r="J418"/>
          <cell r="K418"/>
          <cell r="L418" t="str">
            <v xml:space="preserve">Álvaro Andrés Ortiz Vera. </v>
          </cell>
          <cell r="M418" t="str">
            <v xml:space="preserve">O’ Higgins Nº 525, comuna de Concepción, Octava Región.
Casilla 107- C
</v>
          </cell>
          <cell r="N418" t="str">
            <v>VIII</v>
          </cell>
          <cell r="O418" t="str">
            <v>Concepción</v>
          </cell>
          <cell r="P418" t="str">
            <v>Fonos (41) 266500</v>
          </cell>
          <cell r="Q418"/>
          <cell r="R418"/>
          <cell r="S418">
            <v>91001</v>
          </cell>
          <cell r="T418" t="str">
            <v xml:space="preserve">No se acompañan. Aplica Informe Jurídico Nº 09, de  fecha 14 de marzo de 2011 del Departamento Jurídico y Dictamen Nº 070791, de 2009, de la Contraloría General de la República.  
</v>
          </cell>
        </row>
        <row r="419">
          <cell r="B419">
            <v>735686003</v>
          </cell>
          <cell r="C419" t="str">
            <v>Municipalidad</v>
          </cell>
          <cell r="D419" t="str">
            <v>Organismo o Servicio Público.</v>
          </cell>
          <cell r="E419" t="str">
            <v>Constitución Política de la República, artículo 107.</v>
          </cell>
          <cell r="F419" t="str">
            <v>Indefinida.</v>
          </cell>
          <cell r="G419"/>
          <cell r="H419" t="str">
            <v>Según Ley Orgánica Nº 18.695, artículos 1º al 4º.</v>
          </cell>
          <cell r="I419" t="str">
            <v>no tiene</v>
          </cell>
          <cell r="J419"/>
          <cell r="K419"/>
          <cell r="L419" t="str">
            <v>FREDDY ANTONIO RAMIREZ VILLALOBOS, RUT: 8.526.167-3</v>
          </cell>
          <cell r="M419" t="str">
            <v xml:space="preserve">1. Avenida Santa Laura Nº 567, comuna de Concón, Región de Valparaíso.
</v>
          </cell>
          <cell r="N419" t="str">
            <v>V</v>
          </cell>
          <cell r="O419" t="str">
            <v>Concón</v>
          </cell>
          <cell r="P419" t="str">
            <v xml:space="preserve">. Teléfono: (56 32) 381 6000 </v>
          </cell>
          <cell r="Q419" t="str">
            <v>oficinadepartes@concon.cl       alcaldia@concon.cl</v>
          </cell>
          <cell r="R419"/>
          <cell r="S419">
            <v>91001</v>
          </cell>
          <cell r="T419" t="str">
            <v>No se acompañan. Aplica Informe Jurídico Nº 09, de  fecha 14 de marzo de 2011 del Departamento Jurídico y Dictamen Nº 070791, de 2009, de la Contraloría General de la República</v>
          </cell>
        </row>
        <row r="420">
          <cell r="B420">
            <v>691201007</v>
          </cell>
          <cell r="C420" t="str">
            <v>Municipalidad</v>
          </cell>
          <cell r="D420" t="str">
            <v>Organismo o Servicio Público.</v>
          </cell>
          <cell r="E420" t="str">
            <v>Constitución Política de la República, art. 107.</v>
          </cell>
          <cell r="F420" t="str">
            <v>Indefinida.</v>
          </cell>
          <cell r="G420"/>
          <cell r="H420" t="str">
            <v>Según Ley Orgánica Nº 18.695, arts. 1º al 4º.</v>
          </cell>
          <cell r="I420" t="str">
            <v>no tiene</v>
          </cell>
          <cell r="J420"/>
          <cell r="K420"/>
          <cell r="L420" t="str">
            <v xml:space="preserve">Carlos Moisés Valenzuela Gajardo, </v>
          </cell>
          <cell r="M420" t="str">
            <v>Portales Nº450, Constitución, Séptima Región.</v>
          </cell>
          <cell r="N420" t="str">
            <v>VII</v>
          </cell>
          <cell r="O420" t="str">
            <v>Constitución</v>
          </cell>
          <cell r="P420"/>
          <cell r="Q420"/>
          <cell r="R420"/>
          <cell r="S420">
            <v>91001</v>
          </cell>
          <cell r="T420" t="str">
            <v xml:space="preserve">Se acompaña certificado financiero correspondiente al año 2013, aprobado por el departamento de administración y finanzas. 
</v>
          </cell>
        </row>
        <row r="421">
          <cell r="B421">
            <v>691606007</v>
          </cell>
          <cell r="C421" t="str">
            <v>Municipalidad</v>
          </cell>
          <cell r="D421" t="str">
            <v>Organismo o Servicio Público.</v>
          </cell>
          <cell r="E421" t="str">
            <v>Constitución Política de la República, art. 107.</v>
          </cell>
          <cell r="F421" t="str">
            <v>Indefinida.</v>
          </cell>
          <cell r="G421"/>
          <cell r="H421" t="str">
            <v>Según Ley Orgánica Nº 18.695, arts. 1º al 4º.</v>
          </cell>
          <cell r="I421" t="str">
            <v>no tiene</v>
          </cell>
          <cell r="J421"/>
          <cell r="K421"/>
          <cell r="L421" t="str">
            <v>Carlos Arturo Leal Neira,</v>
          </cell>
          <cell r="M421" t="str">
            <v xml:space="preserve">Calle Lanalhue Nº 130, Contulmo , VIII Región.
</v>
          </cell>
          <cell r="N421" t="str">
            <v>VIII</v>
          </cell>
          <cell r="O421" t="str">
            <v>Contulmo</v>
          </cell>
          <cell r="P421" t="str">
            <v>Fonos (41)2618142</v>
          </cell>
          <cell r="Q421" t="str">
            <v xml:space="preserve"> alcaldía@contulmo.cl </v>
          </cell>
          <cell r="R421"/>
          <cell r="S421">
            <v>91001</v>
          </cell>
          <cell r="T421" t="str">
            <v xml:space="preserve">No se acompañan. Aplica Informe Jurídico Nº 09, de  fecha 14 de marzo de 2011 del Departamento Jurídico y Dictamen Nº 070791, de 2009, de la Contraloría General de la República.  
</v>
          </cell>
        </row>
        <row r="422">
          <cell r="B422">
            <v>690302004</v>
          </cell>
          <cell r="C422" t="str">
            <v>Municipalidad</v>
          </cell>
          <cell r="D422" t="str">
            <v>Organismo o Servicio Público.</v>
          </cell>
          <cell r="E422" t="str">
            <v>Constitución Política de la República, art. 107.</v>
          </cell>
          <cell r="F422" t="str">
            <v>Indefinida.</v>
          </cell>
          <cell r="G422"/>
          <cell r="H422" t="str">
            <v>Según Ley Orgánica Nº 18.695, arts. 1º al 4º.</v>
          </cell>
          <cell r="I422" t="str">
            <v>no tiene</v>
          </cell>
          <cell r="J422"/>
          <cell r="K422"/>
          <cell r="L422" t="str">
            <v>Marcos Rodrigo López Rivera</v>
          </cell>
          <cell r="M422" t="str">
            <v>Chacabuco Nº 630, Copiapó, Tercera Región</v>
          </cell>
          <cell r="N422" t="str">
            <v>III</v>
          </cell>
          <cell r="O422" t="str">
            <v>Copiapó</v>
          </cell>
          <cell r="P422" t="str">
            <v>(52)- 2357702</v>
          </cell>
          <cell r="Q422" t="str">
            <v>marcoslopez@copiapo.cl</v>
          </cell>
          <cell r="R422"/>
          <cell r="S422" t="str">
            <v>91001: Administración Pública</v>
          </cell>
          <cell r="T422" t="str">
            <v xml:space="preserve">Se acompañan Balance de comprobación y de Saldos, correspondientes al año 2009, aprobados por la Unidad de Supervisión Financiera Nacional. </v>
          </cell>
        </row>
        <row r="423">
          <cell r="B423">
            <v>690702002</v>
          </cell>
          <cell r="C423" t="str">
            <v>Municipalidad</v>
          </cell>
          <cell r="D423" t="str">
            <v>Organismo o Servicio Público.</v>
          </cell>
          <cell r="E423" t="str">
            <v>Constitución Política de la República, art. 107.</v>
          </cell>
          <cell r="F423" t="str">
            <v>Indefinida.</v>
          </cell>
          <cell r="G423"/>
          <cell r="H423" t="str">
            <v>Según Ley Orgánica Nº 18.695, arts. 1º al 4º.</v>
          </cell>
          <cell r="I423" t="str">
            <v>no tiene</v>
          </cell>
          <cell r="J423"/>
          <cell r="K423"/>
          <cell r="L423" t="str">
            <v xml:space="preserve">Carlos Guillermo Sottolichio Urquiza
</v>
          </cell>
          <cell r="M423" t="str">
            <v xml:space="preserve">Avenida Independencia Nº 3499, comuna de Conchalí, Región Metropolitana.
</v>
          </cell>
          <cell r="N423" t="str">
            <v>XIII</v>
          </cell>
          <cell r="O423" t="str">
            <v>Conchalí</v>
          </cell>
          <cell r="P423"/>
          <cell r="Q423"/>
          <cell r="R423"/>
          <cell r="S423">
            <v>91001</v>
          </cell>
          <cell r="T423" t="str">
            <v xml:space="preserve">No se acompañan. Aplica Informe Jurídico Nº 09, de  fecha 14 de marzo de 2011 del Departamento Jurídico y Dictamen Nº 070791, de 2009, de la Contraloría General de la República.  
</v>
          </cell>
        </row>
        <row r="424">
          <cell r="B424">
            <v>690403005</v>
          </cell>
          <cell r="C424" t="str">
            <v>Municipalidad</v>
          </cell>
          <cell r="D424" t="str">
            <v>Organismo o Servicio Público.</v>
          </cell>
          <cell r="E424" t="str">
            <v>Constitución Política de la República, art. 107.</v>
          </cell>
          <cell r="F424" t="str">
            <v>Indefinida.</v>
          </cell>
          <cell r="G424"/>
          <cell r="H424" t="str">
            <v>Según Ley Orgánica Nº 18.695, arts. 1º al 4º.</v>
          </cell>
          <cell r="I424" t="str">
            <v>no tiene</v>
          </cell>
          <cell r="J424"/>
          <cell r="K424"/>
          <cell r="L424" t="str">
            <v>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v>
          </cell>
          <cell r="M424" t="str">
            <v xml:space="preserve">Bilbao Nº 348, ciudad de Coquimbo, Cuarta Región.
</v>
          </cell>
          <cell r="N424" t="str">
            <v>IV</v>
          </cell>
          <cell r="O424" t="str">
            <v>Coquimbo</v>
          </cell>
          <cell r="P424" t="str">
            <v>Fono 51- 335300</v>
          </cell>
          <cell r="Q424"/>
          <cell r="R424"/>
          <cell r="S424">
            <v>91001</v>
          </cell>
          <cell r="T424" t="str">
            <v xml:space="preserve">No se acompañan. Aplica Informe Jurídico Nº 09, de  fecha 14 de marzo de 2011 del Departamento Jurídico y Dictamen Nº 070791, de 2009, de la Contraloría General de la República.  
</v>
          </cell>
        </row>
        <row r="425">
          <cell r="B425">
            <v>691512002</v>
          </cell>
          <cell r="C425" t="str">
            <v>Municipalidad</v>
          </cell>
          <cell r="D425" t="str">
            <v>Organismo o Servicio Público.</v>
          </cell>
          <cell r="E425" t="str">
            <v>Constitución Política de la República, art. 107.</v>
          </cell>
          <cell r="F425" t="str">
            <v>Indefinida.</v>
          </cell>
          <cell r="G425"/>
          <cell r="H425" t="str">
            <v>Según Ley Orgánica Nº 18.695, arts. 1º al 4º.</v>
          </cell>
          <cell r="I425" t="str">
            <v>no tiene</v>
          </cell>
          <cell r="J425"/>
          <cell r="K425"/>
          <cell r="L425" t="str">
            <v xml:space="preserve">Boris Felipe Chamorro Rebolledo.
</v>
          </cell>
          <cell r="M425" t="str">
            <v>Bannen 70, Coronel, Octava Región.</v>
          </cell>
          <cell r="N425" t="str">
            <v>VIII</v>
          </cell>
          <cell r="O425" t="str">
            <v>Coronel</v>
          </cell>
          <cell r="P425"/>
          <cell r="Q425"/>
          <cell r="R425"/>
          <cell r="S425" t="str">
            <v>91001: Administración Pública.</v>
          </cell>
          <cell r="T425" t="str">
            <v>No se acompañan. Aplica Informe Jurídico Nº 09, de  fecha 14 de marzo de 2011 del Departamento Jurídico y Dictamen Nº 070791, de 2009, de la Contraloría General de la República.</v>
          </cell>
        </row>
        <row r="426">
          <cell r="B426">
            <v>692002008</v>
          </cell>
          <cell r="C426" t="str">
            <v>Municipalidad</v>
          </cell>
          <cell r="D426" t="str">
            <v>Organismo o Servicio Público.</v>
          </cell>
          <cell r="E426" t="str">
            <v>Constitución Política de la República, artículo 107.</v>
          </cell>
          <cell r="F426" t="str">
            <v>Indefinida.</v>
          </cell>
          <cell r="G426"/>
          <cell r="H426" t="str">
            <v>Según Ley Orgánica Nº 18.695, artículos 1º al 4º.</v>
          </cell>
          <cell r="I426" t="str">
            <v>no tiene</v>
          </cell>
          <cell r="J426"/>
          <cell r="K426"/>
          <cell r="L426" t="str">
            <v xml:space="preserve">Gastón Pérez González, </v>
          </cell>
          <cell r="M426" t="str">
            <v xml:space="preserve">Calle  Esmeralda Nº 145, Comuna de Corral, XIV Región de los Ríos.
</v>
          </cell>
          <cell r="N426" t="str">
            <v>XIV</v>
          </cell>
          <cell r="O426" t="str">
            <v>Corral</v>
          </cell>
          <cell r="P426" t="str">
            <v>Fono: 63-471808</v>
          </cell>
          <cell r="Q426" t="str">
            <v xml:space="preserve">cuyamo@municipalidadcorral.cl
alcaldia@municipalidadcorral.cl
</v>
          </cell>
          <cell r="R426"/>
          <cell r="S426">
            <v>91001</v>
          </cell>
          <cell r="T426" t="str">
            <v>No se acompañan. Aplica Informe Jurídico Nº 09, de  fecha 14 de marzo de 2011 del Departamento Jurídico y Dictamen Nº 070791, de 2009, de la Contraloría General de la República</v>
          </cell>
        </row>
        <row r="427">
          <cell r="B427">
            <v>692403002</v>
          </cell>
          <cell r="C427" t="str">
            <v>Municipalidad</v>
          </cell>
          <cell r="D427" t="str">
            <v>Organismo o Servicio Público.</v>
          </cell>
          <cell r="E427" t="str">
            <v>Constitución Política de la República, art. 107.</v>
          </cell>
          <cell r="F427" t="str">
            <v>Indefinida.</v>
          </cell>
          <cell r="G427"/>
          <cell r="H427" t="str">
            <v>Según Ley Orgánica Nº 18.695, arts. 1º al 4º.</v>
          </cell>
          <cell r="I427" t="str">
            <v>no tiene</v>
          </cell>
          <cell r="J427"/>
          <cell r="K427"/>
          <cell r="L427" t="str">
            <v>Carlos Patricio Gatica Villegas</v>
          </cell>
          <cell r="M427" t="str">
            <v>Francisco Bilbao Nº357, Coyhaique, Undécima Región.</v>
          </cell>
          <cell r="N427" t="str">
            <v>XI</v>
          </cell>
          <cell r="O427" t="str">
            <v>Coyhaique</v>
          </cell>
          <cell r="P427" t="str">
            <v xml:space="preserve">67-2675100 (Oficina de Partes)
67-2675103 (Secretaría Administración Municipal)
67-2675104 (Secretaría Alcaldía)
</v>
          </cell>
          <cell r="Q427" t="str">
            <v xml:space="preserve">Correo electrónico: carlosgatica@coyhaique.cl
anasandoval@coyhaique.cl (Secretaria de Alcaldía)
partes@coyhaique.cl (Oficina de partes)
</v>
          </cell>
          <cell r="R427"/>
          <cell r="S427">
            <v>91001</v>
          </cell>
          <cell r="T427" t="str">
            <v xml:space="preserve">No se acompañan. Aplica Informe Jurídico Nº 09, de  fecha 14 de marzo de 2011 del Departamento Jurídico y Dictamen Nº 070791, de 2009, de la Contraloría General de la República.  
</v>
          </cell>
        </row>
        <row r="428">
          <cell r="B428">
            <v>691910008</v>
          </cell>
          <cell r="C428" t="str">
            <v>Municipalidad</v>
          </cell>
          <cell r="D428" t="str">
            <v>Organismo o Servicio Público.</v>
          </cell>
          <cell r="E428" t="str">
            <v>Constitución Política de la República, artículo 107.</v>
          </cell>
          <cell r="F428" t="str">
            <v>Indefinida.</v>
          </cell>
          <cell r="G428"/>
          <cell r="H428" t="str">
            <v>Según Ley Orgánica Nº 18.695, artículos 1º al 4º.</v>
          </cell>
          <cell r="I428" t="str">
            <v>no tiene</v>
          </cell>
          <cell r="J428"/>
          <cell r="K428"/>
          <cell r="L428" t="str">
            <v xml:space="preserve">Alfonso Coke Candía, 
</v>
          </cell>
          <cell r="M428" t="str">
            <v xml:space="preserve">Calle Pedro Aguirre Cerda Nº580,  Comuna de Cunco.
</v>
          </cell>
          <cell r="N428" t="str">
            <v>IX</v>
          </cell>
          <cell r="O428" t="str">
            <v>Cunco</v>
          </cell>
          <cell r="P428" t="str">
            <v>Mesa Central: (56) (45) 200101</v>
          </cell>
          <cell r="Q428" t="str">
            <v>info@municunco.cl</v>
          </cell>
          <cell r="R428"/>
          <cell r="S428">
            <v>91001</v>
          </cell>
          <cell r="T428" t="str">
            <v>No se acompañan. Aplica Informe Jurídico Nº 09, de fecha 14 de marzo de 2011 del Departamento Jurídico y Dictamen Nº 070791, de 2009, de la Contraloría General de la República.</v>
          </cell>
        </row>
        <row r="429">
          <cell r="B429">
            <v>691810003</v>
          </cell>
          <cell r="C429" t="str">
            <v>Municipalidad</v>
          </cell>
          <cell r="D429" t="str">
            <v>Organismo o Servicio Público.</v>
          </cell>
          <cell r="E429" t="str">
            <v>Constitución Política de la República, art. 107.</v>
          </cell>
          <cell r="F429" t="str">
            <v>Indefinida.</v>
          </cell>
          <cell r="G429"/>
          <cell r="H429" t="str">
            <v>Según Ley Orgánica Nº 18.695, arts. 1º al 4º.</v>
          </cell>
          <cell r="I429" t="str">
            <v>no tiene</v>
          </cell>
          <cell r="J429"/>
          <cell r="K429"/>
          <cell r="L429" t="str">
            <v xml:space="preserve">Victor Manuel Barrera Barrera </v>
          </cell>
          <cell r="M429" t="str">
            <v xml:space="preserve">O’ Higgins  Nº 796, comuna de Curacautín, Novena Región
Casilla 100 
</v>
          </cell>
          <cell r="N429" t="str">
            <v>IX</v>
          </cell>
          <cell r="O429" t="str">
            <v>Curacautín</v>
          </cell>
          <cell r="P429" t="str">
            <v>Fonos (45) 881226 882902</v>
          </cell>
          <cell r="Q429" t="str">
            <v>alcaldecuracautin@yahoo.es</v>
          </cell>
          <cell r="R429" t="str">
            <v>casilla 100</v>
          </cell>
          <cell r="S429">
            <v>91001</v>
          </cell>
          <cell r="T429" t="str">
            <v xml:space="preserve">No se acompañan. Aplica Informe Jurídico Nº 09, de  fecha 14 de marzo de 2011 del Departamento Jurídico y Dictamen Nº 070791, de 2009, de la Contraloría General de la República.  
</v>
          </cell>
        </row>
        <row r="430">
          <cell r="B430">
            <v>691602001</v>
          </cell>
          <cell r="C430" t="str">
            <v>Municipalidad</v>
          </cell>
          <cell r="D430" t="str">
            <v>Organismo o Servicio Público.</v>
          </cell>
          <cell r="E430" t="str">
            <v>Constitución Política de la República, art. 107.</v>
          </cell>
          <cell r="F430" t="str">
            <v>Indefinida.</v>
          </cell>
          <cell r="G430"/>
          <cell r="H430" t="str">
            <v>Según Ley Orgánica Nº 18.695, arts. 1º al 4º.</v>
          </cell>
          <cell r="I430" t="str">
            <v>no tiene</v>
          </cell>
          <cell r="J430"/>
          <cell r="K430"/>
          <cell r="L430" t="str">
            <v xml:space="preserve">Alejandra Burgos Bizama
</v>
          </cell>
          <cell r="M430" t="str">
            <v xml:space="preserve">Ernesto Riquelme Nº701, comuna de Curanilahue
</v>
          </cell>
          <cell r="N430" t="str">
            <v>VIII</v>
          </cell>
          <cell r="O430" t="str">
            <v>Curanilahue</v>
          </cell>
          <cell r="P430" t="str">
            <v>Fono (41) - 2405900</v>
          </cell>
          <cell r="Q430" t="str">
            <v xml:space="preserve">curanil@munichue.cl
alcalde@minichue.cl, Beatriz.arnado@munichue.cl, secretaria.alcaldia@munichue.cl.
</v>
          </cell>
          <cell r="R430"/>
          <cell r="S430">
            <v>91001</v>
          </cell>
          <cell r="T430" t="str">
            <v xml:space="preserve">No se acompañan. Aplica Informe Jurídico Nº 09, de  fecha 14 de marzo de 2011 del Departamento Jurídico y Dictamen Nº 070791, de 2009, de la Contraloría General de la República.  
</v>
          </cell>
        </row>
        <row r="431">
          <cell r="B431">
            <v>690739003</v>
          </cell>
          <cell r="C431" t="str">
            <v>Municipalidad</v>
          </cell>
          <cell r="D431" t="str">
            <v>Organismo o Servicio Público.</v>
          </cell>
          <cell r="E431" t="str">
            <v>Constitución Política de la República, artículo 107.</v>
          </cell>
          <cell r="F431" t="str">
            <v>Indefinida.</v>
          </cell>
          <cell r="G431"/>
          <cell r="H431" t="str">
            <v>Según Ley Orgánica Nº 18.695, artículos 1º al 4º.</v>
          </cell>
          <cell r="I431" t="str">
            <v>no tiene</v>
          </cell>
          <cell r="J431"/>
          <cell r="K431"/>
          <cell r="L431" t="str">
            <v xml:space="preserve">Juan Pablo Barros Basso. </v>
          </cell>
          <cell r="M431" t="str">
            <v xml:space="preserve">Avda. Ambrosio O´Higgins Nº1305
</v>
          </cell>
          <cell r="N431" t="str">
            <v>XIII</v>
          </cell>
          <cell r="O431" t="str">
            <v>Curacaví</v>
          </cell>
          <cell r="P431" t="str">
            <v>Fono: (02) 22992100 - 22992141</v>
          </cell>
          <cell r="Q431" t="str">
            <v xml:space="preserve"> social@municipalidadcuracavi.cl</v>
          </cell>
          <cell r="R431"/>
          <cell r="S431">
            <v>91001</v>
          </cell>
          <cell r="T431" t="str">
            <v>No se acompañan. Aplica Informe Jurídico Nº 09, de  fecha 14 de marzo de 2011 del Departamento Jurídico y Dictamen Nº 070791, de 2009, de la Contraloría General de la República</v>
          </cell>
        </row>
        <row r="432">
          <cell r="B432">
            <v>691103005</v>
          </cell>
          <cell r="C432" t="str">
            <v>Municipalidad</v>
          </cell>
          <cell r="D432" t="str">
            <v>Organismo o Servicio Público.</v>
          </cell>
          <cell r="E432" t="str">
            <v>Constitución Política de la República, artículo 107.</v>
          </cell>
          <cell r="F432" t="str">
            <v>Indefinida.</v>
          </cell>
          <cell r="G432"/>
          <cell r="H432" t="str">
            <v>Según Ley Orgánica Nº 18.695, artículos 1º al 4º.</v>
          </cell>
          <cell r="I432" t="str">
            <v>no tiene</v>
          </cell>
          <cell r="J432"/>
          <cell r="K432"/>
          <cell r="L432" t="str">
            <v xml:space="preserve">René Alejandro Concha González, </v>
          </cell>
          <cell r="M432" t="str">
            <v xml:space="preserve">Plaza de Armas S/N, comuna de Curepto, Región del Maule. 
</v>
          </cell>
          <cell r="N432" t="str">
            <v>VII</v>
          </cell>
          <cell r="O432" t="str">
            <v>Maule</v>
          </cell>
          <cell r="P432" t="str">
            <v>Fono: (075) 2552300</v>
          </cell>
          <cell r="Q432"/>
          <cell r="R432"/>
          <cell r="S432">
            <v>91001</v>
          </cell>
          <cell r="T432" t="str">
            <v>No se acompañan. Aplica Informe Jurídico Nº 09, de  fecha 14 de marzo de 2011 del Departamento Jurídico y Dictamen Nº 070791, de 2009, de la Contraloría General de la República</v>
          </cell>
        </row>
        <row r="433">
          <cell r="B433">
            <v>691001008</v>
          </cell>
          <cell r="C433" t="str">
            <v>Municipalidad</v>
          </cell>
          <cell r="D433" t="str">
            <v>Organismo o Servicio Público.</v>
          </cell>
          <cell r="E433" t="str">
            <v>Constitución Política de la República, art. 107.</v>
          </cell>
          <cell r="F433" t="str">
            <v>Indefinida.</v>
          </cell>
          <cell r="G433"/>
          <cell r="H433" t="str">
            <v>Según Ley Orgánica Nº 18.695, arts. 1º al 4º.</v>
          </cell>
          <cell r="I433" t="str">
            <v>no tiene</v>
          </cell>
          <cell r="J433"/>
          <cell r="K433"/>
          <cell r="L433" t="str">
            <v xml:space="preserve">Javier Antonio Muñoz Riquelme </v>
          </cell>
          <cell r="M433" t="str">
            <v xml:space="preserve">Estado Nº 279, piso 2, comuna de Curicó, Séptima Región
</v>
          </cell>
          <cell r="N433" t="str">
            <v>VII</v>
          </cell>
          <cell r="O433" t="str">
            <v>Curicó</v>
          </cell>
          <cell r="P433" t="str">
            <v>(75) 547500 – (75) 547513 – (75) 547519</v>
          </cell>
          <cell r="Q433" t="str">
            <v xml:space="preserve"> secretariamunicipal@curico.cl</v>
          </cell>
          <cell r="R433"/>
          <cell r="S433">
            <v>91001</v>
          </cell>
          <cell r="T433" t="str">
            <v>No se acompañan. Aplica Informe Jurídico Nº 09, de fecha 14 de marzo de 2011 del Departamento Jurídico y Dictamen Nº 070791, de 2009, de la Contraloría General de la República.</v>
          </cell>
        </row>
        <row r="434">
          <cell r="B434" t="str">
            <v>69250500K</v>
          </cell>
          <cell r="C434" t="str">
            <v>Municipalidad</v>
          </cell>
          <cell r="D434" t="str">
            <v>Organismo o Servicio Público.</v>
          </cell>
          <cell r="E434" t="str">
            <v>Constitución Política de la República, art. 107.</v>
          </cell>
          <cell r="F434" t="str">
            <v>Indefinida.</v>
          </cell>
          <cell r="G434"/>
          <cell r="H434" t="str">
            <v>Según Ley Orgánica Nº 18.695, arts. 1º al 4º.</v>
          </cell>
          <cell r="I434" t="str">
            <v>no tiene</v>
          </cell>
          <cell r="J434"/>
          <cell r="K434"/>
          <cell r="L434" t="str">
            <v xml:space="preserve">Isaías Florencio Zavala Torres, </v>
          </cell>
          <cell r="M434" t="str">
            <v xml:space="preserve">Juan Martínez Nº 1403, comuna de Diego de Almagro, Tercera Región, casilla 13.
</v>
          </cell>
          <cell r="N434" t="str">
            <v>III</v>
          </cell>
          <cell r="O434" t="str">
            <v>Diego De Almagro</v>
          </cell>
          <cell r="P434" t="str">
            <v>Fonos (52) 441049- 441534- 441027</v>
          </cell>
          <cell r="Q434"/>
          <cell r="R434"/>
          <cell r="S434">
            <v>91001</v>
          </cell>
          <cell r="T434" t="str">
            <v>No se acompañan. Aplica Informe Jurídico Nº 09, de  fecha 14 de marzo de 2011 del Departamento Jurídico y Dictamen Nº 070791, de 2009, de la Contraloría General de la República</v>
          </cell>
        </row>
        <row r="435">
          <cell r="B435">
            <v>690806002</v>
          </cell>
          <cell r="C435" t="str">
            <v>Municipalidad</v>
          </cell>
          <cell r="D435" t="str">
            <v>Organismo o Servicio Público.</v>
          </cell>
          <cell r="E435" t="str">
            <v>Constitución Política de la República, artículo 107.</v>
          </cell>
          <cell r="F435" t="str">
            <v>Indefinida.</v>
          </cell>
          <cell r="G435"/>
          <cell r="H435" t="str">
            <v>Según Ley Orgánica Nº 18.695, artículos 1º al 4º.</v>
          </cell>
          <cell r="I435" t="str">
            <v>no tiene</v>
          </cell>
          <cell r="J435"/>
          <cell r="K435"/>
          <cell r="L435" t="str">
            <v xml:space="preserve">La personería de doña Pabla Ponce Valle para representar a la Institución consta en Decreto Alcaldicio Nº1172 de fecha 14 de junio de 2021, en virtud del cual asume el cargo de Alcaldesa Titular de la I. Municipalidad de Doñihue
</v>
          </cell>
          <cell r="M435" t="str">
            <v xml:space="preserve">Avenida Estación N° 344, Comuna de Doñihue
</v>
          </cell>
          <cell r="N435" t="str">
            <v>VI</v>
          </cell>
          <cell r="O435" t="str">
            <v>Doñihue</v>
          </cell>
          <cell r="P435">
            <v>722462921</v>
          </cell>
          <cell r="Q435"/>
          <cell r="R435"/>
          <cell r="S435">
            <v>91001</v>
          </cell>
          <cell r="T435" t="str">
            <v>No se acompañan. Aplica Informe Jurídico Nº 09, de  fecha 14 de marzo de 2011 del Departamento Jurídico y Dictamen Nº 070791, de 2009, de la Contraloría General de la República</v>
          </cell>
        </row>
        <row r="436">
          <cell r="B436">
            <v>692553004</v>
          </cell>
          <cell r="C436" t="str">
            <v>Municipalidad</v>
          </cell>
          <cell r="D436" t="str">
            <v>Organismo o Servicio Público.</v>
          </cell>
          <cell r="E436" t="str">
            <v>Constitución Política de la República, art. 107.</v>
          </cell>
          <cell r="F436" t="str">
            <v>Indefinida.</v>
          </cell>
          <cell r="G436"/>
          <cell r="H436" t="str">
            <v>Según Ley Orgánica Nº 18.695, arts. 1º al 4º.</v>
          </cell>
          <cell r="I436" t="str">
            <v>no tiene</v>
          </cell>
          <cell r="J436"/>
          <cell r="K436"/>
          <cell r="L436" t="str">
            <v xml:space="preserve">Manuel Francisco Zúñiga Aguilar  </v>
          </cell>
          <cell r="M436" t="str">
            <v xml:space="preserve">Alejandro Guzmán Nº735, comuna de El Bosque.
</v>
          </cell>
          <cell r="N436" t="str">
            <v>XIII</v>
          </cell>
          <cell r="O436" t="str">
            <v>El Bosque</v>
          </cell>
          <cell r="P436" t="str">
            <v>22-4107888
22-5292131
977761841</v>
          </cell>
          <cell r="Q436" t="str">
            <v>manuel.zuniga@municipalidadelbosque.cl
alejandra.roias@municípalidadelbosque.cl</v>
          </cell>
          <cell r="R436"/>
          <cell r="S436">
            <v>91001</v>
          </cell>
          <cell r="T436" t="str">
            <v xml:space="preserve">No se acompañan. Aplica Informe Jurídico Nº 09, de  fecha 14 de marzo de 2011 del Departamento Jurídico y Dictamen Nº 070791, de 2009, de la Contraloría General de la República.  
</v>
          </cell>
        </row>
        <row r="437">
          <cell r="B437" t="str">
            <v>69141700k</v>
          </cell>
          <cell r="C437" t="str">
            <v>Municipalidad.</v>
          </cell>
          <cell r="D437" t="str">
            <v>Organismo o Servicio Público.</v>
          </cell>
          <cell r="E437" t="str">
            <v>Constitución Política de la República, artículo 107.</v>
          </cell>
          <cell r="F437" t="str">
            <v>Indefinida.</v>
          </cell>
          <cell r="G437"/>
          <cell r="H437" t="str">
            <v>Según Ley Orgánica Nº 18.695, artículos 1º al 4º.</v>
          </cell>
          <cell r="I437" t="str">
            <v>no tiene</v>
          </cell>
          <cell r="J437"/>
          <cell r="K437"/>
          <cell r="L437" t="str">
            <v xml:space="preserve">José Hernando San Martín Rubilar, </v>
          </cell>
          <cell r="M437" t="str">
            <v xml:space="preserve">Calle Baquedano N° 385, comuna de El Carmen
</v>
          </cell>
          <cell r="N437" t="str">
            <v>XVI</v>
          </cell>
          <cell r="O437" t="str">
            <v>El Carmen</v>
          </cell>
          <cell r="P437" t="str">
            <v xml:space="preserve">(56-42) 432330 / 430786.
                     (42)-283-4139/ (42)-283-4130
</v>
          </cell>
          <cell r="Q437" t="str">
            <v xml:space="preserve"> aalcaldiaelcarmen@yahoo.es
           alcaldejuandiaz@gmail.com.
           munielcarmen@gmail.com
</v>
          </cell>
          <cell r="R437"/>
          <cell r="S437" t="str">
            <v>91001.</v>
          </cell>
          <cell r="T437" t="str">
            <v>Se acompaña Certificado Financiero, correspondiente al año 2009, aprobados por el Sub Departamento de Supervisión Financiera Nacional.</v>
          </cell>
        </row>
        <row r="438">
          <cell r="B438">
            <v>690730006</v>
          </cell>
          <cell r="C438" t="str">
            <v>Municipalidad</v>
          </cell>
          <cell r="D438" t="str">
            <v>Organismo o Servicio Público.</v>
          </cell>
          <cell r="E438" t="str">
            <v>Constitución Política de la República, art. 107.</v>
          </cell>
          <cell r="F438" t="str">
            <v>Indefinida.</v>
          </cell>
          <cell r="G438"/>
          <cell r="H438" t="str">
            <v>Según Ley Orgánica Nº 18.695, arts. 1º al 4º.</v>
          </cell>
          <cell r="I438" t="str">
            <v>no tiene</v>
          </cell>
          <cell r="J438"/>
          <cell r="K438"/>
          <cell r="L438" t="str">
            <v xml:space="preserve">Francisco Javier Gómez Ramirez 
Alcalde 
</v>
          </cell>
          <cell r="M438" t="str">
            <v xml:space="preserve">Avenida Los Libertadores Nº 277, comuna de El Monte,   Región Metropolitana.
</v>
          </cell>
          <cell r="N438" t="str">
            <v>XIII</v>
          </cell>
          <cell r="O438" t="str">
            <v>El Monte</v>
          </cell>
          <cell r="P438" t="str">
            <v>Secretaria: 225609702
Jefa Gabinete: 225609704</v>
          </cell>
          <cell r="Q438" t="str">
            <v>Alcalde: Alcalde@munielmonte.cl
Partes: Partes@munielmonte.cl
Jefa Gabinete: vmerino@munielmonte.cl</v>
          </cell>
          <cell r="R438"/>
          <cell r="S438">
            <v>91001</v>
          </cell>
          <cell r="T438" t="str">
            <v xml:space="preserve">No se acompañan. Aplica Informe Jurídico Nº 09, de fecha 14 de marzo de 2011 del Departamento Jurídico y Dictamen Nº 070791, de 2009, de la Contraloría General de la República.  
</v>
          </cell>
        </row>
        <row r="439">
          <cell r="B439">
            <v>690617005</v>
          </cell>
          <cell r="C439" t="str">
            <v>Municipalidad</v>
          </cell>
          <cell r="D439" t="str">
            <v>Organismo o Servicio Público.</v>
          </cell>
          <cell r="E439" t="str">
            <v>Constitución Política de la República, artículo 118.</v>
          </cell>
          <cell r="F439" t="str">
            <v>Indefinida.</v>
          </cell>
          <cell r="G439"/>
          <cell r="H439" t="str">
            <v>Según Ley Orgánica Nº 18.695, artículos 1º al 4º.</v>
          </cell>
          <cell r="I439" t="str">
            <v>no tiene</v>
          </cell>
          <cell r="J439"/>
          <cell r="K439"/>
          <cell r="L439" t="str">
            <v xml:space="preserve">Natalia Andrea Carrasco Pizarro, </v>
          </cell>
          <cell r="M439" t="str">
            <v xml:space="preserve">Avenida Francia 011, El Quisco. Región de Valparaíso.
</v>
          </cell>
          <cell r="N439" t="str">
            <v>V</v>
          </cell>
          <cell r="O439" t="str">
            <v>El Quisco</v>
          </cell>
          <cell r="P439" t="str">
            <v xml:space="preserve"> Teléfono: (35) 245 6100
</v>
          </cell>
          <cell r="Q439" t="str">
            <v>http://www.elquisco.cl/</v>
          </cell>
          <cell r="R439"/>
          <cell r="S439">
            <v>91001</v>
          </cell>
          <cell r="T439" t="str">
            <v>No se acompañan. Aplica Informe Jurídico Nº 09, de  fecha 14 de marzo de 2011 del Departamento Jurídico y Dictamen Nº 070791, de 2009, de la Contraloría General de la República</v>
          </cell>
        </row>
        <row r="440">
          <cell r="B440">
            <v>690737000</v>
          </cell>
          <cell r="C440" t="str">
            <v>Municipalidad</v>
          </cell>
          <cell r="D440" t="str">
            <v>Organismo o Servicio Público.</v>
          </cell>
          <cell r="E440" t="str">
            <v>Constitución Política de la República, artículo 107.</v>
          </cell>
          <cell r="F440" t="str">
            <v>Indefinida.</v>
          </cell>
          <cell r="G440"/>
          <cell r="H440" t="str">
            <v>Según Ley Orgánica Nº 18.695, artículos 1º al 4º.</v>
          </cell>
          <cell r="I440" t="str">
            <v>no tiene</v>
          </cell>
          <cell r="J440"/>
          <cell r="K440"/>
          <cell r="L440" t="str">
            <v xml:space="preserve">Alfonso Adrián Muñoz Aravena, </v>
          </cell>
          <cell r="M440" t="str">
            <v xml:space="preserve">Las Cruces Norte Nº 401, comuna de El Tabo, Región de Valparaíso. 
</v>
          </cell>
          <cell r="N440" t="str">
            <v>V</v>
          </cell>
          <cell r="O440" t="str">
            <v>El Tabo</v>
          </cell>
          <cell r="P440" t="str">
            <v xml:space="preserve">Teléfono: 35-2203500 </v>
          </cell>
          <cell r="Q440"/>
          <cell r="R440"/>
          <cell r="S440">
            <v>91001</v>
          </cell>
          <cell r="T440" t="str">
            <v>No se acompañan. Aplica Informe Jurídico Nº 09, de  fecha 14 de marzo de 2011 del Departamento Jurídico y Dictamen Nº 070791, de 2009, de la Contraloría General de la República</v>
          </cell>
        </row>
        <row r="441">
          <cell r="B441">
            <v>692543009</v>
          </cell>
          <cell r="C441" t="str">
            <v>Municipalidad</v>
          </cell>
          <cell r="D441" t="str">
            <v>Organismo o Servicio Público.</v>
          </cell>
          <cell r="E441" t="str">
            <v>Constitución Política de la República, art. 107.</v>
          </cell>
          <cell r="F441" t="str">
            <v>Indefinida.</v>
          </cell>
          <cell r="G441"/>
          <cell r="H441" t="str">
            <v>Según Ley Orgánica Nº 18.695, arts. 1º al 4º.</v>
          </cell>
          <cell r="I441" t="str">
            <v>no tiene</v>
          </cell>
          <cell r="J441"/>
          <cell r="K441"/>
          <cell r="L441" t="str">
            <v>Felipe Muñoz Vallejos</v>
          </cell>
          <cell r="M441" t="str">
            <v>Av. Libertador Bernardo O¨Higgins Nº3920, Estación Central, Región Metropolitana.</v>
          </cell>
          <cell r="N441" t="str">
            <v>XIII</v>
          </cell>
          <cell r="O441" t="str">
            <v>Estación Central</v>
          </cell>
          <cell r="P441">
            <v>226773400</v>
          </cell>
          <cell r="Q441" t="str">
            <v>felipemunoz@estacioncentral.cl</v>
          </cell>
          <cell r="R441"/>
          <cell r="S441">
            <v>91001</v>
          </cell>
          <cell r="T441" t="str">
            <v xml:space="preserve">Consta en Decreto Alcaldicio Nº510, que asume como Alcalde Titular de la Ilustre Municipalidad de Estación Central, don Felipe Muñoz Vallejos, de fecha 29 de junio del 2021.
</v>
          </cell>
        </row>
        <row r="442">
          <cell r="B442">
            <v>691507009</v>
          </cell>
          <cell r="C442" t="str">
            <v>Municipalidad</v>
          </cell>
          <cell r="D442" t="str">
            <v>Organismo o Servicio Público.</v>
          </cell>
          <cell r="E442" t="str">
            <v>Constitución Política de la República, art. 107.</v>
          </cell>
          <cell r="F442" t="str">
            <v>Indefinida.</v>
          </cell>
          <cell r="G442"/>
          <cell r="H442" t="str">
            <v>Según Ley Orgánica Nº 18.695, arts. 1º al 4º.</v>
          </cell>
          <cell r="I442" t="str">
            <v>no tiene</v>
          </cell>
          <cell r="J442"/>
          <cell r="K442"/>
          <cell r="L442" t="str">
            <v xml:space="preserve">Jorge Eliecer Roa Villegas  </v>
          </cell>
          <cell r="M442" t="str">
            <v xml:space="preserve">Arturo Prat N º 675 Comuna de Florida, Región del Bío Bío.
</v>
          </cell>
          <cell r="N442" t="str">
            <v>VIII</v>
          </cell>
          <cell r="O442" t="str">
            <v>Florida</v>
          </cell>
          <cell r="P442" t="str">
            <v>Teléfono: 2668900</v>
          </cell>
          <cell r="Q442" t="str">
            <v xml:space="preserve"> info@muniflorida.cl – jroa@muniflorida.cl</v>
          </cell>
          <cell r="R442"/>
          <cell r="S442">
            <v>91001</v>
          </cell>
          <cell r="T442" t="str">
            <v xml:space="preserve">No se acompañan. Aplica Informe Jurídico Nº 09, de fecha 14 de marzo de 2011 del Departamento Jurídico y Dictamen Nº 070791, de 2009, de la Contraloría General de la República.  
</v>
          </cell>
        </row>
        <row r="443">
          <cell r="B443" t="str">
            <v>69190900K</v>
          </cell>
          <cell r="C443" t="str">
            <v>Municipalidad</v>
          </cell>
          <cell r="D443" t="str">
            <v>Organismo o Servicio Público.</v>
          </cell>
          <cell r="E443" t="str">
            <v>Constitución Política de la República, art. 107.</v>
          </cell>
          <cell r="F443" t="str">
            <v>Indefinida.</v>
          </cell>
          <cell r="G443"/>
          <cell r="H443" t="str">
            <v>Según Ley Orgánica Nº 18.695, arts. 1º al 4º.</v>
          </cell>
          <cell r="I443" t="str">
            <v>no tiene</v>
          </cell>
          <cell r="J443"/>
          <cell r="K443"/>
          <cell r="L443" t="str">
            <v xml:space="preserve">José Isafor Bravo Burgos. </v>
          </cell>
          <cell r="M443" t="str">
            <v xml:space="preserve">Pedro Camalez 85, comuna de Freire, Novena Región
</v>
          </cell>
          <cell r="N443" t="str">
            <v>IX</v>
          </cell>
          <cell r="O443" t="str">
            <v>Freire</v>
          </cell>
          <cell r="P443" t="str">
            <v>Fono Mesa Central: 045 2922300</v>
          </cell>
          <cell r="Q443"/>
          <cell r="R443"/>
          <cell r="S443">
            <v>91001</v>
          </cell>
          <cell r="T443" t="str">
            <v xml:space="preserve">No se acompañan. Aplica Informe Jurídico Nº 09, de  fecha 14 de marzo de 2011 del Departamento Jurídico y Dictamen Nº 070791, de 2009, de la Contraloría General de la República.  </v>
          </cell>
        </row>
        <row r="444">
          <cell r="B444" t="str">
            <v>69030600K</v>
          </cell>
          <cell r="C444" t="str">
            <v>Municipalidad</v>
          </cell>
          <cell r="D444" t="str">
            <v>Organismo o Servicio Público.</v>
          </cell>
          <cell r="E444" t="str">
            <v>Constitución Política de la República, artículo 107.</v>
          </cell>
          <cell r="F444" t="str">
            <v>Indefinida.</v>
          </cell>
          <cell r="G444"/>
          <cell r="H444" t="str">
            <v>Según Ley Orgánica Nº 18.695, artículos 1º al 4º.</v>
          </cell>
          <cell r="I444" t="str">
            <v>no tiene</v>
          </cell>
          <cell r="J444"/>
          <cell r="K444"/>
          <cell r="L444" t="str">
            <v xml:space="preserve">César Antonio Orellana Orellana, </v>
          </cell>
          <cell r="M444" t="str">
            <v xml:space="preserve">Edificio Consistorial, calle O´Higgins Nº 1016, comuna de Freirina, Región de Atacama. 
</v>
          </cell>
          <cell r="N444" t="str">
            <v>III</v>
          </cell>
          <cell r="O444" t="str">
            <v>Freirina</v>
          </cell>
          <cell r="P444" t="str">
            <v>569 74959304</v>
          </cell>
          <cell r="Q444" t="str">
            <v xml:space="preserve"> alcalde@munifreirina.cl</v>
          </cell>
          <cell r="R444"/>
          <cell r="S444">
            <v>91001</v>
          </cell>
          <cell r="T444" t="str">
            <v>No se acompañan. Aplica Informe Jurídico Nº 09, de  fecha 14 de marzo de 2011 del Departamento Jurídico y Dictamen Nº 070791, de 2009, de la Contraloría General de la República</v>
          </cell>
        </row>
        <row r="445">
          <cell r="B445" t="str">
            <v>69220400K</v>
          </cell>
          <cell r="C445" t="str">
            <v>Municipalidad</v>
          </cell>
          <cell r="D445" t="str">
            <v>Organismo o Servicio Público.</v>
          </cell>
          <cell r="E445" t="str">
            <v>Constitución Política de la República, artículo 107.</v>
          </cell>
          <cell r="F445" t="str">
            <v>Indefinida.</v>
          </cell>
          <cell r="G445"/>
          <cell r="H445" t="str">
            <v>Según Ley Orgánica Nº 18.695, artículos 1º al 4º.</v>
          </cell>
          <cell r="I445" t="str">
            <v>no tiene</v>
          </cell>
          <cell r="J445"/>
          <cell r="K445"/>
          <cell r="L445" t="str">
            <v xml:space="preserve">José Miguel Cárdenas Barría
</v>
          </cell>
          <cell r="M445" t="str">
            <v xml:space="preserve">San Francisco Nº 124, comuna de Fresia, Región de Los Lagos.
</v>
          </cell>
          <cell r="N445" t="str">
            <v>X</v>
          </cell>
          <cell r="O445" t="str">
            <v>Fresia</v>
          </cell>
          <cell r="P445" t="str">
            <v xml:space="preserve">Alcaldía: 652772701 
 Oficina de partes: 652772700 
DIDECO: 652772680 
OPD Fresia: +569 66186472 </v>
          </cell>
          <cell r="Q445" t="str">
            <v>Alcaldía: mcardenas@munifresia.cl 
Oficina de partes: alcaldemunifresia@gmail.com  DIDECO: didecofresia@gmail.com 
OPD Fresia:  opdfresia@hotmail.com</v>
          </cell>
          <cell r="R445"/>
          <cell r="S445">
            <v>91001</v>
          </cell>
          <cell r="T445" t="str">
            <v>No se acompañan. Aplica Informe Jurídico Nº 09, de  fecha 14 de marzo de 2011 del Departamento Jurídico y Dictamen Nº 070791, de 2009, de la Contraloría General de la República</v>
          </cell>
        </row>
        <row r="446">
          <cell r="B446">
            <v>692207009</v>
          </cell>
          <cell r="C446" t="str">
            <v>Municipalidad</v>
          </cell>
          <cell r="D446" t="str">
            <v>Organismo o Servicio Público.</v>
          </cell>
          <cell r="E446" t="str">
            <v>Constitución Política de la República, artículo 107.</v>
          </cell>
          <cell r="F446" t="str">
            <v>Indefinida.</v>
          </cell>
          <cell r="G446"/>
          <cell r="H446" t="str">
            <v>Según Ley Orgánica Constitucional Nº 18.695, arts. 1º al 4º.</v>
          </cell>
          <cell r="I446" t="str">
            <v>no tiene</v>
          </cell>
          <cell r="J446"/>
          <cell r="K446"/>
          <cell r="L446" t="str">
            <v xml:space="preserve">Claus Pedro Lindemann Vierth,     </v>
          </cell>
          <cell r="M446" t="str">
            <v>Philippi Nº 753, comuna de Frutillar, Provincia de Llanquihue, Décima Región de Los Lagos.</v>
          </cell>
          <cell r="N446" t="str">
            <v>X</v>
          </cell>
          <cell r="O446" t="str">
            <v>Frutillar</v>
          </cell>
          <cell r="P446"/>
          <cell r="Q446"/>
          <cell r="R446"/>
          <cell r="S446">
            <v>91001</v>
          </cell>
          <cell r="T446" t="str">
            <v xml:space="preserve">No se acompañan. Aplica Informe Jurídico Nº 09, de  fecha 14 de marzo de 2011 del Departamento Jurídico y Dictamen Nº 070791, de 2009, de la Contraloría General de la República.  
</v>
          </cell>
        </row>
        <row r="447">
          <cell r="B447" t="str">
            <v>69200700K</v>
          </cell>
          <cell r="C447" t="str">
            <v>Municipalidad</v>
          </cell>
          <cell r="D447" t="str">
            <v>Organismo o Servicio Público.</v>
          </cell>
          <cell r="E447" t="str">
            <v>Constitución Política de la República, artículo 107.</v>
          </cell>
          <cell r="F447" t="str">
            <v>Indefinida.</v>
          </cell>
          <cell r="G447"/>
          <cell r="H447" t="str">
            <v>Según Ley Orgánica Nº 18.695, artículos 1º al 4º.</v>
          </cell>
          <cell r="I447" t="str">
            <v>no tiene</v>
          </cell>
          <cell r="J447"/>
          <cell r="K447"/>
          <cell r="L447" t="str">
            <v xml:space="preserve">Claudio Rosamel Lavado Castro,                           
</v>
          </cell>
          <cell r="M447" t="str">
            <v xml:space="preserve">Avda. Balmaceda Esquina Alessandri S/N
</v>
          </cell>
          <cell r="N447" t="str">
            <v>XIV</v>
          </cell>
          <cell r="O447" t="str">
            <v>Futrono</v>
          </cell>
          <cell r="P447" t="str">
            <v>Fono Fax: (063) 2481213</v>
          </cell>
          <cell r="Q447" t="str">
            <v>: contacto@munifutrono.cl</v>
          </cell>
          <cell r="R447"/>
          <cell r="S447">
            <v>91001</v>
          </cell>
          <cell r="T447" t="str">
            <v>No se acompañan. Aplica Informe Jurídico Nº 09, de fecha 14 de marzo de 2011 del Departamento Jurídico y Dictamen Nº 070791, de 2009, de la Contraloría General de la República.</v>
          </cell>
        </row>
        <row r="448">
          <cell r="B448">
            <v>691902005</v>
          </cell>
          <cell r="C448" t="str">
            <v>Municipalidad</v>
          </cell>
          <cell r="D448" t="str">
            <v>Organismo o Servicio Público.</v>
          </cell>
          <cell r="E448" t="str">
            <v>Constitución Política de la República, art. 107.</v>
          </cell>
          <cell r="F448" t="str">
            <v>Indefinida.</v>
          </cell>
          <cell r="G448"/>
          <cell r="H448" t="str">
            <v>Según Ley Orgánica Nº 18.695, arts. 1º al 4º.</v>
          </cell>
          <cell r="I448" t="str">
            <v>no tiene</v>
          </cell>
          <cell r="J448"/>
          <cell r="K448"/>
          <cell r="L448" t="str">
            <v xml:space="preserve">José Miguel Hernández Saffirio       </v>
          </cell>
          <cell r="M448" t="str">
            <v>Independencia Nº 90, Galvarino, Novena Región</v>
          </cell>
          <cell r="N448" t="str">
            <v>IX</v>
          </cell>
          <cell r="O448" t="str">
            <v>Galvarino</v>
          </cell>
          <cell r="P448"/>
          <cell r="Q448"/>
          <cell r="R448"/>
          <cell r="S448">
            <v>91001</v>
          </cell>
          <cell r="T448" t="str">
            <v>Se acompaña Certificado Financiero correspondiente al 2008, aprobado por la Unidad de Supervisión Nacional.</v>
          </cell>
        </row>
        <row r="449">
          <cell r="B449">
            <v>691912000</v>
          </cell>
          <cell r="C449" t="str">
            <v>Municipalidad</v>
          </cell>
          <cell r="D449" t="str">
            <v>Organismo o Servicio Público.</v>
          </cell>
          <cell r="E449" t="str">
            <v>Constitución Política de la República, art. 107.</v>
          </cell>
          <cell r="F449" t="str">
            <v>Indefinida.</v>
          </cell>
          <cell r="G449"/>
          <cell r="H449" t="str">
            <v>Según Ley Orgánica Nº 18.695, arts. 1º al 4º.</v>
          </cell>
          <cell r="I449" t="str">
            <v>no tiene</v>
          </cell>
          <cell r="J449"/>
          <cell r="K449"/>
          <cell r="L449" t="str">
            <v xml:space="preserve">Jorge Andres Romero Martínez </v>
          </cell>
          <cell r="M449" t="str">
            <v xml:space="preserve">Ramón Freire Nº 590, comuna de Gorbea, Provincia de Cautín, IX Región.
</v>
          </cell>
          <cell r="N449" t="str">
            <v>IX</v>
          </cell>
          <cell r="O449" t="str">
            <v>Gorbea</v>
          </cell>
          <cell r="P449" t="str">
            <v xml:space="preserve">Teléfonos: (45) 201900 </v>
          </cell>
          <cell r="Q449"/>
          <cell r="R449"/>
          <cell r="S449">
            <v>91001</v>
          </cell>
          <cell r="T449" t="str">
            <v xml:space="preserve">No se acompañan. Aplica Informe Jurídico Nº 09, de  fecha 14 de marzo de 2011 del Departamento Jurídico y Dictamen Nº 070791, de 2009, de la Contraloría General de la República.  
</v>
          </cell>
        </row>
        <row r="450">
          <cell r="B450">
            <v>690803003</v>
          </cell>
          <cell r="C450" t="str">
            <v>Municipalidad</v>
          </cell>
          <cell r="D450" t="str">
            <v>Organismo o Servicio Público.</v>
          </cell>
          <cell r="E450" t="str">
            <v>Constitución Política de la República, art. 107.</v>
          </cell>
          <cell r="F450" t="str">
            <v>Indefinida.</v>
          </cell>
          <cell r="G450"/>
          <cell r="H450" t="str">
            <v>Según Ley Orgánica Nº 18.695, arts. 1º al 4º.</v>
          </cell>
          <cell r="I450" t="str">
            <v>no tiene</v>
          </cell>
          <cell r="J450"/>
          <cell r="K450"/>
          <cell r="L450" t="str">
            <v xml:space="preserve">Claudio Rafael Segovia Cofré </v>
          </cell>
          <cell r="M450" t="str">
            <v>Plaza de Armas S/Nº, Graneros, Sexta Región.</v>
          </cell>
          <cell r="N450" t="str">
            <v>VI</v>
          </cell>
          <cell r="O450" t="str">
            <v>Graneros</v>
          </cell>
          <cell r="P450"/>
          <cell r="Q450"/>
          <cell r="R450"/>
          <cell r="S450">
            <v>91001</v>
          </cell>
          <cell r="T450" t="str">
            <v xml:space="preserve">No se acompañan. Aplica Informe Jurídico Nº 09, de fecha 14 de marzo de 2011 del Departamento Jurídico y Dictamen Nº 070791, de 2009, de la Contraloría General de la República.  
</v>
          </cell>
        </row>
        <row r="451">
          <cell r="B451">
            <v>622522001</v>
          </cell>
          <cell r="C451"/>
          <cell r="D451" t="str">
            <v>Organismo o Servicio Público.</v>
          </cell>
          <cell r="E451" t="str">
            <v>Constitución Política de la República, art. 107.</v>
          </cell>
          <cell r="F451" t="str">
            <v>Indefinida.</v>
          </cell>
          <cell r="G451"/>
          <cell r="H451" t="str">
            <v>Según Ley Orgánica Nº 18.695, arts. 1º al 4º.</v>
          </cell>
          <cell r="I451" t="str">
            <v>no tiene</v>
          </cell>
          <cell r="J451"/>
          <cell r="K451"/>
          <cell r="L451" t="str">
            <v>María Cristina Espinoza Ojeda;</v>
          </cell>
          <cell r="M451" t="str">
            <v>Calle 21 de Septiembre N°450, comuna de Hualaihué, Región de Los Lagos.</v>
          </cell>
          <cell r="N451" t="str">
            <v>X</v>
          </cell>
          <cell r="O451" t="str">
            <v>Hualaihué</v>
          </cell>
          <cell r="P451" t="str">
            <v xml:space="preserve">65 2 217347 </v>
          </cell>
          <cell r="Q451" t="str">
            <v xml:space="preserve">mhualaihue@yahoo.es </v>
          </cell>
          <cell r="R451"/>
          <cell r="S451">
            <v>91001</v>
          </cell>
          <cell r="T451" t="str">
            <v xml:space="preserve">No se acompañan. Aplica Informe Jurídico Nº 09, de  fecha 14 de marzo de 2011 del Departamento Jurídico y Dictamen Nº 070791, de 2009, de la Contraloría General de la República.  
</v>
          </cell>
        </row>
        <row r="452">
          <cell r="B452" t="str">
            <v>69100600K</v>
          </cell>
          <cell r="C452" t="str">
            <v>Municipalidad</v>
          </cell>
          <cell r="D452" t="str">
            <v>Organismo o Servicio Público.</v>
          </cell>
          <cell r="E452" t="str">
            <v>Constitución Política de la República, art. 107.</v>
          </cell>
          <cell r="F452" t="str">
            <v>Indefinida.</v>
          </cell>
          <cell r="G452"/>
          <cell r="H452" t="str">
            <v>Según Ley Orgánica Nº 18.695, arts. 1º al 4º.</v>
          </cell>
          <cell r="I452" t="str">
            <v>no tiene</v>
          </cell>
          <cell r="J452"/>
          <cell r="K452"/>
          <cell r="L452" t="str">
            <v xml:space="preserve">Claudio Pucher Lizama  </v>
          </cell>
          <cell r="M452" t="str">
            <v xml:space="preserve">Libertad Nº90, comuna de Hualañé, Séptima Región
</v>
          </cell>
          <cell r="N452" t="str">
            <v>VII</v>
          </cell>
          <cell r="O452" t="str">
            <v>Hualañé</v>
          </cell>
          <cell r="P452" t="str">
            <v xml:space="preserve">Fonos (75) 481004, 481028, </v>
          </cell>
          <cell r="Q452"/>
          <cell r="R452"/>
          <cell r="S452">
            <v>91001</v>
          </cell>
          <cell r="T452" t="str">
            <v xml:space="preserve">No se acompañan. Aplica Informe Jurídico Nº 09, de  fecha 14 de marzo de 2011 del Departamento Jurídico y Dictamen Nº 070791, de 2009, de la Contraloría General de la República.  
.
</v>
          </cell>
        </row>
        <row r="453">
          <cell r="B453" t="str">
            <v>69264400K</v>
          </cell>
          <cell r="C453" t="str">
            <v>Municipalidad</v>
          </cell>
          <cell r="D453" t="str">
            <v>Organismo o Servicio Público.</v>
          </cell>
          <cell r="E453" t="str">
            <v>Constitución Política de la República, artículo 107.</v>
          </cell>
          <cell r="F453" t="str">
            <v>Indefinida.</v>
          </cell>
          <cell r="G453"/>
          <cell r="H453" t="str">
            <v>Según Ley Orgánica Nº 18.695, artículos 1º al 4º.</v>
          </cell>
          <cell r="I453" t="str">
            <v>no tiene</v>
          </cell>
          <cell r="J453"/>
          <cell r="K453"/>
          <cell r="L453" t="str">
            <v>Miguel Rivera Morales</v>
          </cell>
          <cell r="M453" t="str">
            <v xml:space="preserve">Calle Patria Nueva #1035 sector Perla del Bio Bio, comuna de Hualpén, región del Biobío. 
</v>
          </cell>
          <cell r="N453" t="str">
            <v>VIII</v>
          </cell>
          <cell r="O453" t="str">
            <v>Hualpén</v>
          </cell>
          <cell r="P453" t="str">
            <v xml:space="preserve">Fonos (41) 425501
</v>
          </cell>
          <cell r="Q453"/>
          <cell r="R453"/>
          <cell r="S453">
            <v>91001</v>
          </cell>
          <cell r="T453" t="str">
            <v xml:space="preserve">Se acompaña Certificado Financiero de fecha 29 de agosto del 2008, correspondiente al año 2007, aprobado por la Unidad de Supervisión Financiera Nacional. 
Patrimonio $4.363.178.059.-
</v>
          </cell>
        </row>
        <row r="454">
          <cell r="B454">
            <v>691506002</v>
          </cell>
          <cell r="C454" t="str">
            <v>Municipalidad</v>
          </cell>
          <cell r="D454" t="str">
            <v>Organismo o Servicio Público.</v>
          </cell>
          <cell r="E454" t="str">
            <v>Constitución Política de la República, artículo 107.</v>
          </cell>
          <cell r="F454" t="str">
            <v>Indefinida.</v>
          </cell>
          <cell r="G454"/>
          <cell r="H454" t="str">
            <v>Según Ley Orgánica Nº 18.695, artículos 1º al 4º.</v>
          </cell>
          <cell r="I454" t="str">
            <v>no tiene</v>
          </cell>
          <cell r="J454"/>
          <cell r="K454"/>
          <cell r="L454" t="str">
            <v xml:space="preserve">Jorge Alejandro Contanzo Bravo     </v>
          </cell>
          <cell r="M454" t="str">
            <v xml:space="preserve">Freire Nº 351, comuna de, Octava Región.
</v>
          </cell>
          <cell r="N454" t="str">
            <v>VIII</v>
          </cell>
          <cell r="O454" t="str">
            <v>Hualqui</v>
          </cell>
          <cell r="P454" t="str">
            <v>Fonos fax: 41-780213 – 41-780424 – 41-780454</v>
          </cell>
          <cell r="Q454" t="str">
            <v xml:space="preserve"> alcaldia@hualqui.cl</v>
          </cell>
          <cell r="R454"/>
          <cell r="S454">
            <v>91001</v>
          </cell>
          <cell r="T454" t="str">
            <v xml:space="preserve">No se acompañan. Aplica Informe Jurídico Nº 09, de  fecha 14 de marzo de 2011 del Departamento Jurídico y Dictamen Nº 070791, de 2009, de la Contraloría General de la República.  
</v>
          </cell>
        </row>
        <row r="455">
          <cell r="B455">
            <v>690102005</v>
          </cell>
          <cell r="C455" t="str">
            <v>Municipalidad</v>
          </cell>
          <cell r="D455" t="str">
            <v>Organismo o Servicio Público.</v>
          </cell>
          <cell r="E455" t="str">
            <v>Constitución Política de la República, artículo 107.</v>
          </cell>
          <cell r="F455" t="str">
            <v>Indefinida.</v>
          </cell>
          <cell r="G455"/>
          <cell r="H455" t="str">
            <v>Según Ley Orgánica Nº 18.695, artículos 1º al 4º.</v>
          </cell>
          <cell r="I455" t="str">
            <v>no tiene</v>
          </cell>
          <cell r="J455"/>
          <cell r="K455"/>
          <cell r="L455" t="str">
            <v xml:space="preserve">José Andrés Bartolo Vinaya, </v>
          </cell>
          <cell r="M455" t="str">
            <v xml:space="preserve">Vicuña Mackenna S/N°, Comuna de Huara, Provincia de Tamarugal, Región de Tarapacá.
</v>
          </cell>
          <cell r="N455" t="str">
            <v>I</v>
          </cell>
          <cell r="O455" t="str">
            <v>Tamarugal</v>
          </cell>
          <cell r="P455" t="str">
            <v>Fono: 2463200</v>
          </cell>
          <cell r="Q455"/>
          <cell r="R455"/>
          <cell r="S455">
            <v>91001</v>
          </cell>
          <cell r="T455" t="str">
            <v>No corresponde</v>
          </cell>
        </row>
        <row r="456">
          <cell r="B456">
            <v>690307006</v>
          </cell>
          <cell r="C456" t="str">
            <v>Municipalidad</v>
          </cell>
          <cell r="D456" t="str">
            <v>Organismo o Servicio Público.</v>
          </cell>
          <cell r="E456" t="str">
            <v>Constitución Política de la República, artículo 118.</v>
          </cell>
          <cell r="F456" t="str">
            <v>Indefinida.</v>
          </cell>
          <cell r="G456"/>
          <cell r="H456" t="str">
            <v>Según Ley Orgánica Nº 18.695, artículos 1º al 4º.</v>
          </cell>
          <cell r="I456" t="str">
            <v>no tiene</v>
          </cell>
          <cell r="J456"/>
          <cell r="K456"/>
          <cell r="L456" t="str">
            <v xml:space="preserve">Rigoberto Genaro Briceño Tapia
</v>
          </cell>
          <cell r="M456" t="str">
            <v xml:space="preserve">Calle Graig Nª 530, comuna de Huasco, Región de Atacama
</v>
          </cell>
          <cell r="N456" t="str">
            <v>III</v>
          </cell>
          <cell r="O456" t="str">
            <v>Huasco</v>
          </cell>
          <cell r="P456" t="str">
            <v xml:space="preserve"> Teléfono: 051-531039-531042-531010</v>
          </cell>
          <cell r="Q456" t="str">
            <v>http://www.imhuasco.cl</v>
          </cell>
          <cell r="R456"/>
          <cell r="S456">
            <v>91001</v>
          </cell>
          <cell r="T456" t="str">
            <v>No se acompañan. Aplica Informe Jurídico Nº 09, de  fecha 14 de marzo de 2011 del Departamento Jurídico y Dictamen Nº 070791, de 2009, de la Contraloría General de la República</v>
          </cell>
        </row>
        <row r="457">
          <cell r="B457">
            <v>692554000</v>
          </cell>
          <cell r="C457" t="str">
            <v>Municipalidad</v>
          </cell>
          <cell r="D457" t="str">
            <v>Organismo o Servicio Público.</v>
          </cell>
          <cell r="E457" t="str">
            <v>Constitución Política de la República, art. 107.</v>
          </cell>
          <cell r="F457" t="str">
            <v>Indefinida.</v>
          </cell>
          <cell r="G457"/>
          <cell r="H457" t="str">
            <v>Según Ley Orgánica Constitucional Nº 18.695, arts. 1º al 4º.</v>
          </cell>
          <cell r="I457" t="str">
            <v>no tiene</v>
          </cell>
          <cell r="J457"/>
          <cell r="K457"/>
          <cell r="L457" t="str">
            <v xml:space="preserve">Carlos César Luis Cuadrado Prats   
Alcalde
</v>
          </cell>
          <cell r="M457" t="str">
            <v xml:space="preserve">Avenida Premio Nobel Nº5555, comuna de Huechuraba.
</v>
          </cell>
          <cell r="N457" t="str">
            <v>XIII</v>
          </cell>
          <cell r="O457" t="str">
            <v>Huechuraba</v>
          </cell>
          <cell r="P457" t="str">
            <v>Fono 27511100</v>
          </cell>
          <cell r="Q457" t="str">
            <v>alcaldecuadrado@huechuraba.cl</v>
          </cell>
          <cell r="R457"/>
          <cell r="S457">
            <v>91001</v>
          </cell>
          <cell r="T457" t="str">
            <v xml:space="preserve">No se acompañan. Aplica Informe Jurídico Nº 09, de  fecha 14 de marzo de 2011 del Departamento Jurídico y Dictamen Nº 070791, de 2009, de la Contraloría General de la República.
</v>
          </cell>
        </row>
        <row r="458">
          <cell r="B458">
            <v>690412004</v>
          </cell>
          <cell r="C458" t="str">
            <v>Municipalidad</v>
          </cell>
          <cell r="D458" t="str">
            <v>Organismo o Servicio Público.</v>
          </cell>
          <cell r="E458" t="str">
            <v>Constitución Política de la República, art. 107.</v>
          </cell>
          <cell r="F458" t="str">
            <v>Indefinida.</v>
          </cell>
          <cell r="G458"/>
          <cell r="H458" t="str">
            <v>Según Ley Orgánica Nº 18.695, arts. 1º al 4º.</v>
          </cell>
          <cell r="I458" t="str">
            <v>no tiene</v>
          </cell>
          <cell r="J458"/>
          <cell r="K458"/>
          <cell r="L458" t="str">
            <v xml:space="preserve">Denis Enrique Cortés Vargas </v>
          </cell>
          <cell r="M458" t="str">
            <v>Constitución 24, Illapel, Cuarta Región.</v>
          </cell>
          <cell r="N458" t="str">
            <v>IV</v>
          </cell>
          <cell r="O458" t="str">
            <v>Illapel</v>
          </cell>
          <cell r="P458">
            <v>532662300</v>
          </cell>
          <cell r="Q458" t="str">
            <v>denis.cortes@municipalidadillapel.cl</v>
          </cell>
          <cell r="R458"/>
          <cell r="S458">
            <v>91001</v>
          </cell>
          <cell r="T458" t="str">
            <v xml:space="preserve">No se acompañan. Aplica Informe Jurídico Nº 09, de  fecha 14 de marzo de 2011 del Departamento Jurídico y Dictamen Nº 070791, de 2009, de la Contraloría General de la República.  
</v>
          </cell>
        </row>
        <row r="459">
          <cell r="B459">
            <v>692555007</v>
          </cell>
          <cell r="C459" t="str">
            <v>Municipalidad</v>
          </cell>
          <cell r="D459" t="str">
            <v>Organismo o Servicio Público.</v>
          </cell>
          <cell r="E459" t="str">
            <v>Constitución Política de la República, artículo 107.</v>
          </cell>
          <cell r="F459" t="str">
            <v>Indefinida.</v>
          </cell>
          <cell r="G459"/>
          <cell r="H459" t="str">
            <v>Según Ley Orgánica Nº 18.695, artículos 1º al 4º.</v>
          </cell>
          <cell r="I459" t="str">
            <v>no tiene</v>
          </cell>
          <cell r="J459"/>
          <cell r="K459"/>
          <cell r="L459" t="str">
            <v xml:space="preserve">Gonzalo Durán Baronti, </v>
          </cell>
          <cell r="M459" t="str">
            <v xml:space="preserve">Avda. Independencia Nº 834, comuna de Independencia,  Región Metropolitana .
</v>
          </cell>
          <cell r="N459" t="str">
            <v>XIII</v>
          </cell>
          <cell r="O459" t="str">
            <v>Independencia</v>
          </cell>
          <cell r="P459" t="str">
            <v>Fono: 4442000</v>
          </cell>
          <cell r="Q459" t="str">
            <v xml:space="preserve">relacionespublicas@independencia.cl
</v>
          </cell>
          <cell r="R459"/>
          <cell r="S459">
            <v>91001</v>
          </cell>
          <cell r="T459" t="str">
            <v xml:space="preserve">No se acompañan. Aplica Informe Jurídico Nº 09, de  fecha 14 de marzo de 2011 del Departamento Jurídico y Dictamen Nº 070791, de 2009, de la Contraloría General de la República.  
</v>
          </cell>
        </row>
        <row r="460">
          <cell r="B460">
            <v>690103001</v>
          </cell>
          <cell r="C460" t="str">
            <v>Municipalidad</v>
          </cell>
          <cell r="D460" t="str">
            <v>Organismo o Servicio Público.</v>
          </cell>
          <cell r="E460" t="str">
            <v>Constitución Política de la República, art. 107.</v>
          </cell>
          <cell r="F460" t="str">
            <v>Indefinida.</v>
          </cell>
          <cell r="G460"/>
          <cell r="H460" t="str">
            <v>Según Ley Orgánica Nº 18.695, arts. 1º al 4º.</v>
          </cell>
          <cell r="I460" t="str">
            <v>no tiene</v>
          </cell>
          <cell r="J460"/>
          <cell r="K460"/>
          <cell r="L460" t="str">
            <v xml:space="preserve">Jorge Alejandro Soria Quiroga, </v>
          </cell>
          <cell r="M460" t="str">
            <v>Tarapacá Nº 477, Iquique, Primera Región.</v>
          </cell>
          <cell r="N460" t="str">
            <v>I</v>
          </cell>
          <cell r="O460" t="str">
            <v>Iquique</v>
          </cell>
          <cell r="P460"/>
          <cell r="Q460"/>
          <cell r="R460"/>
          <cell r="S460">
            <v>91001</v>
          </cell>
          <cell r="T460" t="str">
            <v xml:space="preserve">No se acompañan. Aplica Informe Jurídico Nº 09, de  fecha 14 de marzo de 2011 del Departamento Jurídico y Dictamen Nº 070791, de 2009, de la Contraloría General de la República.  
</v>
          </cell>
        </row>
        <row r="461">
          <cell r="B461">
            <v>690719002</v>
          </cell>
          <cell r="C461" t="str">
            <v>Municipalidad</v>
          </cell>
          <cell r="D461" t="str">
            <v>Organismo o Servicio Público.</v>
          </cell>
          <cell r="E461" t="str">
            <v>Constitución Política de la República, art. 107.</v>
          </cell>
          <cell r="F461" t="str">
            <v>Indefinida.</v>
          </cell>
          <cell r="G461"/>
          <cell r="H461" t="str">
            <v>Según Ley Orgánica Nº 18.695, arts. 1º al 4º.</v>
          </cell>
          <cell r="I461" t="str">
            <v>no tiene</v>
          </cell>
          <cell r="J461"/>
          <cell r="K461"/>
          <cell r="L461" t="str">
            <v>Juan Pablo Olave Cámbara,</v>
          </cell>
          <cell r="M461" t="str">
            <v xml:space="preserve">Alcalde David López N°009, comuna de Isla de Maipo, región Metropolitana
</v>
          </cell>
          <cell r="N461" t="str">
            <v>XIII</v>
          </cell>
          <cell r="O461" t="str">
            <v>Isla De Maipo</v>
          </cell>
          <cell r="P461" t="str">
            <v xml:space="preserve">56-2-8769100
</v>
          </cell>
          <cell r="Q461" t="str">
            <v>contaco@islademaipo.cl
jolave@islademaipo.cl</v>
          </cell>
          <cell r="R461"/>
          <cell r="S461">
            <v>91001</v>
          </cell>
          <cell r="T461" t="str">
            <v xml:space="preserve">No se acompañan. Aplica Informe Jurídico Nº 09, de  fecha 14 de marzo de 2011 del Departamento Jurídico y Dictamen Nº 070791, de 2009, de la Contraloría General de la República.  
</v>
          </cell>
        </row>
        <row r="462">
          <cell r="B462">
            <v>690618001</v>
          </cell>
          <cell r="C462" t="str">
            <v>Municipalidad</v>
          </cell>
          <cell r="D462" t="str">
            <v>Organismo o Servicio Público.</v>
          </cell>
          <cell r="E462" t="str">
            <v>Constitución Política de la República, artículo 107.</v>
          </cell>
          <cell r="F462" t="str">
            <v>Indefinida.</v>
          </cell>
          <cell r="G462"/>
          <cell r="H462" t="str">
            <v>Según Ley Orgánica Nº 18.695, artículos 1º al 4º.</v>
          </cell>
          <cell r="I462" t="str">
            <v>no tiene</v>
          </cell>
          <cell r="J462"/>
          <cell r="K462"/>
          <cell r="L462" t="str">
            <v xml:space="preserve">Pedro Pablo Edmunds Paoa           </v>
          </cell>
          <cell r="M462" t="str">
            <v xml:space="preserve">Atamu Tekena S/N, comuna de Isla de Pascua, Quinta Región.
</v>
          </cell>
          <cell r="N462" t="str">
            <v>V</v>
          </cell>
          <cell r="O462" t="str">
            <v>Isla De Pascua</v>
          </cell>
          <cell r="P462" t="str">
            <v>Fono: (56-32) 2100226 2100230</v>
          </cell>
          <cell r="Q462"/>
          <cell r="R462"/>
          <cell r="S462">
            <v>91001</v>
          </cell>
          <cell r="T462" t="str">
            <v>Se acompaña Certificado Financiero, correspondiente al año 2009, aprobados por el Sub Departamento de Supervisión Financiera Nacional</v>
          </cell>
        </row>
        <row r="463">
          <cell r="B463">
            <v>690603004</v>
          </cell>
          <cell r="C463" t="str">
            <v>Municipalidad</v>
          </cell>
          <cell r="D463" t="str">
            <v>Organismo o Servicio Público.</v>
          </cell>
          <cell r="E463" t="str">
            <v>Constitución Política de la República, art. 107.</v>
          </cell>
          <cell r="F463" t="str">
            <v>Indefinida.</v>
          </cell>
          <cell r="G463"/>
          <cell r="H463" t="str">
            <v>Según Ley Orgánica Nº 18.695, arts. 1º al 4º.</v>
          </cell>
          <cell r="I463" t="str">
            <v>no tiene</v>
          </cell>
          <cell r="J463"/>
          <cell r="K463"/>
          <cell r="L463" t="str">
            <v>Johny Alexis Piraíno Meneses</v>
          </cell>
          <cell r="M463" t="str">
            <v xml:space="preserve">Marathon Nº312, comuna de La Calera, quinta Región 
</v>
          </cell>
          <cell r="N463" t="str">
            <v>V</v>
          </cell>
          <cell r="O463" t="str">
            <v>La Calera</v>
          </cell>
          <cell r="P463" t="str">
            <v>332381800
332381700</v>
          </cell>
          <cell r="Q463" t="str">
            <v>jpiraino@lacalera.cl</v>
          </cell>
          <cell r="R463"/>
          <cell r="S463">
            <v>91001</v>
          </cell>
          <cell r="T463" t="str">
            <v xml:space="preserve">No se acompañan. Aplica Informe Jurídico Nº 09, de  fecha 14 de marzo de 2011 del Departamento Jurídico y Dictamen Nº 070791, de 2009, de la Contraloría General de la República.  
</v>
          </cell>
        </row>
        <row r="464">
          <cell r="B464">
            <v>690720000</v>
          </cell>
          <cell r="C464" t="str">
            <v>Municipalidad</v>
          </cell>
          <cell r="D464" t="str">
            <v>Organismo o Servicio Público.</v>
          </cell>
          <cell r="E464" t="str">
            <v>Constitución Política de la República, art. 107.</v>
          </cell>
          <cell r="F464" t="str">
            <v>Indefinida.</v>
          </cell>
          <cell r="G464"/>
          <cell r="H464" t="str">
            <v>Según Ley Orgánica Nº 18.695, arts. 1º al 4º.</v>
          </cell>
          <cell r="I464" t="str">
            <v>no tiene</v>
          </cell>
          <cell r="J464"/>
          <cell r="K464"/>
          <cell r="L464" t="str">
            <v xml:space="preserve">Reginaldo Santiago Rebolledo Pizarro    </v>
          </cell>
          <cell r="M464" t="str">
            <v xml:space="preserve">Pedro Aguirre Cerda Nº0161, La Cisterna.
</v>
          </cell>
          <cell r="N464" t="str">
            <v>XIII</v>
          </cell>
          <cell r="O464" t="str">
            <v>La Cisterna</v>
          </cell>
          <cell r="P464" t="str">
            <v>Fono 225407541- 225407586</v>
          </cell>
          <cell r="Q464" t="str">
            <v>secmunicipal@cisterna.cl</v>
          </cell>
          <cell r="R464"/>
          <cell r="S464">
            <v>91001</v>
          </cell>
          <cell r="T464" t="str">
            <v xml:space="preserve">No se acompañan. Aplica Informe Jurídico Nº 09, de  fecha 14 de marzo de 2011 del Departamento Jurídico y Dictamen Nº 070791, de 2009, de la Contraloría General de la República.  
</v>
          </cell>
        </row>
        <row r="465">
          <cell r="B465">
            <v>692011007</v>
          </cell>
          <cell r="C465" t="str">
            <v>Municipalidad</v>
          </cell>
          <cell r="D465" t="str">
            <v>Organismo o Servicio Público.</v>
          </cell>
          <cell r="E465" t="str">
            <v>Constitución Política de la República, artículo 107.</v>
          </cell>
          <cell r="F465" t="str">
            <v>Indefinida.</v>
          </cell>
          <cell r="G465"/>
          <cell r="H465" t="str">
            <v>Según Ley Orgánica Nº 18.695, artículos 1º al 4º.</v>
          </cell>
          <cell r="I465" t="str">
            <v>no tiene</v>
          </cell>
          <cell r="J465"/>
          <cell r="K465"/>
          <cell r="L465" t="str">
            <v xml:space="preserve">Miguel Meza Shwenke, </v>
          </cell>
          <cell r="M465" t="str">
            <v xml:space="preserve">Calle Viña del Mar Nº 345, Lago Ranco.
</v>
          </cell>
          <cell r="N465" t="str">
            <v>X</v>
          </cell>
          <cell r="O465" t="str">
            <v>Lago Ranco</v>
          </cell>
          <cell r="P465"/>
          <cell r="Q465"/>
          <cell r="R465"/>
          <cell r="S465">
            <v>91001</v>
          </cell>
          <cell r="T465" t="str">
            <v>No se acompañan. Aplica Informe Jurídico Nº 09, de  fecha 14 de marzo de 2011 del Departamento Jurídico y Dictamen Nº 070791, de 2009, de la Contraloría General de la República</v>
          </cell>
        </row>
        <row r="466">
          <cell r="B466">
            <v>690714000</v>
          </cell>
          <cell r="C466" t="str">
            <v>Municipalidad</v>
          </cell>
          <cell r="D466" t="str">
            <v>Organismo o Servicio Público.</v>
          </cell>
          <cell r="E466" t="str">
            <v>Constitución Política de la República, artículo 107.</v>
          </cell>
          <cell r="F466" t="str">
            <v>Indefinida.</v>
          </cell>
          <cell r="G466"/>
          <cell r="H466" t="str">
            <v>Según Ley Orgánica Nº 18.695, artículos 1º al 4º.</v>
          </cell>
          <cell r="I466" t="str">
            <v>no tiene</v>
          </cell>
          <cell r="J466"/>
          <cell r="K466"/>
          <cell r="L466" t="str">
            <v xml:space="preserve">JONATHAN OPAZO CARRASCO </v>
          </cell>
          <cell r="M466" t="str">
            <v xml:space="preserve">Baquedano Nº 824, comuna de Lampa, Región Metropolitana.
</v>
          </cell>
          <cell r="N466" t="str">
            <v>XIII</v>
          </cell>
          <cell r="O466" t="str">
            <v>Lampa</v>
          </cell>
          <cell r="P466" t="str">
            <v xml:space="preserve">Fonos: 2586100 – 2586115 /226568500/226568501
 Fax:  8422622 – 8422652
</v>
          </cell>
          <cell r="Q466" t="str">
            <v xml:space="preserve">alcaldia@lampa.cl
www.lampa.cl
</v>
          </cell>
          <cell r="R466"/>
          <cell r="S466">
            <v>91001</v>
          </cell>
          <cell r="T466" t="str">
            <v>No se acompañan. Aplica Informe Jurídico Nº 09, de  fecha 14 de marzo de 2011 del Departamento Jurídico y Dictamen Nº 070791, de 2009, de la Contraloría General de la República</v>
          </cell>
        </row>
        <row r="467">
          <cell r="B467">
            <v>692003004</v>
          </cell>
          <cell r="C467" t="str">
            <v>Municipalidad</v>
          </cell>
          <cell r="D467" t="str">
            <v>Organismo o Servicio Público.</v>
          </cell>
          <cell r="E467" t="str">
            <v>Constitución Política de la República, artículo 107.</v>
          </cell>
          <cell r="F467" t="str">
            <v>Indefinida.</v>
          </cell>
          <cell r="G467"/>
          <cell r="H467" t="str">
            <v>Según Ley Orgánica Nº 18.695, artículos 1º al 4º.</v>
          </cell>
          <cell r="I467" t="str">
            <v>no tiene</v>
          </cell>
          <cell r="J467"/>
          <cell r="K467"/>
          <cell r="L467" t="str">
            <v xml:space="preserve">Rolando Peña Riquelme, </v>
          </cell>
          <cell r="M467" t="str">
            <v xml:space="preserve">Libertad N° 251, Comuna de Lanco.
</v>
          </cell>
          <cell r="N467" t="str">
            <v>XIV</v>
          </cell>
          <cell r="O467" t="str">
            <v>Lanco</v>
          </cell>
          <cell r="P467" t="str">
            <v xml:space="preserve">Fonos: 63-670100 / 670101.
</v>
          </cell>
          <cell r="Q467" t="str">
            <v>: alcaldia@munilanco.cl</v>
          </cell>
          <cell r="R467"/>
          <cell r="S467">
            <v>91001</v>
          </cell>
          <cell r="T467" t="str">
            <v>No se acompañan. Aplica Informe Jurídico Nº 09, de  fecha 14 de marzo de 2011 del Departamento Jurídico y Dictamen Nº 070791, de 2009, de la Contraloría General de la República</v>
          </cell>
        </row>
        <row r="468">
          <cell r="B468">
            <v>690704005</v>
          </cell>
          <cell r="C468" t="str">
            <v>Municipalidad</v>
          </cell>
          <cell r="D468" t="str">
            <v>Organismo o Servicio Público.</v>
          </cell>
          <cell r="E468" t="str">
            <v>Constitución Política de la República, artículo 107.</v>
          </cell>
          <cell r="F468" t="str">
            <v>Indefinida.</v>
          </cell>
          <cell r="G468"/>
          <cell r="H468" t="str">
            <v>Según Ley Orgánica Nº 18.695, artículos 1º al 4º.</v>
          </cell>
          <cell r="I468" t="str">
            <v>no tiene</v>
          </cell>
          <cell r="J468"/>
          <cell r="K468"/>
          <cell r="L468" t="str">
            <v>Daniela Peñaloza Ramos</v>
          </cell>
          <cell r="M468" t="str">
            <v xml:space="preserve">Avda. Apoquindo Nº 3400, comuna de Las Condes, Región Metropolitana.
</v>
          </cell>
          <cell r="N468" t="str">
            <v>XIII</v>
          </cell>
          <cell r="O468" t="str">
            <v>Las Condes</v>
          </cell>
          <cell r="P468" t="str">
            <v>Fonos: 9507008 – 9507009</v>
          </cell>
          <cell r="Q468" t="str">
            <v>comunicaciones@lascondes.cl</v>
          </cell>
          <cell r="R468"/>
          <cell r="S468">
            <v>91001</v>
          </cell>
          <cell r="T468" t="str">
            <v>No se acompañan. Aplica Informe Jurídico Nº 09, de  fecha 14 de marzo de 2011 del Departamento Jurídico y Dictamen Nº 070791, de 2009, de la Contraloría General de la República</v>
          </cell>
        </row>
        <row r="469">
          <cell r="B469">
            <v>690707004</v>
          </cell>
          <cell r="C469" t="str">
            <v xml:space="preserve">
I. Municipalidad de La Florida
</v>
          </cell>
          <cell r="D469" t="str">
            <v>Organismo o Servicio Público.</v>
          </cell>
          <cell r="E469" t="str">
            <v>Constitución Política de la República, art. 107.</v>
          </cell>
          <cell r="F469" t="str">
            <v>Indefinida.</v>
          </cell>
          <cell r="G469"/>
          <cell r="H469" t="str">
            <v>Según Ley Orgánica Nº 18.695, arts. 1º al 4º.</v>
          </cell>
          <cell r="I469" t="str">
            <v>no tiene</v>
          </cell>
          <cell r="J469"/>
          <cell r="K469"/>
          <cell r="L469" t="str">
            <v xml:space="preserve">Rodolfo Carter Fernández, </v>
          </cell>
          <cell r="M469" t="str">
            <v xml:space="preserve">Serafín Zamora Nº 6600, La Florida, Región Metropolitana. </v>
          </cell>
          <cell r="N469" t="str">
            <v>XIII</v>
          </cell>
          <cell r="O469" t="str">
            <v>La Florida</v>
          </cell>
          <cell r="P469" t="str">
            <v>Teléfono: 6365000;</v>
          </cell>
          <cell r="Q469"/>
          <cell r="R469"/>
          <cell r="S469">
            <v>91001</v>
          </cell>
          <cell r="T469" t="str">
            <v xml:space="preserve">No se acompañan. Aplica Informe Jurídico Nº 09, de  fecha 14 de marzo de 2011 del Departamento Jurídico y Dictamen Nº 070791, de 2009, de la Contraloría General de la República.  
</v>
          </cell>
        </row>
        <row r="470">
          <cell r="B470">
            <v>690724006</v>
          </cell>
          <cell r="C470" t="str">
            <v>Municipalidad</v>
          </cell>
          <cell r="D470" t="str">
            <v>Organismo o Servicio Público.</v>
          </cell>
          <cell r="E470" t="str">
            <v>Constitución Política de la República, art. 107.</v>
          </cell>
          <cell r="F470" t="str">
            <v>Indefinida.</v>
          </cell>
          <cell r="G470"/>
          <cell r="H470" t="str">
            <v>Según Ley Orgánica Nº 18.695, arts. 1º al 4º.</v>
          </cell>
          <cell r="I470" t="str">
            <v>no tiene</v>
          </cell>
          <cell r="J470"/>
          <cell r="K470"/>
          <cell r="L470" t="str">
            <v xml:space="preserve">Luis Felipe Delpin Aguilar 
</v>
          </cell>
          <cell r="M470" t="str">
            <v xml:space="preserve">Avenida Américo Vespucio 002, paradero 25, comuna de La Granja, Región Metropolitana.
</v>
          </cell>
          <cell r="N470" t="str">
            <v>XIII</v>
          </cell>
          <cell r="O470" t="str">
            <v>La Granja</v>
          </cell>
          <cell r="P470" t="str">
            <v>Fono 5503700</v>
          </cell>
          <cell r="Q470"/>
          <cell r="R470"/>
          <cell r="S470">
            <v>91001</v>
          </cell>
          <cell r="T470" t="str">
            <v xml:space="preserve">No se acompañan. Aplica Informe Jurídico Nº 09, de  fecha 14 de marzo de 2011 del Departamento Jurídico y Dictamen Nº 070791, de 2009, de la Contraloría General de la República.  
</v>
          </cell>
        </row>
        <row r="471">
          <cell r="B471">
            <v>690402009</v>
          </cell>
          <cell r="C471" t="str">
            <v>Municipalidad</v>
          </cell>
          <cell r="D471" t="str">
            <v>Organismo o Servicio Público.</v>
          </cell>
          <cell r="E471" t="str">
            <v>Constitución Política de la República, artículo 118 y siguientes.</v>
          </cell>
          <cell r="F471" t="str">
            <v>Indefinida.</v>
          </cell>
          <cell r="G471"/>
          <cell r="H471" t="str">
            <v>Según Ley Orgánica Nº 18.695, artículos 1º al 4º.</v>
          </cell>
          <cell r="I471" t="str">
            <v>no tiene</v>
          </cell>
          <cell r="J471"/>
          <cell r="K471"/>
          <cell r="L471" t="str">
            <v xml:space="preserve">Yerko Hernaldo Galleguillos Ossandón, 
</v>
          </cell>
          <cell r="M471" t="str">
            <v xml:space="preserve">Avenida La Paz Nº 2, Comuna de La Higuera. Región de Coquimbo.
</v>
          </cell>
          <cell r="N471" t="str">
            <v>IV</v>
          </cell>
          <cell r="O471" t="str">
            <v>La Higuera</v>
          </cell>
          <cell r="P471" t="str">
            <v xml:space="preserve">Teléfono: 51-2-429902 </v>
          </cell>
          <cell r="Q471"/>
          <cell r="R471"/>
          <cell r="S471">
            <v>91001</v>
          </cell>
          <cell r="T471" t="str">
            <v>No se acompañan. Aplica Informe Jurídico Nº 09, de  fecha 14 de marzo de 2011 del Departamento Jurídico y Dictamen Nº 070791, de 2009, de la Contraloría General de la República</v>
          </cell>
        </row>
        <row r="472">
          <cell r="B472">
            <v>690501007</v>
          </cell>
          <cell r="C472" t="str">
            <v>Municipalidad</v>
          </cell>
          <cell r="D472" t="str">
            <v>Organismo o Servicio Público.</v>
          </cell>
          <cell r="E472" t="str">
            <v>Constitución Política de la República, art. 107.</v>
          </cell>
          <cell r="F472" t="str">
            <v>Indefinida.</v>
          </cell>
          <cell r="G472"/>
          <cell r="H472" t="str">
            <v>Según Ley Orgánica Nº 18.695, arts. 1º al 4º.</v>
          </cell>
          <cell r="I472" t="str">
            <v>no tiene</v>
          </cell>
          <cell r="J472"/>
          <cell r="K472"/>
          <cell r="L472" t="str">
            <v xml:space="preserve">Patricio Daniel Pallares Valenzuela, </v>
          </cell>
          <cell r="M472" t="str">
            <v>Portales Nº 555, La Ligua, Quinta Región.</v>
          </cell>
          <cell r="N472" t="str">
            <v>V</v>
          </cell>
          <cell r="O472" t="str">
            <v>La Ligua</v>
          </cell>
          <cell r="P472"/>
          <cell r="Q472"/>
          <cell r="R472"/>
          <cell r="S472">
            <v>91001</v>
          </cell>
          <cell r="T472" t="str">
            <v xml:space="preserve">No se acompañan. Aplica Informe Jurídico Nº 09, de  fecha 14 de marzo de 2011 del Departamento Jurídico y Dictamen Nº 070791, de 2009, de la Contraloría General de la República.  
</v>
          </cell>
        </row>
        <row r="473">
          <cell r="B473">
            <v>692538005</v>
          </cell>
          <cell r="C473" t="str">
            <v>Municipalidad</v>
          </cell>
          <cell r="D473" t="str">
            <v>Organismo o Servicio Público.</v>
          </cell>
          <cell r="E473" t="str">
            <v>Constitución Política de la República, art. 107.</v>
          </cell>
          <cell r="F473" t="str">
            <v>Indefinida.</v>
          </cell>
          <cell r="G473"/>
          <cell r="H473" t="str">
            <v>Según Ley Orgánica Nº 18.695, arts. 1º al 4º.</v>
          </cell>
          <cell r="I473" t="str">
            <v>no tiene</v>
          </cell>
          <cell r="J473"/>
          <cell r="K473"/>
          <cell r="L473" t="str">
            <v xml:space="preserve">Claudia Gerlene Pizarro Peña, </v>
          </cell>
          <cell r="M473" t="str">
            <v>Santa Rosa Nº 12.975, comuna de La Pintana, Región Metropolitana.</v>
          </cell>
          <cell r="N473" t="str">
            <v>XIII</v>
          </cell>
          <cell r="O473" t="str">
            <v>La Pintana</v>
          </cell>
          <cell r="P473"/>
          <cell r="Q473"/>
          <cell r="R473"/>
          <cell r="S473">
            <v>91001</v>
          </cell>
          <cell r="T473" t="str">
            <v xml:space="preserve"> No se acompañan. Aplica Informe Jurídico Nº 09, de  fecha 14 de marzo de 2011 del Departamento Jurídico y Dictamen Nº 070791, de 2009, de la Contraloría General de la República.  
</v>
          </cell>
        </row>
        <row r="474">
          <cell r="B474">
            <v>690706008</v>
          </cell>
          <cell r="C474" t="str">
            <v>Municipalidad</v>
          </cell>
          <cell r="D474" t="str">
            <v>Organismo o Servicio Público.</v>
          </cell>
          <cell r="E474" t="str">
            <v>Constitución Política de la República, artículo 107.</v>
          </cell>
          <cell r="F474" t="str">
            <v>Indefinida.</v>
          </cell>
          <cell r="G474"/>
          <cell r="H474" t="str">
            <v>Según Ley Orgánica Nº 18.695, artículos 1º al 4º.</v>
          </cell>
          <cell r="I474" t="str">
            <v>no tiene</v>
          </cell>
          <cell r="J474"/>
          <cell r="K474"/>
          <cell r="L474" t="str">
            <v>José Manuel Palacios Parra ,</v>
          </cell>
          <cell r="M474" t="str">
            <v xml:space="preserve">Avenida Alcalde Fernando Castillo Velasco N° 9925, La Reina.
</v>
          </cell>
          <cell r="N474" t="str">
            <v>XIII</v>
          </cell>
          <cell r="O474" t="str">
            <v>La Reina</v>
          </cell>
          <cell r="P474" t="str">
            <v xml:space="preserve">Fono: 25927211/ 225927277
</v>
          </cell>
          <cell r="Q474" t="str">
            <v>Correo Electrónico: jpalacios@mlareina.cl</v>
          </cell>
          <cell r="R474"/>
          <cell r="S474">
            <v>91001</v>
          </cell>
          <cell r="T474" t="str">
            <v xml:space="preserve"> No se acompañan. Aplica Informe Jurídico Nº 09, de  fecha 14 de marzo de 2011 del Departamento Jurídico y Dictamen Nº 070791, de 2009, de la Contraloría General de la República.  
</v>
          </cell>
        </row>
        <row r="475">
          <cell r="B475">
            <v>690401002</v>
          </cell>
          <cell r="C475" t="str">
            <v>Municipalidad</v>
          </cell>
          <cell r="D475" t="str">
            <v>Organismo o Servicio Público.</v>
          </cell>
          <cell r="E475" t="str">
            <v>Constitución Política de la República, art. 107.</v>
          </cell>
          <cell r="F475" t="str">
            <v>Indefinida.</v>
          </cell>
          <cell r="G475"/>
          <cell r="H475" t="str">
            <v>Según Ley Orgánica Nº 18.695, arts. 1º al 4º.</v>
          </cell>
          <cell r="I475" t="str">
            <v>no tiene</v>
          </cell>
          <cell r="J475"/>
          <cell r="K475"/>
          <cell r="L475" t="str">
            <v xml:space="preserve">La personería de don J Roberto Elías Jacob Jure, RUT: 6.356.671-3, para representar a la Municipalidad de La Serena, consta en Decreto Alcaldicio N°0695 de 28 de junio de 2021. </v>
          </cell>
          <cell r="M475" t="str">
            <v>Arturo Prat Nº 451, comuna de La Serena, Cuarta Región.</v>
          </cell>
          <cell r="N475" t="str">
            <v>IV</v>
          </cell>
          <cell r="O475" t="str">
            <v>La Serena</v>
          </cell>
          <cell r="P475" t="str">
            <v xml:space="preserve">Fono: 51-2-206501 y Fono: 51-2-427859 </v>
          </cell>
          <cell r="Q475" t="str">
            <v xml:space="preserve">roberto.iacob@laserena.cl
margarita.riveros@laserena.cl 
Jefa Depto. de la Familia
</v>
          </cell>
          <cell r="R475"/>
          <cell r="S475">
            <v>91001</v>
          </cell>
          <cell r="T475" t="str">
            <v xml:space="preserve">No se acompañan. Aplica Informe Jurídico Nº 09, de  fecha 14 de marzo de 2011 del Departamento Jurídico y Dictamen Nº 070791, de 2009, de la Contraloría General de la República.  
</v>
          </cell>
        </row>
        <row r="476">
          <cell r="B476">
            <v>692008006</v>
          </cell>
          <cell r="C476" t="str">
            <v>Municipalidad</v>
          </cell>
          <cell r="D476" t="str">
            <v>Organismo o Servicio Público.</v>
          </cell>
          <cell r="E476" t="str">
            <v>Constitución Política de la República, art. 107.</v>
          </cell>
          <cell r="F476" t="str">
            <v>Indefinida.</v>
          </cell>
          <cell r="G476"/>
          <cell r="H476" t="str">
            <v>Según Ley Orgánica Nº 18.695, arts. 1º al 4º.</v>
          </cell>
          <cell r="I476" t="str">
            <v>no tiene</v>
          </cell>
          <cell r="J476"/>
          <cell r="K476"/>
          <cell r="L476" t="str">
            <v>Aldo Rodrigo Pinuer Solis      Alcaldesa(S): Loreto Cabezas Soto (desde 12-03-2021 al 12-04-2021)</v>
          </cell>
          <cell r="M476" t="str">
            <v xml:space="preserve">Arturo Prat  N° 680, comuna de La Unión, Décima Región.
</v>
          </cell>
          <cell r="N476" t="str">
            <v>X</v>
          </cell>
          <cell r="O476" t="str">
            <v>La Unión</v>
          </cell>
          <cell r="P476" t="str">
            <v>Fonos (64) 322441- 322445</v>
          </cell>
          <cell r="Q476"/>
          <cell r="R476"/>
          <cell r="S476">
            <v>91001</v>
          </cell>
          <cell r="T476" t="str">
            <v xml:space="preserve">No se acompañan. Aplica Informe Jurídico Nº 09, de  fecha 14 de marzo de 2011 del Departamento Jurídico y Dictamen Nº 070791, de 2009, de la Contraloría General de la República.  
</v>
          </cell>
        </row>
        <row r="477">
          <cell r="B477">
            <v>692530004</v>
          </cell>
          <cell r="C477" t="str">
            <v>Municipalidad</v>
          </cell>
          <cell r="D477" t="str">
            <v>Organismo o Servicio Público.</v>
          </cell>
          <cell r="E477" t="str">
            <v>Constitución Política de la República, artículo 118.</v>
          </cell>
          <cell r="F477" t="str">
            <v>Indefinida.</v>
          </cell>
          <cell r="G477"/>
          <cell r="H477" t="str">
            <v>Según Ley Orgánica Nº 18.695, artículos 1º al 4º.</v>
          </cell>
          <cell r="I477" t="str">
            <v>no tiene</v>
          </cell>
          <cell r="J477"/>
          <cell r="K477"/>
          <cell r="L477" t="str">
            <v xml:space="preserve">Nelson Fredy Opazo López, 
</v>
          </cell>
          <cell r="M477" t="str">
            <v xml:space="preserve">Calle Cacique Blanco Nº 131, Comuna de Lago Verde, Región de Aysén. 
</v>
          </cell>
          <cell r="N477" t="str">
            <v>XI</v>
          </cell>
          <cell r="O477" t="str">
            <v>Lago Verde</v>
          </cell>
          <cell r="P477" t="str">
            <v>Teléfono: 67-2 573180 / 67-2-573181</v>
          </cell>
          <cell r="Q477" t="str">
            <v>http://lagoverdeaysen.cl   parteslagoverde@gmail.com</v>
          </cell>
          <cell r="R477"/>
          <cell r="S477">
            <v>91001</v>
          </cell>
          <cell r="T477" t="str">
            <v>No se acompañan. Aplica Informe Jurídico Nº 09, de  fecha 14 de marzo de 2011 del Departamento Jurídico y Dictamen Nº 070791, de 2009, de la Contraloría General de la República</v>
          </cell>
        </row>
        <row r="478">
          <cell r="B478">
            <v>691901009</v>
          </cell>
          <cell r="C478" t="str">
            <v>Municipalidad</v>
          </cell>
          <cell r="D478" t="str">
            <v>Organismo o Servicio Público.</v>
          </cell>
          <cell r="E478" t="str">
            <v>Constitución Política de la República, art. 107.</v>
          </cell>
          <cell r="F478" t="str">
            <v>Indefinida.</v>
          </cell>
          <cell r="G478"/>
          <cell r="H478" t="str">
            <v>Según Ley Orgánica Nº 18.695, arts. 1º al 4º.</v>
          </cell>
          <cell r="I478" t="str">
            <v>no tiene</v>
          </cell>
          <cell r="J478"/>
          <cell r="K478"/>
          <cell r="L478" t="str">
            <v xml:space="preserve">Raúl Alberto Schifferli Díaz.  </v>
          </cell>
          <cell r="M478" t="str">
            <v xml:space="preserve">Bernardo O’Higgins 1032, c. IX Región de la Araucanía
</v>
          </cell>
          <cell r="N478" t="str">
            <v>IX</v>
          </cell>
          <cell r="O478" t="str">
            <v>Lautaro</v>
          </cell>
          <cell r="P478" t="str">
            <v>Secretaria Alcaldía 452-591426
Secretaria Administración 452-519417
Jefa Programa Sociales 452-591562
OPD Cautín Norte 452-591580</v>
          </cell>
          <cell r="Q478" t="str">
            <v>Alcalde alcalde@munilautaro.cl
Administrador Municipal mpoveda@munilautaro.cl
Jefa Programa Sociales vmora@munilautaro.cl
OPD Cautín Norte opdcautinnorte@gmail.com</v>
          </cell>
          <cell r="R478"/>
          <cell r="S478">
            <v>91001</v>
          </cell>
          <cell r="T478" t="str">
            <v xml:space="preserve">No se acompañan. Aplica Informe Jurídico Nº 09, de  fecha 14 de marzo de 2011 del Departamento Jurídico y Dictamen Nº 070791, de 2009, de la Contraloría General de la República.  
</v>
          </cell>
        </row>
        <row r="479">
          <cell r="B479">
            <v>691603008</v>
          </cell>
          <cell r="C479" t="str">
            <v>Municipalidad</v>
          </cell>
          <cell r="D479" t="str">
            <v>Organismo o Servicio Público.</v>
          </cell>
          <cell r="E479" t="str">
            <v>Constitución Política de la República, art. 107.</v>
          </cell>
          <cell r="F479" t="str">
            <v>Indefinida.</v>
          </cell>
          <cell r="G479"/>
          <cell r="H479" t="str">
            <v>Según Ley Orgánica Nº 18.695, arts. 1º al 4º.</v>
          </cell>
          <cell r="I479" t="str">
            <v>no tiene</v>
          </cell>
          <cell r="J479"/>
          <cell r="K479"/>
          <cell r="L479" t="str">
            <v xml:space="preserve">Cristian Peña Morales   </v>
          </cell>
          <cell r="M479" t="str">
            <v xml:space="preserve">Andres Bello Nº 233, comuna de Lebu, Octava Región
</v>
          </cell>
          <cell r="N479" t="str">
            <v>VIII</v>
          </cell>
          <cell r="O479" t="str">
            <v>Lebu</v>
          </cell>
          <cell r="P479" t="str">
            <v>Fonos (41)551221 / (41) 2866704/ (41) 2866705</v>
          </cell>
          <cell r="Q479" t="str">
            <v>alcalde@lebu.cl</v>
          </cell>
          <cell r="R479"/>
          <cell r="S479">
            <v>91001</v>
          </cell>
          <cell r="T479" t="str">
            <v xml:space="preserve">No se acompañan. Aplica Informe Jurídico Nº 09, de  fecha 14 de marzo de 2011 del Departamento Jurídico y Dictamen Nº 070791, de 2009, de la Contraloría General de la República.  
</v>
          </cell>
        </row>
        <row r="480">
          <cell r="B480">
            <v>691005003</v>
          </cell>
          <cell r="C480" t="str">
            <v>Municipalidad</v>
          </cell>
          <cell r="D480" t="str">
            <v>Organismo o Servicio Público.</v>
          </cell>
          <cell r="E480" t="str">
            <v>Constitución Política de la República, artículo 107</v>
          </cell>
          <cell r="F480" t="str">
            <v>Indefinida</v>
          </cell>
          <cell r="G480"/>
          <cell r="H480" t="str">
            <v>Según Ley Orgánica Nº 18.695, artículos 1º al  4º</v>
          </cell>
          <cell r="I480" t="str">
            <v>no tiene</v>
          </cell>
          <cell r="J480"/>
          <cell r="K480"/>
          <cell r="L480" t="str">
            <v xml:space="preserve">Oscar Marcelo Fernández Vilos 
</v>
          </cell>
          <cell r="M480" t="str">
            <v xml:space="preserve">Juan Esteban Montero N°25, comuna de Licantén,  provincia de Curicó, Séptima Región.
</v>
          </cell>
          <cell r="N480" t="str">
            <v>VII</v>
          </cell>
          <cell r="O480" t="str">
            <v>Licantén</v>
          </cell>
          <cell r="P480"/>
          <cell r="Q480"/>
          <cell r="R480"/>
          <cell r="S480">
            <v>91001</v>
          </cell>
          <cell r="T480" t="str">
            <v xml:space="preserve">No se acompañan. Aplica Informe Jurídico Nº 09, de  fecha 14 de marzo de 2011 del Departamento Jurídico y Dictamen Nº 070791, de 2009, de la Contraloría General de la República.  
</v>
          </cell>
        </row>
        <row r="481">
          <cell r="B481">
            <v>690611007</v>
          </cell>
          <cell r="C481" t="str">
            <v>Municipalidad</v>
          </cell>
          <cell r="D481" t="str">
            <v>Organismo o Servicio Público.</v>
          </cell>
          <cell r="E481" t="str">
            <v>Constitución Política de la República, artículo 107.</v>
          </cell>
          <cell r="F481" t="str">
            <v>Indefinida.</v>
          </cell>
          <cell r="G481"/>
          <cell r="H481" t="str">
            <v>Según Ley Orgánica Nº 18.695, artículos 1º al 4º.</v>
          </cell>
          <cell r="I481" t="str">
            <v>no tiene</v>
          </cell>
          <cell r="J481"/>
          <cell r="K481"/>
          <cell r="L481" t="str">
            <v xml:space="preserve">Daniel Morales Espíndola, </v>
          </cell>
          <cell r="M481" t="str">
            <v xml:space="preserve">Avenida Palmira Romano N° 340. Limache
</v>
          </cell>
          <cell r="N481" t="str">
            <v>V</v>
          </cell>
          <cell r="O481" t="str">
            <v>Limache</v>
          </cell>
          <cell r="P481" t="str">
            <v xml:space="preserve">Fono: 03-297200
</v>
          </cell>
          <cell r="Q481"/>
          <cell r="R481"/>
          <cell r="S481">
            <v>91001</v>
          </cell>
          <cell r="T481" t="str">
            <v xml:space="preserve">No se acompañan. Aplica Informe Jurídico Nº 09, de  fecha 14 de marzo de 2011 del Departamento Jurídico y Dictamen Nº 070791, de 2009, de la Contraloría General de la República.  
</v>
          </cell>
        </row>
        <row r="482">
          <cell r="B482">
            <v>691303004</v>
          </cell>
          <cell r="C482" t="str">
            <v>Municipalidad</v>
          </cell>
          <cell r="D482" t="str">
            <v>Organismo o Servicio Público.</v>
          </cell>
          <cell r="E482" t="str">
            <v>Constitución Política de la República, artículo 107</v>
          </cell>
          <cell r="F482" t="str">
            <v>Indefinida</v>
          </cell>
          <cell r="G482"/>
          <cell r="H482" t="str">
            <v>Según Ley Orgánica Nº 18.695, artículos 1º al  4º</v>
          </cell>
          <cell r="I482" t="str">
            <v>no tiene</v>
          </cell>
          <cell r="J482"/>
          <cell r="K482"/>
          <cell r="L482" t="str">
            <v xml:space="preserve">Mario Alejandro Meza Vásquez  </v>
          </cell>
          <cell r="M482" t="str">
            <v xml:space="preserve">Calle Kurt Moller Nº 391, comuna de Linares, Séptima Región.
</v>
          </cell>
          <cell r="N482" t="str">
            <v>VII</v>
          </cell>
          <cell r="O482" t="str">
            <v>Linares</v>
          </cell>
          <cell r="P482" t="str">
            <v xml:space="preserve">Fono: (73) 634513 - </v>
          </cell>
          <cell r="Q482"/>
          <cell r="R482"/>
          <cell r="S482">
            <v>91001</v>
          </cell>
          <cell r="T482" t="str">
            <v xml:space="preserve">No se acompañan. Aplica Informe Jurídico Nº 09, de  fecha 14 de marzo de 2011 del Departamento Jurídico y Dictamen Nº 070791, de 2009, de la Contraloría General de la República.  
</v>
          </cell>
        </row>
        <row r="483">
          <cell r="B483">
            <v>690911000</v>
          </cell>
          <cell r="C483" t="str">
            <v>Municipalidad</v>
          </cell>
          <cell r="D483" t="str">
            <v>Organismo o Servicio Público.</v>
          </cell>
          <cell r="E483" t="str">
            <v>Constitución Política de la República, art. 107.</v>
          </cell>
          <cell r="F483" t="str">
            <v>Indefinida.</v>
          </cell>
          <cell r="G483"/>
          <cell r="H483" t="str">
            <v>Según Ley Orgánica Nº 18.695, arts. 1º al 4º.</v>
          </cell>
          <cell r="I483" t="str">
            <v>no tiene</v>
          </cell>
          <cell r="J483"/>
          <cell r="K483"/>
          <cell r="L483" t="str">
            <v xml:space="preserve">José Bernardo Cornejo Cerón        </v>
          </cell>
          <cell r="M483" t="str">
            <v xml:space="preserve">Cardenal Caro Nº796, comuna de Litueche, Sexta Región
</v>
          </cell>
          <cell r="N483" t="str">
            <v>VI</v>
          </cell>
          <cell r="O483" t="str">
            <v>Litueche</v>
          </cell>
          <cell r="P483"/>
          <cell r="Q483"/>
          <cell r="R483"/>
          <cell r="S483">
            <v>91001</v>
          </cell>
          <cell r="T483" t="str">
            <v xml:space="preserve">Se acompaña Certificado Financiero de fecha 11 de junio del 2008, correspondiente al año 2007, aprobado por Unidad de Supervisión Financiera Nacional.
Patrimonio $ 1.401.922.949.-
</v>
          </cell>
        </row>
        <row r="484">
          <cell r="B484">
            <v>692203003</v>
          </cell>
          <cell r="C484" t="str">
            <v>Municipalidad</v>
          </cell>
          <cell r="D484" t="str">
            <v>Organismo o Servicio Público.</v>
          </cell>
          <cell r="E484" t="str">
            <v>Constitución Política de la República, artículo 107.</v>
          </cell>
          <cell r="F484" t="str">
            <v>Indefinida.</v>
          </cell>
          <cell r="G484"/>
          <cell r="H484" t="str">
            <v>Según Ley Orgánica Nº 18.695, artículos 1º al 4º.</v>
          </cell>
          <cell r="I484" t="str">
            <v>no tiene</v>
          </cell>
          <cell r="J484"/>
          <cell r="K484"/>
          <cell r="L484" t="str">
            <v xml:space="preserve">Pablo Andrés Flores Merino
</v>
          </cell>
          <cell r="M484" t="str">
            <v xml:space="preserve">Erardo Werner Nº 450, comuna de Llanquihue, Región de Los Lagos. 
</v>
          </cell>
          <cell r="N484" t="str">
            <v>X</v>
          </cell>
          <cell r="O484" t="str">
            <v>Llanquihue</v>
          </cell>
          <cell r="P484" t="str">
            <v>Fono: 2244540- 2244500</v>
          </cell>
          <cell r="Q484" t="str">
            <v>victorangulo_concejal@hotmail.com/secretariaalcalde@llanquihue.cl</v>
          </cell>
          <cell r="R484"/>
          <cell r="S484">
            <v>91001</v>
          </cell>
          <cell r="T484" t="str">
            <v>No corresponde</v>
          </cell>
        </row>
        <row r="485">
          <cell r="B485">
            <v>692552008</v>
          </cell>
          <cell r="C485" t="str">
            <v>Municipalidad</v>
          </cell>
          <cell r="D485" t="str">
            <v>Organismo o Servicio Público.</v>
          </cell>
          <cell r="E485" t="str">
            <v>Constitución Política de la República, art. 107.</v>
          </cell>
          <cell r="F485" t="str">
            <v>Indefinida.</v>
          </cell>
          <cell r="G485"/>
          <cell r="H485" t="str">
            <v>Según Ley Orgánica Nº 18.695, arts. 1º al 4º.</v>
          </cell>
          <cell r="I485" t="str">
            <v>no tiene</v>
          </cell>
          <cell r="J485"/>
          <cell r="K485"/>
          <cell r="L485" t="str">
            <v xml:space="preserve">Juan Cristóbal Lira Ibáñez
</v>
          </cell>
          <cell r="M485" t="str">
            <v xml:space="preserve">Avenida Las Condes Nº14.891, comuna de Lo Barnechea. Región Metropolitana.
</v>
          </cell>
          <cell r="N485" t="str">
            <v>XIII</v>
          </cell>
          <cell r="O485" t="str">
            <v>Lo Barnechea</v>
          </cell>
          <cell r="P485" t="str">
            <v xml:space="preserve">Fono 7573100/ 223073230
Fax   2156629
</v>
          </cell>
          <cell r="Q485" t="str">
            <v>pgamarra@lobarnechea.cl</v>
          </cell>
          <cell r="R485"/>
          <cell r="S485">
            <v>91001</v>
          </cell>
          <cell r="T485" t="str">
            <v>Acompaña antecedentes financieros correspondientes al año 2013, aprobados por el departamento de Administración y finanzas.</v>
          </cell>
        </row>
        <row r="486">
          <cell r="B486">
            <v>692551001</v>
          </cell>
          <cell r="C486" t="str">
            <v>Municipalidad</v>
          </cell>
          <cell r="D486" t="str">
            <v>Organismo o Servicio Público.</v>
          </cell>
          <cell r="E486" t="str">
            <v>Constitución Política de la República, art. 107.</v>
          </cell>
          <cell r="F486" t="str">
            <v>Indefinida.</v>
          </cell>
          <cell r="G486"/>
          <cell r="H486" t="str">
            <v>Según Ley Orgánica Nº 18.695, arts. 1º al 4º.</v>
          </cell>
          <cell r="I486" t="str">
            <v>no tiene</v>
          </cell>
          <cell r="J486"/>
          <cell r="K486"/>
          <cell r="L486" t="str">
            <v>Javiera Paz Reyes Jara,</v>
          </cell>
          <cell r="M486" t="str">
            <v xml:space="preserve">Avenida Central Raúl Silva Henríquez N° 8321, Lo Espejo, Región Metropolitana.
</v>
          </cell>
          <cell r="N486" t="str">
            <v>XIII</v>
          </cell>
          <cell r="O486" t="str">
            <v>Lo Espejo</v>
          </cell>
          <cell r="P486" t="str">
            <v>2248560 00 - Central telefónica.
22485 60 11 – Alcaldía
22485 6329 – Recepción OPD</v>
          </cell>
          <cell r="Q486" t="str">
            <v xml:space="preserve">alcaldía@loespejo.cl      
municipalidad@loespejo.cl
</v>
          </cell>
          <cell r="R486"/>
          <cell r="S486">
            <v>91001</v>
          </cell>
          <cell r="T486" t="str">
            <v xml:space="preserve">No se acompañan. Aplica Informe Jurídico Nº 09, de  fecha 14 de marzo de 2011 del Departamento Jurídico y Dictamen Nº 070791, de 2009, de la Contraloría General de la República.  
.
</v>
          </cell>
        </row>
        <row r="487">
          <cell r="B487">
            <v>691306003</v>
          </cell>
          <cell r="C487" t="str">
            <v>Municipalidad</v>
          </cell>
          <cell r="D487" t="str">
            <v>Organismo o Servicio Público.</v>
          </cell>
          <cell r="E487" t="str">
            <v>Constitución Política de la República, artículo 107</v>
          </cell>
          <cell r="F487" t="str">
            <v>Indefinida</v>
          </cell>
          <cell r="G487"/>
          <cell r="H487" t="str">
            <v>Según Ley Orgánica Nº 18.695, artículos 1º al  4º</v>
          </cell>
          <cell r="I487" t="str">
            <v>no tiene</v>
          </cell>
          <cell r="J487"/>
          <cell r="K487"/>
          <cell r="L487" t="str">
            <v xml:space="preserve">Cristián Menchaca Pinochet
</v>
          </cell>
          <cell r="M487" t="str">
            <v xml:space="preserve">1 Oriente N°224, comuna de Longaví, provincia de Linares, Séptima Región.
</v>
          </cell>
          <cell r="N487" t="str">
            <v>VII</v>
          </cell>
          <cell r="O487" t="str">
            <v>Longaví</v>
          </cell>
          <cell r="P487"/>
          <cell r="Q487"/>
          <cell r="R487"/>
          <cell r="S487">
            <v>91001</v>
          </cell>
          <cell r="T487" t="str">
            <v xml:space="preserve">No se acompañan. Aplica Informe Jurídico Nº 09, de  fecha 14 de marzo de 2011 del Departamento Jurídico y Dictamen Nº 070791, de 2009, de la Contraloría General de la República.  
</v>
          </cell>
        </row>
        <row r="488">
          <cell r="B488" t="str">
            <v>69181100K</v>
          </cell>
          <cell r="C488"/>
          <cell r="D488" t="str">
            <v>Organismo o Servicio Público.</v>
          </cell>
          <cell r="E488" t="str">
            <v>Constitución Política de la República, artículo 107</v>
          </cell>
          <cell r="F488" t="str">
            <v>Indefinida</v>
          </cell>
          <cell r="G488"/>
          <cell r="H488" t="str">
            <v>Según Ley Orgánica Nº 18.695, artículos 1º al  4º</v>
          </cell>
          <cell r="I488" t="str">
            <v>no tiene</v>
          </cell>
          <cell r="J488"/>
          <cell r="K488"/>
          <cell r="L488" t="str">
            <v xml:space="preserve">Nibaldo Alegría Alegría </v>
          </cell>
          <cell r="M488" t="str">
            <v>Ignacio Carrera Pinto 559, comuna de Lonquimay, Región de la Araucanía.</v>
          </cell>
          <cell r="N488" t="str">
            <v>IX</v>
          </cell>
          <cell r="O488" t="str">
            <v>Lonquimay</v>
          </cell>
          <cell r="P488" t="str">
            <v>452658736.</v>
          </cell>
          <cell r="Q488" t="str">
            <v>sacuna@mlonquimay.cl</v>
          </cell>
          <cell r="R488"/>
          <cell r="S488">
            <v>91001</v>
          </cell>
          <cell r="T488" t="str">
            <v xml:space="preserve">No se acompañan. Aplica Informe Jurídico Nº 09, de  fecha 14 de marzo de 2011 del Departamento Jurídico y Dictamen Nº 070791, de 2009, de la Contraloría General de la República.  
</v>
          </cell>
        </row>
        <row r="489">
          <cell r="B489">
            <v>692541006</v>
          </cell>
          <cell r="C489" t="str">
            <v>Municipalidad</v>
          </cell>
          <cell r="D489" t="str">
            <v>Organismo o Servicio Público.</v>
          </cell>
          <cell r="E489" t="str">
            <v>Constitución Política de la República, art. 107.</v>
          </cell>
          <cell r="F489" t="str">
            <v>Indefinida.</v>
          </cell>
          <cell r="G489"/>
          <cell r="H489" t="str">
            <v>Según Ley Orgánica Nº 18.695, arts. 1º al 4º.</v>
          </cell>
          <cell r="I489" t="str">
            <v>no tiene</v>
          </cell>
          <cell r="J489"/>
          <cell r="K489"/>
          <cell r="L489" t="str">
            <v xml:space="preserve">Maximiliano Ríos Galleguillos. </v>
          </cell>
          <cell r="M489" t="str">
            <v>Avenida San Pablo Nº5959, Lo Prado, Región Metropolitana.</v>
          </cell>
          <cell r="N489" t="str">
            <v>XIII</v>
          </cell>
          <cell r="O489" t="str">
            <v>Lo Prado</v>
          </cell>
          <cell r="P489" t="str">
            <v>223887679-223887678</v>
          </cell>
          <cell r="Q489" t="str">
            <v>alcaldiaq@loprado.cl</v>
          </cell>
          <cell r="R489"/>
          <cell r="S489">
            <v>91001</v>
          </cell>
          <cell r="T489" t="str">
            <v xml:space="preserve">No se acompañan. Aplica Informe Jurídico Nº 09, de  fecha 14 de marzo de 2011 del Departamento Jurídico y Dictamen Nº 070791, de 2009, de la Contraloría General de la República.  
</v>
          </cell>
        </row>
        <row r="490">
          <cell r="B490">
            <v>691604004</v>
          </cell>
          <cell r="C490" t="str">
            <v>Municipalidad</v>
          </cell>
          <cell r="D490" t="str">
            <v>Organismo o Servicio Público.</v>
          </cell>
          <cell r="E490" t="str">
            <v>Constitución Política de la República, artículo 107.</v>
          </cell>
          <cell r="F490" t="str">
            <v>Indefinida.</v>
          </cell>
          <cell r="G490"/>
          <cell r="H490" t="str">
            <v>Según Ley Orgánica Constitucional Nº 18.695, arts. 1º al 4º.</v>
          </cell>
          <cell r="I490" t="str">
            <v>no tiene</v>
          </cell>
          <cell r="J490"/>
          <cell r="K490"/>
          <cell r="L490" t="str">
            <v xml:space="preserve">Lautaro Huberto Melita Vinett </v>
          </cell>
          <cell r="M490" t="str">
            <v xml:space="preserve">Ignacio Carrera Pinto Nº555, Octava Región; </v>
          </cell>
          <cell r="N490" t="str">
            <v>VIII</v>
          </cell>
          <cell r="O490" t="str">
            <v>Los Álamos</v>
          </cell>
          <cell r="P490" t="str">
            <v xml:space="preserve">Fono: 533261,  </v>
          </cell>
          <cell r="Q490"/>
          <cell r="R490"/>
          <cell r="S490">
            <v>91001</v>
          </cell>
          <cell r="T490" t="str">
            <v>Acompaña Certificado de Patrimonio de fecha 17 de febrero de 2006 aprobado por la Unidad de Auditoria</v>
          </cell>
        </row>
        <row r="491">
          <cell r="B491">
            <v>690511002</v>
          </cell>
          <cell r="C491" t="str">
            <v>Municipalidad</v>
          </cell>
          <cell r="D491" t="str">
            <v>Organismo o Servicio Público.</v>
          </cell>
          <cell r="E491" t="str">
            <v>Constitución Política de la República, art. 107.</v>
          </cell>
          <cell r="F491" t="str">
            <v>Indefinida.</v>
          </cell>
          <cell r="G491"/>
          <cell r="H491" t="str">
            <v>Según Ley Orgánica Nº 18.695, arts. 1º al 4º.</v>
          </cell>
          <cell r="I491" t="str">
            <v>no tiene</v>
          </cell>
          <cell r="J491"/>
          <cell r="K491"/>
          <cell r="L491" t="str">
            <v xml:space="preserve">Manuel Eduardo Rivera Martínez  </v>
          </cell>
          <cell r="M491" t="str">
            <v>Esmeralda Nº536, Los Andes, Quinta Región.</v>
          </cell>
          <cell r="N491" t="str">
            <v>V</v>
          </cell>
          <cell r="O491" t="str">
            <v>Los Andes</v>
          </cell>
          <cell r="P491" t="str">
            <v>34-250-7753</v>
          </cell>
          <cell r="Q491" t="str">
            <v>nquero@munilosandes.cl</v>
          </cell>
          <cell r="R491"/>
          <cell r="S491" t="str">
            <v>91001: Administración Pública.</v>
          </cell>
          <cell r="T491" t="str">
            <v xml:space="preserve">No se acompañan. Aplica Informe Jurídico Nº 09, de  fecha 14 de marzo de 2011 del Departamento Jurídico y Dictamen Nº 070791, de 2009, de la Contraloría General de la República.  
</v>
          </cell>
        </row>
        <row r="492">
          <cell r="B492" t="str">
            <v>69170100K</v>
          </cell>
          <cell r="C492" t="str">
            <v>Municipalidad</v>
          </cell>
          <cell r="D492" t="str">
            <v>Organismo o Servicio Público.</v>
          </cell>
          <cell r="E492" t="str">
            <v>Constitución Política de la República, art. 107.</v>
          </cell>
          <cell r="F492" t="str">
            <v>Indefinida.</v>
          </cell>
          <cell r="G492"/>
          <cell r="H492" t="str">
            <v>Según Ley Orgánica Nº 18.695, arts. 1º al 4º.</v>
          </cell>
          <cell r="I492" t="str">
            <v>no tiene</v>
          </cell>
          <cell r="J492"/>
          <cell r="K492"/>
          <cell r="L492" t="str">
            <v>Estéban Krause Salazar</v>
          </cell>
          <cell r="M492" t="str">
            <v xml:space="preserve">Caupolicán Nº 399, comuna de Los Ángeles, Octava Región.
</v>
          </cell>
          <cell r="N492" t="str">
            <v>VIII</v>
          </cell>
          <cell r="O492" t="str">
            <v>Los Ángeles</v>
          </cell>
          <cell r="P492" t="str">
            <v>Fonos (43) 409400- 409501- 409502</v>
          </cell>
          <cell r="Q492"/>
          <cell r="R492"/>
          <cell r="S492">
            <v>91001</v>
          </cell>
          <cell r="T492" t="str">
            <v xml:space="preserve">No corresponde.
</v>
          </cell>
        </row>
        <row r="493">
          <cell r="B493">
            <v>692006003</v>
          </cell>
          <cell r="C493" t="str">
            <v>Municipalidad</v>
          </cell>
          <cell r="D493" t="str">
            <v>Organismo o Servicio Público.</v>
          </cell>
          <cell r="E493" t="str">
            <v>Constitución Política de la República, art. 107.</v>
          </cell>
          <cell r="F493" t="str">
            <v>Indefinida.</v>
          </cell>
          <cell r="G493"/>
          <cell r="H493" t="str">
            <v>Según Ley Orgánica Nº 18.695, arts. 1º al 4º.</v>
          </cell>
          <cell r="I493" t="str">
            <v>no tiene</v>
          </cell>
          <cell r="J493"/>
          <cell r="K493"/>
          <cell r="L493" t="str">
            <v xml:space="preserve">Alcalde Titular: Samuel Iván Torres Sepulveda, 
</v>
          </cell>
          <cell r="M493" t="str">
            <v>Calle San Martín N°1, comuna de Los Lagos, Región de Los Ríos.</v>
          </cell>
          <cell r="N493" t="str">
            <v>XIV</v>
          </cell>
          <cell r="O493" t="str">
            <v>Los Lagos</v>
          </cell>
          <cell r="P493" t="str">
            <v xml:space="preserve">Teléfono: 632-460312/ 632-461271/632-462308
</v>
          </cell>
          <cell r="Q493" t="str">
            <v xml:space="preserve">Correo electrónico: alcaldía@muniloslagos.cl
</v>
          </cell>
          <cell r="R493"/>
          <cell r="S493">
            <v>91001</v>
          </cell>
          <cell r="T493" t="str">
            <v xml:space="preserve">No se acompañan. Aplica Informe Jurídico Nº 09, de  fecha 14 de marzo de 2011 del Departamento Jurídico y Dictamen Nº 070791, de 2009, de la Contraloría General de la República.  
</v>
          </cell>
        </row>
        <row r="494">
          <cell r="B494">
            <v>690415003</v>
          </cell>
          <cell r="C494" t="str">
            <v>Municipalidad</v>
          </cell>
          <cell r="D494" t="str">
            <v>Organismo o Servicio Público.</v>
          </cell>
          <cell r="E494" t="str">
            <v>Constitución Política de la República, artículo 107.</v>
          </cell>
          <cell r="F494" t="str">
            <v>Indefinida.</v>
          </cell>
          <cell r="G494"/>
          <cell r="H494" t="str">
            <v>Según Ley Orgánica Nº 18.695, artículos 1º al 4º.</v>
          </cell>
          <cell r="I494" t="str">
            <v>no tiene</v>
          </cell>
          <cell r="J494"/>
          <cell r="K494"/>
          <cell r="L494" t="str">
            <v>Christián Frank Gross Hidalgo</v>
          </cell>
          <cell r="M494" t="str">
            <v xml:space="preserve">Lincoyan Nº255, Los Vilos
</v>
          </cell>
          <cell r="N494" t="str">
            <v>IV</v>
          </cell>
          <cell r="O494" t="str">
            <v>Los Vilos</v>
          </cell>
          <cell r="P494" t="str">
            <v xml:space="preserve">Fono: (056) 53 353084
</v>
          </cell>
          <cell r="Q494" t="str">
            <v>Sergio.paladines@munilosvilos.cl</v>
          </cell>
          <cell r="R494"/>
          <cell r="S494">
            <v>91001</v>
          </cell>
          <cell r="T494" t="str">
            <v xml:space="preserve">No se acompañan. Aplica Informe Jurídico Nº 09, de  fecha 14 de marzo de 2011 del Departamento Jurídico y Dictamen Nº 070791, de 2009, de la Contraloría General de la República.  </v>
          </cell>
        </row>
        <row r="495">
          <cell r="B495">
            <v>691513009</v>
          </cell>
          <cell r="C495" t="str">
            <v>Municipalidad</v>
          </cell>
          <cell r="D495" t="str">
            <v>Organismo o Servicio Público.</v>
          </cell>
          <cell r="E495" t="str">
            <v>Constitución Política de la República, art. 107.</v>
          </cell>
          <cell r="F495" t="str">
            <v>Indefinida.</v>
          </cell>
          <cell r="G495"/>
          <cell r="H495" t="str">
            <v>Según Ley Orgánica Nº 18.695, arts. 1º al 4º.</v>
          </cell>
          <cell r="I495" t="str">
            <v>no tiene</v>
          </cell>
          <cell r="J495"/>
          <cell r="K495"/>
          <cell r="L495" t="str">
            <v xml:space="preserve">Victor Patricio Marchant Ulloa </v>
          </cell>
          <cell r="M495" t="str">
            <v xml:space="preserve">Pedro Aguirre Cerda Nº302, Lota, Octava Región.
</v>
          </cell>
          <cell r="N495" t="str">
            <v>VIII</v>
          </cell>
          <cell r="O495" t="str">
            <v>Lota</v>
          </cell>
          <cell r="P495" t="str">
            <v xml:space="preserve">Mesa Central: (41) 2405000 </v>
          </cell>
          <cell r="Q495" t="str">
            <v xml:space="preserve"> comunicaciones@lota.cl </v>
          </cell>
          <cell r="R495"/>
          <cell r="S495">
            <v>91001</v>
          </cell>
          <cell r="T495" t="str">
            <v xml:space="preserve">No se acompañan. Aplica Informe Jurídico Nº 09, de  fecha 14 de marzo de 2011 del Departamento Jurídico y Dictamen Nº 070791, de 2009, de la Contraloría General de la República.  
</v>
          </cell>
        </row>
        <row r="496">
          <cell r="B496">
            <v>690604000</v>
          </cell>
          <cell r="C496" t="str">
            <v>Municipalidad</v>
          </cell>
          <cell r="D496" t="str">
            <v>Organismo o Servicio Público.</v>
          </cell>
          <cell r="E496" t="str">
            <v>Constitución Política de la República, art. 107.</v>
          </cell>
          <cell r="F496" t="str">
            <v>Indefinida.</v>
          </cell>
          <cell r="G496"/>
          <cell r="H496" t="str">
            <v>Según Ley Orgánica Nº 18.695, arts. 1º al 4º.</v>
          </cell>
          <cell r="I496" t="str">
            <v>no tiene</v>
          </cell>
          <cell r="J496"/>
          <cell r="K496"/>
          <cell r="L496" t="str">
            <v xml:space="preserve">Mario Regino Marillanca Ramírez, </v>
          </cell>
          <cell r="M496" t="str">
            <v xml:space="preserve">Balmaceda 174, comuna de Llay Llay, Quinta Región.
</v>
          </cell>
          <cell r="N496" t="str">
            <v>V</v>
          </cell>
          <cell r="O496" t="str">
            <v>Llay Llay</v>
          </cell>
          <cell r="P496" t="str">
            <v>Fonos (34) 498600</v>
          </cell>
          <cell r="Q496"/>
          <cell r="R496"/>
          <cell r="S496">
            <v>91001</v>
          </cell>
          <cell r="T496" t="str">
            <v xml:space="preserve">No se acompañan. Aplica Informe Jurídico Nº 09, de  fecha 14 de marzo de 2011 del Departamento Jurídico y Dictamen Nº 070791, de 2009, de la Contraloría General de la República.  
</v>
          </cell>
        </row>
        <row r="497">
          <cell r="B497">
            <v>690802007</v>
          </cell>
          <cell r="C497" t="str">
            <v>Municipalidad</v>
          </cell>
          <cell r="D497" t="str">
            <v>Organismo o Servicio Público.</v>
          </cell>
          <cell r="E497" t="str">
            <v>Constitución Política de la República, art. 107.</v>
          </cell>
          <cell r="F497" t="str">
            <v>Indefinida.</v>
          </cell>
          <cell r="G497"/>
          <cell r="H497" t="str">
            <v>Según Ley Orgánica Nº 18.695, arts. 1º al 4º.</v>
          </cell>
          <cell r="I497" t="str">
            <v>no tiene</v>
          </cell>
          <cell r="J497"/>
          <cell r="K497"/>
          <cell r="L497" t="str">
            <v xml:space="preserve">Juan Carlos Abud Parra. </v>
          </cell>
          <cell r="M497" t="str">
            <v xml:space="preserve">Plaza de Armas Nº11, comuna de Machalí, Sexta Región.
</v>
          </cell>
          <cell r="N497" t="str">
            <v>VI</v>
          </cell>
          <cell r="O497" t="str">
            <v>Machalí</v>
          </cell>
          <cell r="P497" t="str">
            <v>Fono (72) 2411210, (72) 2746740, (72) 2330300</v>
          </cell>
          <cell r="Q497"/>
          <cell r="R497"/>
          <cell r="S497">
            <v>91001</v>
          </cell>
          <cell r="T497" t="str">
            <v xml:space="preserve">No se acompañan. Aplica Informe Jurídico Nº 09, de  fecha 14 de marzo de 2011 del Departamento Jurídico y Dictamen Nº 070791, de 2009, de la Contraloría General de la República.  
</v>
          </cell>
        </row>
        <row r="498">
          <cell r="B498" t="str">
            <v xml:space="preserve">692537009
</v>
          </cell>
          <cell r="C498" t="str">
            <v xml:space="preserve">Municipalidad
</v>
          </cell>
          <cell r="D498" t="str">
            <v>Organismo o Servicio Público.</v>
          </cell>
          <cell r="E498" t="str">
            <v>Constitución Política de la República, art. 107.</v>
          </cell>
          <cell r="F498" t="str">
            <v xml:space="preserve">Indefinida.
</v>
          </cell>
          <cell r="G498"/>
          <cell r="H498" t="str">
            <v>Según Ley Orgánica Nº 18.695, arts. 1º al 4º.</v>
          </cell>
          <cell r="I498" t="str">
            <v>no tiene</v>
          </cell>
          <cell r="J498"/>
          <cell r="K498"/>
          <cell r="L498" t="str">
            <v>Gonzalo Eugenio Montoya Riquelme  RUT: 13.698.753-4</v>
          </cell>
          <cell r="M498" t="str">
            <v xml:space="preserve">Avenida Los Plátanos Nº3130, Macul, Región Metropolitana.
</v>
          </cell>
          <cell r="N498" t="str">
            <v>XIII</v>
          </cell>
          <cell r="O498" t="str">
            <v>Macul</v>
          </cell>
          <cell r="P498" t="str">
            <v>Fono: 56) - (2) - 28100600</v>
          </cell>
          <cell r="Q498" t="str">
            <v xml:space="preserve">gmontoya@munimacul.cl
acampos@munimacul.cl
evaldesm@munimacul.cl
</v>
          </cell>
          <cell r="R498"/>
          <cell r="S498">
            <v>91001</v>
          </cell>
          <cell r="T498" t="str">
            <v xml:space="preserve">No se acompañan. Aplica Informe Jurídico Nº 09, de  fecha 14 de marzo de 2011 del Departamento Jurídico y Dictamen Nº 070791, de 2009, de la Contraloría General de la República.  
</v>
          </cell>
        </row>
        <row r="499">
          <cell r="B499">
            <v>692005007</v>
          </cell>
          <cell r="C499" t="str">
            <v>Municipalidad</v>
          </cell>
          <cell r="D499" t="str">
            <v>Organismo o Servicio Público.</v>
          </cell>
          <cell r="E499" t="str">
            <v>Constitución Política de la República, artículo 107.</v>
          </cell>
          <cell r="F499" t="str">
            <v>Indefinida.</v>
          </cell>
          <cell r="G499"/>
          <cell r="H499" t="str">
            <v>Según Ley Orgánica Nº 18.695, artículos 1º al 4º.</v>
          </cell>
          <cell r="I499" t="str">
            <v>no tiene</v>
          </cell>
          <cell r="J499"/>
          <cell r="K499"/>
          <cell r="L499" t="str">
            <v>Claudio Sepúlveda Miranda,</v>
          </cell>
          <cell r="M499" t="str">
            <v xml:space="preserve">Bernardo O´Higgins S/N°, Mafil.
</v>
          </cell>
          <cell r="N499" t="str">
            <v>XIV</v>
          </cell>
          <cell r="O499" t="str">
            <v>Máfil</v>
          </cell>
          <cell r="P499"/>
          <cell r="Q499"/>
          <cell r="R499"/>
          <cell r="S499">
            <v>91001</v>
          </cell>
          <cell r="T499" t="str">
            <v>No corresponde</v>
          </cell>
        </row>
        <row r="500">
          <cell r="B500">
            <v>690709007</v>
          </cell>
          <cell r="C500" t="str">
            <v>Municipalidad</v>
          </cell>
          <cell r="D500" t="str">
            <v>Organismo o Servicio Público.</v>
          </cell>
          <cell r="E500" t="str">
            <v>Constitución Política de la República, art. 107.</v>
          </cell>
          <cell r="F500" t="str">
            <v>Indefinida.</v>
          </cell>
          <cell r="G500"/>
          <cell r="H500" t="str">
            <v>Según Ley Orgánica Nº 18.695, arts. 1º al 4º.</v>
          </cell>
          <cell r="I500" t="str">
            <v>no tiene</v>
          </cell>
          <cell r="J500"/>
          <cell r="K500"/>
          <cell r="L500" t="str">
            <v>Tomás Vodanovic Escudero,</v>
          </cell>
          <cell r="M500" t="str">
            <v xml:space="preserve">Avda. 5 de abril Nº 0260, comuna Maipú, Región Metropolitana.
</v>
          </cell>
          <cell r="N500" t="str">
            <v>XIII</v>
          </cell>
          <cell r="O500" t="str">
            <v>Maipú</v>
          </cell>
          <cell r="P500" t="str">
            <v xml:space="preserve">Teléfonos: 677 6000 – 677 6092 – 677 6095. </v>
          </cell>
          <cell r="Q500" t="str">
            <v>oficinadepartes@maipu.cl</v>
          </cell>
          <cell r="R500"/>
          <cell r="S500">
            <v>91001</v>
          </cell>
          <cell r="T500" t="str">
            <v>No se acompañan. Aplica Informe Jurídico Nº 09, de fecha 14 de marzo de 2011 del Departamento Jurídico y Dictamen Nº 070791, de 2009, de la Contraloría General de la República.</v>
          </cell>
        </row>
        <row r="501">
          <cell r="B501">
            <v>690815001</v>
          </cell>
          <cell r="C501" t="str">
            <v>Municipalidad</v>
          </cell>
          <cell r="D501" t="str">
            <v>Organismo o Servicio Público.</v>
          </cell>
          <cell r="E501" t="str">
            <v>Constitución Política de la República, artículo 107.</v>
          </cell>
          <cell r="F501" t="str">
            <v>Indefinida.</v>
          </cell>
          <cell r="G501"/>
          <cell r="H501" t="str">
            <v>Según Ley Orgánica Nº 18.695, artículos 1º al 4º.</v>
          </cell>
          <cell r="I501" t="str">
            <v>no tiene</v>
          </cell>
          <cell r="J501"/>
          <cell r="K501"/>
          <cell r="L501" t="str">
            <v xml:space="preserve">Luis Manuel Barra Villanueva
RUN: 7.956.842-2  </v>
          </cell>
          <cell r="M501" t="str">
            <v xml:space="preserve">Avenida Bernardo O´Higgins N° 525, Malloa.
</v>
          </cell>
          <cell r="N501" t="str">
            <v>VI</v>
          </cell>
          <cell r="O501" t="str">
            <v>Malloa</v>
          </cell>
          <cell r="P501" t="str">
            <v xml:space="preserve">
Fono: 72 2 38 7078 
</v>
          </cell>
          <cell r="Q501" t="str">
            <v>Correo electrónico: contacto@comunamalloa.cl</v>
          </cell>
          <cell r="R501"/>
          <cell r="S501">
            <v>91001</v>
          </cell>
          <cell r="T501" t="str">
            <v>No corresponde</v>
          </cell>
        </row>
        <row r="502">
          <cell r="B502">
            <v>690733005</v>
          </cell>
          <cell r="C502" t="str">
            <v>Municipalidad</v>
          </cell>
          <cell r="D502" t="str">
            <v>Organismo o Servicio Público.</v>
          </cell>
          <cell r="E502" t="str">
            <v>Constitución Política de la República, art. 107.</v>
          </cell>
          <cell r="F502" t="str">
            <v>Indefinida.</v>
          </cell>
          <cell r="G502"/>
          <cell r="H502" t="str">
            <v>Según Ley Orgánica Nº 18.695, arts. 1º al 4º.</v>
          </cell>
          <cell r="I502" t="str">
            <v>no tiene</v>
          </cell>
          <cell r="J502"/>
          <cell r="K502"/>
          <cell r="L502" t="str">
            <v xml:space="preserve">Jessica Paola del Carmen Mualim Fajuri.
</v>
          </cell>
          <cell r="M502" t="str">
            <v xml:space="preserve">Francisco Costabal Nº 78, comuna de María Pinto, Región Metropolitana. 
</v>
          </cell>
          <cell r="N502" t="str">
            <v>XIII</v>
          </cell>
          <cell r="O502" t="str">
            <v>María Pinto</v>
          </cell>
          <cell r="P502" t="str">
            <v>Fonos: 8354252/8351936</v>
          </cell>
          <cell r="Q502" t="str">
            <v>www.municipalidaddemariapinto.cl</v>
          </cell>
          <cell r="R502"/>
          <cell r="S502">
            <v>91001</v>
          </cell>
          <cell r="T502" t="str">
            <v xml:space="preserve">No se acompañan. Aplica Informe Jurídico Nº 09, de  fecha 14 de marzo de 2011 del Departamento Jurídico y Dictamen Nº 070791, de 2009, de la Contraloría General de la República.  
</v>
          </cell>
        </row>
        <row r="503">
          <cell r="B503">
            <v>692004000</v>
          </cell>
          <cell r="C503" t="str">
            <v>Municipalidad</v>
          </cell>
          <cell r="D503" t="str">
            <v>Organismo o Servicio Público.</v>
          </cell>
          <cell r="E503" t="str">
            <v>Constitución Política de la República, artículo 107.</v>
          </cell>
          <cell r="F503" t="str">
            <v>Indefinida.</v>
          </cell>
          <cell r="G503"/>
          <cell r="H503" t="str">
            <v>Según Ley Orgánica Nº 18.695, artículos 1º al 4º.</v>
          </cell>
          <cell r="I503" t="str">
            <v>No tiene</v>
          </cell>
          <cell r="J503"/>
          <cell r="K503"/>
          <cell r="L503" t="str">
            <v xml:space="preserve">Erwin Pacheco Ayala, </v>
          </cell>
          <cell r="M503" t="str">
            <v xml:space="preserve">Mariquina N° 54. Comuna de Mariquina. XIV Región de los Ríos.
</v>
          </cell>
          <cell r="N503" t="str">
            <v>XIV</v>
          </cell>
          <cell r="O503" t="str">
            <v>Mariquina</v>
          </cell>
          <cell r="P503" t="str">
            <v>Fono: 63-2453200, Fax 63-2453227.</v>
          </cell>
          <cell r="Q503" t="str">
            <v xml:space="preserve"> alcaldia@munimariquina.cl</v>
          </cell>
          <cell r="R503"/>
          <cell r="S503">
            <v>91001</v>
          </cell>
          <cell r="T503" t="str">
            <v>No corresponde</v>
          </cell>
        </row>
        <row r="504">
          <cell r="B504">
            <v>691109003</v>
          </cell>
          <cell r="C504" t="str">
            <v>Municipalidad</v>
          </cell>
          <cell r="D504" t="str">
            <v>Organismo o Servicio Público.</v>
          </cell>
          <cell r="E504" t="str">
            <v>Constitución Política de la República, art. 107.</v>
          </cell>
          <cell r="F504" t="str">
            <v>Indefinida.</v>
          </cell>
          <cell r="G504"/>
          <cell r="H504" t="str">
            <v>Según Ley Orgánica Nº 18.695, arts. 1º al 4º.</v>
          </cell>
          <cell r="I504" t="str">
            <v>no tiene</v>
          </cell>
          <cell r="J504"/>
          <cell r="K504"/>
          <cell r="L504" t="str">
            <v xml:space="preserve">Luis Gabriel Vásquez Gálvez 
</v>
          </cell>
          <cell r="M504" t="str">
            <v xml:space="preserve">Balmaceda Nº 350, comuna de Maule, Séptima Región.
</v>
          </cell>
          <cell r="N504" t="str">
            <v>VII</v>
          </cell>
          <cell r="O504" t="str">
            <v>Maule</v>
          </cell>
          <cell r="P504" t="str">
            <v xml:space="preserve">Fonos: 71-715244 – 71-715278 </v>
          </cell>
          <cell r="Q504" t="str">
            <v xml:space="preserve"> munmaule@mi.terra.cl
wwwmunicipalidaddemaule.cl</v>
          </cell>
          <cell r="R504"/>
          <cell r="S504">
            <v>91001</v>
          </cell>
          <cell r="T504" t="str">
            <v xml:space="preserve">No se acompañan. Aplica Informe Jurídico Nº 09, de  fecha 14 de marzo de 2011 del Departamento Jurídico y Dictamen Nº 070791, de 2009, de la Contraloría General de la República.  
</v>
          </cell>
        </row>
        <row r="505">
          <cell r="B505">
            <v>692205006</v>
          </cell>
          <cell r="C505" t="str">
            <v>Municipalidad</v>
          </cell>
          <cell r="D505" t="str">
            <v>Organismo o Servicio Público.</v>
          </cell>
          <cell r="E505" t="str">
            <v>Constitución Política de la República, art. 107.</v>
          </cell>
          <cell r="F505" t="str">
            <v>Indefinida.</v>
          </cell>
          <cell r="G505"/>
          <cell r="H505" t="str">
            <v>Según Ley Orgánica Nº 18.695, arts. 1º al 4º.</v>
          </cell>
          <cell r="I505" t="str">
            <v>no tiene</v>
          </cell>
          <cell r="J505"/>
          <cell r="K505"/>
          <cell r="L505" t="str">
            <v xml:space="preserve">JORGE WESTERMEIER ESTRADA
     </v>
          </cell>
          <cell r="M505" t="str">
            <v>Gaspar del Río Nº 85, Maullín, Décima Región</v>
          </cell>
          <cell r="N505" t="str">
            <v>X</v>
          </cell>
          <cell r="O505" t="str">
            <v>Maullín</v>
          </cell>
          <cell r="P505" t="str">
            <v xml:space="preserve">Teléfono: 652482501- 652482580
</v>
          </cell>
          <cell r="Q505" t="str">
            <v xml:space="preserve">Correo electrónico:jorgewestermeier@gmail.com
                           Alejandra.navarro@munimaullin.cl
</v>
          </cell>
          <cell r="R505"/>
          <cell r="S505">
            <v>91001</v>
          </cell>
          <cell r="T505" t="str">
            <v>Se acompaña certificado de antecedentes financieros correspondiente al año 2009, aprobado por la Unidad de Supervisión Financiera Nacional.</v>
          </cell>
        </row>
        <row r="506">
          <cell r="B506">
            <v>690204002</v>
          </cell>
          <cell r="C506" t="str">
            <v>Municipalidad</v>
          </cell>
          <cell r="D506" t="str">
            <v>Organismo o Servicio Público.</v>
          </cell>
          <cell r="E506" t="str">
            <v>Constitución Política de la República, artículo 107.</v>
          </cell>
          <cell r="F506" t="str">
            <v>Indefinida.</v>
          </cell>
          <cell r="G506"/>
          <cell r="H506" t="str">
            <v>Según Ley Orgánica Nº 18.695, artículos 1º al 4º.</v>
          </cell>
          <cell r="I506" t="str">
            <v>no tiene</v>
          </cell>
          <cell r="J506"/>
          <cell r="K506"/>
          <cell r="L506" t="str">
            <v xml:space="preserve">Alcalde Titular: Sergio Vega Venegas
</v>
          </cell>
          <cell r="M506" t="str">
            <v xml:space="preserve">Francisco Antonio Pinto Nº 200, comuna de Mejillones, Región de Antofagasta.
</v>
          </cell>
          <cell r="N506" t="str">
            <v>III</v>
          </cell>
          <cell r="O506" t="str">
            <v>Mejillones</v>
          </cell>
          <cell r="P506" t="str">
            <v>Fonos: 55-557300 - 55-557390 - 55-557308</v>
          </cell>
          <cell r="Q506" t="str">
            <v xml:space="preserve"> informaciones@mejillones.cl
alcaldia@mejillones.cl</v>
          </cell>
          <cell r="R506"/>
          <cell r="S506">
            <v>91001</v>
          </cell>
          <cell r="T506" t="str">
            <v>No se acompañan. Aplica Informe Jurídico Nº 09, de fecha 14 de marzo de 2011 del Departamento Jurídico y Dictamen Nº 070791, de 2009, de la Contraloría General de la República.</v>
          </cell>
        </row>
        <row r="507">
          <cell r="B507">
            <v>690729008</v>
          </cell>
          <cell r="C507" t="str">
            <v>Municipalidad</v>
          </cell>
          <cell r="D507" t="str">
            <v>Organismo o Servicio Público.</v>
          </cell>
          <cell r="E507" t="str">
            <v>Constitución Política de la República, art. 107.</v>
          </cell>
          <cell r="F507" t="str">
            <v>Indefinida.</v>
          </cell>
          <cell r="G507"/>
          <cell r="H507" t="str">
            <v>Según Ley Orgánica Nº 18.695, arts. 1º al 4º.</v>
          </cell>
          <cell r="I507" t="str">
            <v>no tiene</v>
          </cell>
          <cell r="J507"/>
          <cell r="K507"/>
          <cell r="L507" t="str">
            <v xml:space="preserve"> Iván Campos Aravena</v>
          </cell>
          <cell r="M507" t="str">
            <v xml:space="preserve">Silva Chávez Nº 480, comuna de Melipilla, Región Metropolitana, </v>
          </cell>
          <cell r="N507" t="str">
            <v>XIII</v>
          </cell>
          <cell r="O507" t="str">
            <v>Melipilla</v>
          </cell>
          <cell r="P507" t="str">
            <v>22-9027002</v>
          </cell>
          <cell r="Q507" t="str">
            <v>Correo electrónico: alcaldia@munimelipilla.cl</v>
          </cell>
          <cell r="R507"/>
          <cell r="S507">
            <v>91001</v>
          </cell>
          <cell r="T507" t="str">
            <v>No se acompañan. Aplica Informe Jurídico Nº 09, de fecha 14 de marzo de 2011 del Departamento Jurídico y Dictamen Nº 070791, de 2009, de la Contraloría General de la República.</v>
          </cell>
        </row>
        <row r="508">
          <cell r="B508">
            <v>691101002</v>
          </cell>
          <cell r="C508" t="str">
            <v>Municipalidad</v>
          </cell>
          <cell r="D508" t="str">
            <v>Organismo o Servicio Público.</v>
          </cell>
          <cell r="E508" t="str">
            <v>Constitución Política de la República, art. 107.</v>
          </cell>
          <cell r="F508" t="str">
            <v>Indefinida.</v>
          </cell>
          <cell r="G508"/>
          <cell r="H508" t="str">
            <v>Según Ley Orgánica Nº 18.695, arts. 1º al 4º.</v>
          </cell>
          <cell r="I508" t="str">
            <v>no tiene</v>
          </cell>
          <cell r="J508"/>
          <cell r="K508"/>
          <cell r="L508" t="str">
            <v xml:space="preserve">Priscilla Castillo Gerli, </v>
          </cell>
          <cell r="M508" t="str">
            <v xml:space="preserve">Yerbas Buenas Nº1389, comuna de Molina, VII Región.
</v>
          </cell>
          <cell r="N508" t="str">
            <v>VII</v>
          </cell>
          <cell r="O508" t="str">
            <v>Molina</v>
          </cell>
          <cell r="P508" t="str">
            <v>Fonos (75) 491994</v>
          </cell>
          <cell r="Q508"/>
          <cell r="R508"/>
          <cell r="S508">
            <v>91001</v>
          </cell>
          <cell r="T508" t="str">
            <v xml:space="preserve">No se acompañan. Aplica Informe Jurídico Nº 09, de  fecha 14 de marzo de 2011 del Departamento Jurídico y Dictamen Nº 070791, de 2009, de la Contraloría General de la República.  
</v>
          </cell>
        </row>
        <row r="509">
          <cell r="B509">
            <v>690408007</v>
          </cell>
          <cell r="C509" t="str">
            <v>Municipalidad</v>
          </cell>
          <cell r="D509" t="str">
            <v>Organismo o Servicio Público.</v>
          </cell>
          <cell r="E509" t="str">
            <v>Constitución Política de la República, artículo 107.</v>
          </cell>
          <cell r="F509" t="str">
            <v>Indefinida.</v>
          </cell>
          <cell r="G509"/>
          <cell r="H509" t="str">
            <v>Según Ley Orgánica Nº 18.695, artículos 1º al 4º.</v>
          </cell>
          <cell r="I509" t="str">
            <v>no tiene</v>
          </cell>
          <cell r="J509"/>
          <cell r="K509"/>
          <cell r="L509" t="str">
            <v xml:space="preserve">Cristián Daniel Herrera Peña
</v>
          </cell>
          <cell r="M509" t="str">
            <v xml:space="preserve">Diaguitas 31, comuna de Monte Patria, provincia de Limarí, Cuarta Región.
</v>
          </cell>
          <cell r="N509" t="str">
            <v>IV</v>
          </cell>
          <cell r="O509" t="str">
            <v>Monte Patria</v>
          </cell>
          <cell r="P509" t="str">
            <v xml:space="preserve">(532) 354400 anexo 211-214 </v>
          </cell>
          <cell r="Q509" t="str">
            <v xml:space="preserve">Correo electrónico de representante legal: 
cristianherrera@mpatria.cl 
Correo electrónico de proyecto: ppfmontepatria@gmail.com
</v>
          </cell>
          <cell r="R509"/>
          <cell r="S509">
            <v>91001</v>
          </cell>
          <cell r="T509" t="str">
            <v xml:space="preserve">No se acompañan. Aplica Informe Jurídico Nº 09, de  fecha 14 de marzo de 2011 del Departamento Jurídico y Dictamen Nº 070791, de 2009, de la Contraloría General de la República.  
</v>
          </cell>
        </row>
        <row r="510">
          <cell r="B510">
            <v>690805006</v>
          </cell>
          <cell r="C510" t="str">
            <v>Municipalidad</v>
          </cell>
          <cell r="D510" t="str">
            <v>Organismo o Servicio Público.</v>
          </cell>
          <cell r="E510" t="str">
            <v>Constitución Política de la República, artículo 107</v>
          </cell>
          <cell r="F510" t="str">
            <v>Indefinida</v>
          </cell>
          <cell r="G510"/>
          <cell r="H510" t="str">
            <v>Según Ley Orgánica Nº 18.695, artículos 1º al  4º</v>
          </cell>
          <cell r="I510" t="str">
            <v>no tiene</v>
          </cell>
          <cell r="J510"/>
          <cell r="K510"/>
          <cell r="L510" t="str">
            <v xml:space="preserve">Sergio Hernán Medel Acosta
</v>
          </cell>
          <cell r="M510" t="str">
            <v xml:space="preserve">Plaza de Armas sin número, comuna de Mostazal, Provincia de Cachapoal, Sexta Región.
</v>
          </cell>
          <cell r="N510" t="str">
            <v>VI</v>
          </cell>
          <cell r="O510" t="str">
            <v>Mostazal</v>
          </cell>
          <cell r="P510" t="str">
            <v xml:space="preserve">Fono 072-350016
</v>
          </cell>
          <cell r="Q510" t="str">
            <v>infanciayadolescencia@mostazal.cl</v>
          </cell>
          <cell r="R510"/>
          <cell r="S510">
            <v>91001</v>
          </cell>
          <cell r="T510" t="str">
            <v>No se acompañan. Aplica Informe Jurídico Nº 09, de  fecha 14 de marzo de 2011 del Departamento Jurídico y Dictamen Nº 070791, de 2009, de la Contraloría General de la República</v>
          </cell>
        </row>
        <row r="511">
          <cell r="B511">
            <v>691705005</v>
          </cell>
          <cell r="C511" t="str">
            <v>Municipalidad</v>
          </cell>
          <cell r="D511" t="str">
            <v>Organismo o Servicio Público.</v>
          </cell>
          <cell r="E511" t="str">
            <v>Constitución Política de la República, artículo 107.</v>
          </cell>
          <cell r="F511" t="str">
            <v>Indefinida.</v>
          </cell>
          <cell r="G511"/>
          <cell r="H511" t="str">
            <v>Según Ley Orgánica Nº 18.695, artículos 1º al 4º.</v>
          </cell>
          <cell r="I511" t="str">
            <v>no tiene</v>
          </cell>
          <cell r="J511"/>
          <cell r="K511"/>
          <cell r="L511" t="str">
            <v xml:space="preserve">Jorge Alberto Rivas Figueroa.
</v>
          </cell>
          <cell r="M511" t="str">
            <v xml:space="preserve">Avenida Pedro Lagos Nº 410, comuna de Mulchén, Región del Biobío.
</v>
          </cell>
          <cell r="N511" t="str">
            <v>VIII</v>
          </cell>
          <cell r="O511" t="str">
            <v>Mulchén</v>
          </cell>
          <cell r="P511" t="str">
            <v>Fono: 43-2401400</v>
          </cell>
          <cell r="Q511"/>
          <cell r="R511"/>
          <cell r="S511">
            <v>91001</v>
          </cell>
          <cell r="T511" t="str">
            <v>No se acompañan. Aplica Informe Jurídico Nº 09, de  fecha 14 de marzo de 2011 del Departamento Jurídico y Dictamen Nº 070791, de 2009, de la Contraloría General de la República</v>
          </cell>
        </row>
        <row r="512">
          <cell r="B512">
            <v>691707008</v>
          </cell>
          <cell r="C512" t="str">
            <v>Municipalidad</v>
          </cell>
          <cell r="D512" t="str">
            <v>Organismo o Servicio Público.</v>
          </cell>
          <cell r="E512" t="str">
            <v>Constitución Política de la República, art. 107.</v>
          </cell>
          <cell r="F512" t="str">
            <v>Indefinida.</v>
          </cell>
          <cell r="G512"/>
          <cell r="H512" t="str">
            <v>Según Ley Orgánica Nº 18.695, arts. 1º al 4º.</v>
          </cell>
          <cell r="I512" t="str">
            <v>no tiene</v>
          </cell>
          <cell r="J512"/>
          <cell r="K512"/>
          <cell r="L512" t="str">
            <v xml:space="preserve">Carlos Roberto Toloza Soto 
Alcalde
</v>
          </cell>
          <cell r="M512" t="str">
            <v xml:space="preserve">Freire Nº 614, comuna de Nacimiento, Octava  Región. 
</v>
          </cell>
          <cell r="N512" t="str">
            <v>VIII</v>
          </cell>
          <cell r="O512" t="str">
            <v>Nacimiento</v>
          </cell>
          <cell r="P512" t="str">
            <v xml:space="preserve">Fonos  (56 43 2) 534267
</v>
          </cell>
          <cell r="Q512" t="str">
            <v xml:space="preserve">OIRS@Nacimiento.cl </v>
          </cell>
          <cell r="R512"/>
          <cell r="S512">
            <v>91001</v>
          </cell>
          <cell r="T512" t="str">
            <v xml:space="preserve">No se acompañan. Aplica Informe Jurídico Nº 09, de  fecha 14 de marzo de 2011 del Departamento Jurídico y Dictamen Nº 070791, de 2009, de la Contraloría General de la República.  
.
</v>
          </cell>
        </row>
        <row r="513">
          <cell r="B513">
            <v>690606003</v>
          </cell>
          <cell r="C513" t="str">
            <v>Municipalidad</v>
          </cell>
          <cell r="D513" t="str">
            <v>Organismo o Servicio Público.</v>
          </cell>
          <cell r="E513" t="str">
            <v>Constitución Política de la República, art. 107.</v>
          </cell>
          <cell r="F513" t="str">
            <v>Indefinida.</v>
          </cell>
          <cell r="G513"/>
          <cell r="H513" t="str">
            <v>Según Ley Orgánica Nº 18.695, arts. 1º al 4º.</v>
          </cell>
          <cell r="I513" t="str">
            <v>no tiene</v>
          </cell>
          <cell r="J513"/>
          <cell r="K513"/>
          <cell r="L513" t="str">
            <v xml:space="preserve">Margarita De Las Mercedes Osorio Pizarro, 
</v>
          </cell>
          <cell r="M513" t="str">
            <v xml:space="preserve">Calle Pedro Félix Vicuña N° 199, comuna de Nogales. </v>
          </cell>
          <cell r="N513" t="str">
            <v>V</v>
          </cell>
          <cell r="O513" t="str">
            <v>Nogales</v>
          </cell>
          <cell r="P513"/>
          <cell r="Q513"/>
          <cell r="R513"/>
          <cell r="S513">
            <v>91001</v>
          </cell>
          <cell r="T513" t="str">
            <v xml:space="preserve">No se acompañan. Aplica Informe Jurídico Nº 09, de  fecha 14 de marzo de 2011 del Departamento Jurídico y Dictamen Nº 070791, de 2009, de la Contraloría General de la República.  
</v>
          </cell>
        </row>
        <row r="514">
          <cell r="B514">
            <v>691904008</v>
          </cell>
          <cell r="C514" t="str">
            <v>Municipalidad</v>
          </cell>
          <cell r="D514" t="str">
            <v>Organismo o Servicio Público.</v>
          </cell>
          <cell r="E514" t="str">
            <v>Constitución Política de la República, art. 107.</v>
          </cell>
          <cell r="F514" t="str">
            <v>Indefinida.</v>
          </cell>
          <cell r="G514"/>
          <cell r="H514" t="str">
            <v>Según Ley Orgánica Nº 18.695, arts. 1º al 4º.</v>
          </cell>
          <cell r="I514" t="str">
            <v>no tiene</v>
          </cell>
          <cell r="J514"/>
          <cell r="K514"/>
          <cell r="L514" t="str">
            <v>César Hipólito Sepúlveda Huerta,</v>
          </cell>
          <cell r="M514" t="str">
            <v xml:space="preserve">Arturo Prat Nº 65, comuna de Nueva Imperial, Novena Región, 
</v>
          </cell>
          <cell r="N514" t="str">
            <v>IX</v>
          </cell>
          <cell r="O514" t="str">
            <v>Nueva Imperial</v>
          </cell>
          <cell r="P514" t="str">
            <v>fono (45)611006 – 611054,</v>
          </cell>
          <cell r="Q514" t="str">
            <v xml:space="preserve"> municipalidad@nuevaimperial.cl</v>
          </cell>
          <cell r="R514"/>
          <cell r="S514">
            <v>91001</v>
          </cell>
          <cell r="T514" t="str">
            <v xml:space="preserve">No se acompañan. Aplica Informe Jurídico Nº 09, de  fecha 14 de marzo de 2011 del Departamento Jurídico y Dictamen Nº 070791, de 2009, de la Contraloría General de la República.  
</v>
          </cell>
        </row>
        <row r="515">
          <cell r="B515">
            <v>690705001</v>
          </cell>
          <cell r="C515" t="str">
            <v>Municipalidad</v>
          </cell>
          <cell r="D515" t="str">
            <v>Organismo o Servicio Público.</v>
          </cell>
          <cell r="E515" t="str">
            <v>Constitución Política de la República, art. 107.</v>
          </cell>
          <cell r="F515" t="str">
            <v>Indefinida.</v>
          </cell>
          <cell r="G515"/>
          <cell r="H515" t="str">
            <v>Según Ley Orgánica Nº 18.695, arts. 1º al 4º.</v>
          </cell>
          <cell r="I515" t="str">
            <v>no tiene</v>
          </cell>
          <cell r="J515"/>
          <cell r="K515"/>
          <cell r="L515" t="str">
            <v xml:space="preserve">Cristina Emilia Rios Saavedra </v>
          </cell>
          <cell r="M515" t="str">
            <v>Avenida Irarrázaval Nº3550, Ñuñoa, Región Metropolitana.</v>
          </cell>
          <cell r="N515" t="str">
            <v>XIII</v>
          </cell>
          <cell r="O515" t="str">
            <v>Ñuñoa</v>
          </cell>
          <cell r="P515" t="str">
            <v>232407050/ 232407005</v>
          </cell>
          <cell r="Q515" t="str">
            <v xml:space="preserve">Correo electrónico: alcalde@nunoa.cl
</v>
          </cell>
          <cell r="R515"/>
          <cell r="S515">
            <v>91001</v>
          </cell>
          <cell r="T515" t="str">
            <v xml:space="preserve">No se acompañan. Aplica Informe Jurídico Nº 09, de  fecha 14 de marzo de 2011 del Departamento Jurídico y Dictamen Nº 070791, de 2009, de la Contraloría General de la República.  
.
</v>
          </cell>
        </row>
        <row r="516">
          <cell r="B516">
            <v>691403009</v>
          </cell>
          <cell r="C516" t="str">
            <v>Municipalidad</v>
          </cell>
          <cell r="D516" t="str">
            <v>Organismo o Servicio Público.</v>
          </cell>
          <cell r="E516" t="str">
            <v>Constitución Política de la República, art. 107.</v>
          </cell>
          <cell r="F516" t="str">
            <v>Indefinida.</v>
          </cell>
          <cell r="G516"/>
          <cell r="H516" t="str">
            <v>Según Ley Orgánica Nº 18.695, arts. 1º al 4º.</v>
          </cell>
          <cell r="I516" t="str">
            <v>no tiene</v>
          </cell>
          <cell r="J516"/>
          <cell r="K516"/>
          <cell r="L516" t="str">
            <v>Luis Alberto Molina Melo,</v>
          </cell>
          <cell r="M516" t="str">
            <v xml:space="preserve">Arturo Prat Nº 405, Casilla 17
</v>
          </cell>
          <cell r="N516" t="str">
            <v>XVI</v>
          </cell>
          <cell r="O516" t="str">
            <v>Ninhue</v>
          </cell>
          <cell r="P516" t="str">
            <v>Fono (42) 1972986- 1972988</v>
          </cell>
          <cell r="Q516"/>
          <cell r="R516" t="str">
            <v>Casilla 17</v>
          </cell>
          <cell r="S516">
            <v>91001</v>
          </cell>
          <cell r="T516" t="str">
            <v xml:space="preserve">No se acompañan. Aplica Informe Jurídico Nº 09, de  fecha 14 de marzo de 2011 del Departamento Jurídico y Dictamen Nº 070791, de 2009, de la Contraloría General de la República.  
.
</v>
          </cell>
        </row>
        <row r="517">
          <cell r="B517">
            <v>691406008</v>
          </cell>
          <cell r="C517" t="str">
            <v>Municipalidad</v>
          </cell>
          <cell r="D517" t="str">
            <v>Organismo o Servicio Público.</v>
          </cell>
          <cell r="E517" t="str">
            <v>Constitución Política de la República, artículo 107.</v>
          </cell>
          <cell r="F517" t="str">
            <v>Indefinida.</v>
          </cell>
          <cell r="G517"/>
          <cell r="H517" t="str">
            <v>Según Ley Orgánica Nº 18.695, artículos 1º al 4º.</v>
          </cell>
          <cell r="I517" t="str">
            <v>no tiene</v>
          </cell>
          <cell r="J517"/>
          <cell r="K517"/>
          <cell r="L517" t="str">
            <v>Manuel Alejandro Pino Turra</v>
          </cell>
          <cell r="M517" t="str">
            <v xml:space="preserve">Freire Nº 188, comuna de Ñiquén.
</v>
          </cell>
          <cell r="N517" t="str">
            <v>XVI</v>
          </cell>
          <cell r="O517" t="str">
            <v>Ñiquén</v>
          </cell>
          <cell r="P517"/>
          <cell r="Q517" t="str">
            <v>correoniquen@yahoo.com</v>
          </cell>
          <cell r="R517"/>
          <cell r="S517">
            <v>91001</v>
          </cell>
          <cell r="T517" t="str">
            <v xml:space="preserve">No se acompañan. Aplica Informe Jurídico Nº 09, de  fecha 14 de marzo de 2011 del Departamento Jurídico y Dictamen Nº 070791, de 2009, de la Contraloría General de la República.  
.
</v>
          </cell>
        </row>
        <row r="518">
          <cell r="B518">
            <v>690814005</v>
          </cell>
          <cell r="C518"/>
          <cell r="D518" t="str">
            <v>Organismo o Servicio Público.</v>
          </cell>
          <cell r="E518" t="str">
            <v>Municipalidad. Constitución Política de la República, artículo 107.</v>
          </cell>
          <cell r="F518" t="str">
            <v>Indefinida.</v>
          </cell>
          <cell r="G518"/>
          <cell r="H518" t="str">
            <v>Según Ley Orgánica Nº 18.695, artículos 1º al 4º.</v>
          </cell>
          <cell r="I518" t="str">
            <v>no tiene</v>
          </cell>
          <cell r="J518"/>
          <cell r="K518"/>
          <cell r="L518" t="str">
            <v>Alcaldesa doña Praxedes Pérez Aránguiz</v>
          </cell>
          <cell r="M518" t="str">
            <v>Calle Plaza Esmeralda S/N, Olivar, Región de O’Higgins.</v>
          </cell>
          <cell r="N518" t="str">
            <v>VI</v>
          </cell>
          <cell r="O518" t="str">
            <v>Olivar</v>
          </cell>
          <cell r="P518" t="str">
            <v>72-2358300.</v>
          </cell>
          <cell r="Q518" t="str">
            <v>alcaldia@muniolivar.cl</v>
          </cell>
          <cell r="R518"/>
          <cell r="S518">
            <v>91001</v>
          </cell>
          <cell r="T518" t="str">
            <v xml:space="preserve">No se acompañan. Aplica Informe Jurídico Nº 09, de  fecha 14 de marzo de 2011 del Departamento Jurídico y Dictamen Nº 070791, de 2009, de la Contraloría General de la República.  
.
</v>
          </cell>
        </row>
        <row r="519">
          <cell r="B519">
            <v>690612003</v>
          </cell>
          <cell r="C519" t="str">
            <v>Municipalidad</v>
          </cell>
          <cell r="D519" t="str">
            <v>Organismo o Servicio Público.</v>
          </cell>
          <cell r="E519" t="str">
            <v>Constitución Política de la República, artículo 107.</v>
          </cell>
          <cell r="F519" t="str">
            <v>Indefinida.</v>
          </cell>
          <cell r="G519"/>
          <cell r="H519" t="str">
            <v>Según Ley Orgánica Nº 18.695, artículos 1º al 4º.</v>
          </cell>
          <cell r="I519" t="str">
            <v>no tiene</v>
          </cell>
          <cell r="J519"/>
          <cell r="K519"/>
          <cell r="L519" t="str">
            <v>Jorge Jil Herrera</v>
          </cell>
          <cell r="M519" t="str">
            <v xml:space="preserve">Calle Prat N° 12, comuna de Olmué, Quinta Región.
</v>
          </cell>
          <cell r="N519" t="str">
            <v>V</v>
          </cell>
          <cell r="O519" t="str">
            <v>Olmué</v>
          </cell>
          <cell r="P519" t="str">
            <v>Fono: (56-33) 44 24 48</v>
          </cell>
          <cell r="Q519" t="str">
            <v xml:space="preserve"> dideco@olmue.cl
</v>
          </cell>
          <cell r="R519"/>
          <cell r="S519">
            <v>91001</v>
          </cell>
          <cell r="T519" t="str">
            <v xml:space="preserve">No se acompañan. Aplica Informe Jurídico Nº 09, de  fecha 14 de marzo de 2011 del Departamento Jurídico y Dictamen Nº 070791, de 2009, de la Contraloría General de la República.  
</v>
          </cell>
        </row>
        <row r="520">
          <cell r="B520">
            <v>692101006</v>
          </cell>
          <cell r="C520" t="str">
            <v>Municipalidad</v>
          </cell>
          <cell r="D520" t="str">
            <v>Organismo o Servicio Público.</v>
          </cell>
          <cell r="E520" t="str">
            <v>Constitución Política de la República, art. 107.</v>
          </cell>
          <cell r="F520" t="str">
            <v>Indefinida.</v>
          </cell>
          <cell r="G520"/>
          <cell r="H520" t="str">
            <v>Según Ley Orgánica Constitucional Nº 18.695, arts. 1º al 4º.</v>
          </cell>
          <cell r="I520" t="str">
            <v>no tiene</v>
          </cell>
          <cell r="J520"/>
          <cell r="K520"/>
          <cell r="L520" t="str">
            <v xml:space="preserve">Jaime Alberto Bertin Valenzuela   
</v>
          </cell>
          <cell r="M520" t="str">
            <v>Mackenna Nº 851, comuna de Osorno, Décima Región</v>
          </cell>
          <cell r="N520" t="str">
            <v>X</v>
          </cell>
          <cell r="O520" t="str">
            <v>Osorno</v>
          </cell>
          <cell r="P520" t="str">
            <v xml:space="preserve">Fono: (64) 2264200/ (64) 2264201/ (64) 2264204
</v>
          </cell>
          <cell r="Q520" t="str">
            <v>Correo electrónico: alcaldia@imo.cl
                             rocio.castro@imo.cl</v>
          </cell>
          <cell r="R520"/>
          <cell r="S520">
            <v>91001</v>
          </cell>
          <cell r="T520" t="str">
            <v xml:space="preserve">No se acompañan. Aplica Informe Jurídico Nº 09, de  fecha 14 de marzo de 2011 del Departamento Jurídico y Dictamen Nº 070791, de 2009, de la Contraloría General de la República.  
</v>
          </cell>
        </row>
        <row r="521">
          <cell r="B521">
            <v>690407000</v>
          </cell>
          <cell r="C521" t="str">
            <v>Municipalidad</v>
          </cell>
          <cell r="D521" t="str">
            <v>Organismo o Servicio Público.</v>
          </cell>
          <cell r="E521" t="str">
            <v>Constitución Política de la República, art. 107.</v>
          </cell>
          <cell r="F521" t="str">
            <v>Indefinida.</v>
          </cell>
          <cell r="G521"/>
          <cell r="H521" t="str">
            <v>Según Ley Orgánica Nº 18.695, arts. 1º al 4º.</v>
          </cell>
          <cell r="I521" t="str">
            <v>no tiene</v>
          </cell>
          <cell r="J521"/>
          <cell r="K521"/>
          <cell r="L521" t="str">
            <v xml:space="preserve">Claudio Fermín Rentería Larrondo, </v>
          </cell>
          <cell r="M521" t="str">
            <v>Vicuña Mackenna Nº441, comuna de Ovalle, provincia del Limari IV Región,</v>
          </cell>
          <cell r="N521" t="str">
            <v>IV</v>
          </cell>
          <cell r="O521" t="str">
            <v>Ovalle</v>
          </cell>
          <cell r="P521" t="str">
            <v xml:space="preserve"> Fono: 53-2-627361/ 53-2-661202/ 53-2-661209
</v>
          </cell>
          <cell r="Q521" t="str">
            <v>Correo electrónico: gabineteovalle@gmail.com
                             opdmuniovaalle@gmail.com
                      hflores@municipalidaddeovallle.cl</v>
          </cell>
          <cell r="R521"/>
          <cell r="S521">
            <v>91001</v>
          </cell>
          <cell r="T521" t="str">
            <v xml:space="preserve">
No se acompañan. Aplica Informe Jurídico Nº 09, de  fecha 14 de marzo de 2011 del Departamento Jurídico y Dictamen Nº 070791, de 2009, de la Contraloría General de la República.  
</v>
          </cell>
        </row>
        <row r="522">
          <cell r="B522">
            <v>692614003</v>
          </cell>
          <cell r="C522" t="str">
            <v>Municipalidad</v>
          </cell>
          <cell r="D522" t="str">
            <v>Organismo o Servicio Público.</v>
          </cell>
          <cell r="E522" t="str">
            <v>Constitución Política de la República, artículo 107</v>
          </cell>
          <cell r="F522" t="str">
            <v>Indefinida</v>
          </cell>
          <cell r="G522"/>
          <cell r="H522" t="str">
            <v>Según Ley Orgánica Nº 18.695, artículos 1º al  4º</v>
          </cell>
          <cell r="I522" t="str">
            <v>no tiene</v>
          </cell>
          <cell r="J522"/>
          <cell r="K522"/>
          <cell r="L522" t="str">
            <v xml:space="preserve">Felipe Muñoz Heredia 
</v>
          </cell>
          <cell r="M522" t="str">
            <v xml:space="preserve">Avenida San Alberto Hurtado Nº3295 (ex camino a Melipilla), comuna de Padre Hurtado, Región Metropolitana.
</v>
          </cell>
          <cell r="N522" t="str">
            <v>XIII</v>
          </cell>
          <cell r="O522" t="str">
            <v>Padre Hurtado</v>
          </cell>
          <cell r="P522" t="str">
            <v>Fono: 430 6000</v>
          </cell>
          <cell r="Q522" t="str">
            <v xml:space="preserve"> contacto@mph.cl
</v>
          </cell>
          <cell r="R522"/>
          <cell r="S522">
            <v>91001</v>
          </cell>
          <cell r="T522" t="str">
            <v>No se acompañan. Aplica Informe Jurídico Nº 09, de fecha 14 de marzo de 2011 del Departamento Jurídico y Dictamen Nº 070791, de 2009, de la Contraloría General de la República.</v>
          </cell>
        </row>
        <row r="523">
          <cell r="B523">
            <v>619550005</v>
          </cell>
          <cell r="C523" t="str">
            <v>Municipalidad</v>
          </cell>
          <cell r="D523" t="str">
            <v>Organismo o Servicio Público.</v>
          </cell>
          <cell r="E523" t="str">
            <v>Constitución Política de la República, artículo 107.</v>
          </cell>
          <cell r="F523" t="str">
            <v>Indefinida.</v>
          </cell>
          <cell r="G523"/>
          <cell r="H523" t="str">
            <v>Según Ley Orgánica Nº 18.695, artículos 1º al 4º.</v>
          </cell>
          <cell r="I523" t="str">
            <v>no tiene</v>
          </cell>
          <cell r="J523"/>
          <cell r="K523"/>
          <cell r="L523" t="str">
            <v xml:space="preserve">Mario Hernán González Rebolledo
</v>
          </cell>
          <cell r="M523" t="str">
            <v xml:space="preserve">Maquehue Nº1441, comuna de Padre Las Casas, Región de La Araucanía.
</v>
          </cell>
          <cell r="N523" t="str">
            <v>IX</v>
          </cell>
          <cell r="O523" t="str">
            <v>Padre Las Casas</v>
          </cell>
          <cell r="P523" t="str">
            <v>Fono: 45-2- 590000</v>
          </cell>
          <cell r="Q523" t="str">
            <v xml:space="preserve"> alcaldía@padrelascasas.cl</v>
          </cell>
          <cell r="R523"/>
          <cell r="S523">
            <v>91001</v>
          </cell>
          <cell r="T523" t="str">
            <v>No corresponde</v>
          </cell>
        </row>
        <row r="524">
          <cell r="B524">
            <v>690406004</v>
          </cell>
          <cell r="C524" t="str">
            <v>Municipalidad</v>
          </cell>
          <cell r="D524" t="str">
            <v>Organismo o Servicio Público.</v>
          </cell>
          <cell r="E524" t="str">
            <v>Constitución Política de la República, artículo 118 y Siguientes.</v>
          </cell>
          <cell r="F524" t="str">
            <v>Indefinida.</v>
          </cell>
          <cell r="G524"/>
          <cell r="H524" t="str">
            <v>Según Ley Orgánica Nº 18.695, artículos 1º al 4º.</v>
          </cell>
          <cell r="I524" t="str">
            <v>no tiene</v>
          </cell>
          <cell r="J524"/>
          <cell r="K524"/>
          <cell r="L524" t="str">
            <v xml:space="preserve">Hernán Andres Ahumada Ahumada
</v>
          </cell>
          <cell r="M524" t="str">
            <v xml:space="preserve">Balmaceda S/N, comuna de Paihuano, Región de Coquimbo.
</v>
          </cell>
          <cell r="N524" t="str">
            <v>IV</v>
          </cell>
          <cell r="O524" t="str">
            <v>Paihuano</v>
          </cell>
          <cell r="P524" t="str">
            <v xml:space="preserve">Teléfono: (56)(51)451015 </v>
          </cell>
          <cell r="Q524" t="str">
            <v xml:space="preserve">alcalde@munipaihuani.cl 
jefe.gabinete@munipaihuano.cl
</v>
          </cell>
          <cell r="R524"/>
          <cell r="S524">
            <v>91001</v>
          </cell>
          <cell r="T524" t="str">
            <v>No se acompañan. Aplica Informe Jurídico Nº 09, de  fecha 14 de marzo de 2011 del Departamento Jurídico y Dictamen Nº 070791, de 2009, de la Contraloría General de la República</v>
          </cell>
        </row>
        <row r="525">
          <cell r="B525">
            <v>692009002</v>
          </cell>
          <cell r="C525" t="str">
            <v>Municipalidad</v>
          </cell>
          <cell r="D525" t="str">
            <v>Organismo o Servicio Público.</v>
          </cell>
          <cell r="E525" t="str">
            <v>Constitución Política de la República, artículo 107.</v>
          </cell>
          <cell r="F525" t="str">
            <v>Indefinida.</v>
          </cell>
          <cell r="G525"/>
          <cell r="H525" t="str">
            <v>Según Ley Orgánica Nº 18.695, artículos 1º al 4º.</v>
          </cell>
          <cell r="I525" t="str">
            <v>no tiene</v>
          </cell>
          <cell r="J525"/>
          <cell r="K525"/>
          <cell r="L525" t="str">
            <v>Miguel Ángel Carrasco Garcia</v>
          </cell>
          <cell r="M525" t="str">
            <v xml:space="preserve">Vicuña Mackenna N° 340, Comuna de Paillaco.
</v>
          </cell>
          <cell r="N525" t="str">
            <v>XIV</v>
          </cell>
          <cell r="O525" t="str">
            <v>Paillaco</v>
          </cell>
          <cell r="P525" t="str">
            <v xml:space="preserve">Fonos: 63-2426700 / 670101.
</v>
          </cell>
          <cell r="Q525" t="str">
            <v>alcaldia@munipaillaco.cl</v>
          </cell>
          <cell r="R525"/>
          <cell r="S525">
            <v>91001</v>
          </cell>
          <cell r="T525" t="str">
            <v>No corresponde</v>
          </cell>
        </row>
        <row r="526">
          <cell r="B526">
            <v>690726009</v>
          </cell>
          <cell r="C526" t="str">
            <v>Municipalidad</v>
          </cell>
          <cell r="D526" t="str">
            <v>Organismo o Servicio Público.</v>
          </cell>
          <cell r="E526" t="str">
            <v>Constitución Política de la República, art. 107.</v>
          </cell>
          <cell r="F526" t="str">
            <v>Indefinida.</v>
          </cell>
          <cell r="G526"/>
          <cell r="H526" t="str">
            <v>Según Ley Orgánica Nº 18.695, arts. 1º al 4º.</v>
          </cell>
          <cell r="I526" t="str">
            <v>no tiene</v>
          </cell>
          <cell r="J526"/>
          <cell r="K526"/>
          <cell r="L526" t="str">
            <v xml:space="preserve">Rodrigo Alexander Contreras Gutierrez 
</v>
          </cell>
          <cell r="M526" t="str">
            <v xml:space="preserve">Avenida General Baquedano Nº490, Paine.
</v>
          </cell>
          <cell r="N526" t="str">
            <v>XIII</v>
          </cell>
          <cell r="O526" t="str">
            <v>Paine</v>
          </cell>
          <cell r="P526" t="str">
            <v xml:space="preserve">Fono Alcaldia: 228218615
Fono DIDECO: 226940214- 226940220-229640203 
</v>
          </cell>
          <cell r="Q526" t="str">
            <v>Correo electrónico alcaldía: alcaldia@paine.cl
Correo electrónico DIDECO:dideco@paine.cl</v>
          </cell>
          <cell r="R526"/>
          <cell r="S526">
            <v>91001</v>
          </cell>
          <cell r="T526" t="str">
            <v xml:space="preserve">No se acompañan. Aplica Informe Jurídico Nº 09, de  fecha 14 de marzo de 2011 del Departamento Jurídico y Dictamen Nº 070791, de 2009, de la Contraloría General de la República.  </v>
          </cell>
        </row>
        <row r="527">
          <cell r="B527">
            <v>692313003</v>
          </cell>
          <cell r="C527" t="str">
            <v>Municipalidad</v>
          </cell>
          <cell r="D527" t="str">
            <v>Organismo o Servicio Público.</v>
          </cell>
          <cell r="E527" t="str">
            <v>Constitución Política de la República, art. 107.</v>
          </cell>
          <cell r="F527" t="str">
            <v>Indefinida.</v>
          </cell>
          <cell r="G527"/>
          <cell r="H527" t="str">
            <v>Según Ley Orgánica Nº 18.695, arts. 1º al 4º.</v>
          </cell>
          <cell r="I527" t="str">
            <v>no tiene</v>
          </cell>
          <cell r="J527"/>
          <cell r="K527"/>
          <cell r="L527" t="str">
            <v>Ricardo Soto Said</v>
          </cell>
          <cell r="M527" t="str">
            <v xml:space="preserve">Bernardo O`Higgins Nº 740, comuna de Palena, Región de Los Lagos. </v>
          </cell>
          <cell r="N527" t="str">
            <v>X</v>
          </cell>
          <cell r="O527" t="str">
            <v>Palena</v>
          </cell>
          <cell r="P527" t="str">
            <v xml:space="preserve">Fono: 652-741702
</v>
          </cell>
          <cell r="Q527" t="str">
            <v>Correo electrónico: alcalde@municipalidadpalena.cl</v>
          </cell>
          <cell r="R527"/>
          <cell r="S527">
            <v>91001</v>
          </cell>
          <cell r="T527" t="str">
            <v xml:space="preserve">No se acompañan. Aplica Informe Jurídico Nº 09, de  fecha 14 de marzo de 2011 del Departamento Jurídico y Dictamen Nº 070791, de 2009, de la Contraloría General de la República.  
</v>
          </cell>
        </row>
        <row r="528">
          <cell r="B528">
            <v>690910004</v>
          </cell>
          <cell r="C528" t="str">
            <v>Municipalidad</v>
          </cell>
          <cell r="D528" t="str">
            <v>Organismo o Servicio Público.</v>
          </cell>
          <cell r="E528" t="str">
            <v>Constitución Política de la República, artículo 107.</v>
          </cell>
          <cell r="F528" t="str">
            <v>Indefinida.</v>
          </cell>
          <cell r="G528"/>
          <cell r="H528" t="str">
            <v>Según Ley Orgánica Nº 18.695, artículos 1º al 4º.</v>
          </cell>
          <cell r="I528" t="str">
            <v>no tiene</v>
          </cell>
          <cell r="J528"/>
          <cell r="K528"/>
          <cell r="L528" t="str">
            <v xml:space="preserve">Gloria de las Mercedes Paredes Valdés, </v>
          </cell>
          <cell r="M528" t="str">
            <v xml:space="preserve">Juan Guillermo Day Nº 80, Palmilla. VI Región de O’Higgins.
</v>
          </cell>
          <cell r="N528" t="str">
            <v>VI</v>
          </cell>
          <cell r="O528" t="str">
            <v>Palmilla</v>
          </cell>
          <cell r="P528" t="str">
            <v>442928010 / 442928011</v>
          </cell>
          <cell r="Q528" t="str">
            <v>gloria.paredes@munipalmilla.cl
 paola.toro@munipalmilla.cl</v>
          </cell>
          <cell r="R528"/>
          <cell r="S528">
            <v>91001</v>
          </cell>
          <cell r="T528" t="str">
            <v>No se acompañan. Aplica Informe Jurídico Nº 09, de  fecha 14 de marzo de 2011 del Departamento Jurídico y Dictamen Nº 070791, de 2009, de la Contraloría General de la República</v>
          </cell>
        </row>
        <row r="529">
          <cell r="B529">
            <v>692012003</v>
          </cell>
          <cell r="C529" t="str">
            <v>Municipalidad</v>
          </cell>
          <cell r="D529" t="str">
            <v>Organismo o Servicio Público.</v>
          </cell>
          <cell r="E529" t="str">
            <v>Constitución Política de la República, art. 107.</v>
          </cell>
          <cell r="F529" t="str">
            <v>Indefinida.</v>
          </cell>
          <cell r="G529"/>
          <cell r="H529" t="str">
            <v>Según Ley Orgánica Nº 18.695, arts. 1º al 4º.</v>
          </cell>
          <cell r="I529" t="str">
            <v>no tiene</v>
          </cell>
          <cell r="J529"/>
          <cell r="K529"/>
          <cell r="L529" t="str">
            <v xml:space="preserve">PEDRO JAVIER BURGOS VÁSQUEZ
</v>
          </cell>
          <cell r="M529" t="str">
            <v>Calle Bernardo O¨Higgins Nº 793, comuna de Valdivia, Región de Los Ríos.</v>
          </cell>
          <cell r="N529" t="str">
            <v>XIV</v>
          </cell>
          <cell r="O529" t="str">
            <v>Valdivia</v>
          </cell>
          <cell r="P529" t="str">
            <v>Teléfono: 2232251-2232252</v>
          </cell>
          <cell r="Q529"/>
          <cell r="R529"/>
          <cell r="S529">
            <v>91001</v>
          </cell>
          <cell r="T529" t="str">
            <v xml:space="preserve">No se acompañan. Aplica Informe Jurídico Nº 09, de fecha 14 de marzo de 2011 del Departamento Jurídico y Dictamen Nº 070791, de 2009, de la Contraloría General de la República.
</v>
          </cell>
        </row>
        <row r="530">
          <cell r="B530">
            <v>690508001</v>
          </cell>
          <cell r="C530" t="str">
            <v>Municipalidad</v>
          </cell>
          <cell r="D530" t="str">
            <v>Organismo o Servicio Público.</v>
          </cell>
          <cell r="E530" t="str">
            <v>Constitución Política de la República, artículo 118.</v>
          </cell>
          <cell r="F530" t="str">
            <v>Indefinida.</v>
          </cell>
          <cell r="G530"/>
          <cell r="H530" t="str">
            <v>Según Ley Orgánica Nº 18.695, artículos 1º al 4º.</v>
          </cell>
          <cell r="I530" t="str">
            <v>no tiene</v>
          </cell>
          <cell r="J530"/>
          <cell r="K530"/>
          <cell r="L530" t="str">
            <v xml:space="preserve">Luis Reinaldo Pradenas Moran 
</v>
          </cell>
          <cell r="M530" t="str">
            <v xml:space="preserve">Camino Troncal Nº 1166, Comuna de Panquehue. Región de Valparaíso.
</v>
          </cell>
          <cell r="N530" t="str">
            <v>V</v>
          </cell>
          <cell r="O530" t="str">
            <v>Panquehue</v>
          </cell>
          <cell r="P530"/>
          <cell r="Q530"/>
          <cell r="R530"/>
          <cell r="S530">
            <v>91001</v>
          </cell>
          <cell r="T530" t="str">
            <v>No se acompañan. Aplica Informe Jurídico Nº 09, de  fecha 14 de marzo de 2011 del Departamento Jurídico y Dictamen Nº 070791, de 2009, de la Contraloría General de la República</v>
          </cell>
        </row>
        <row r="531">
          <cell r="B531" t="str">
            <v>69130700K</v>
          </cell>
          <cell r="C531" t="str">
            <v>Municipalidad</v>
          </cell>
          <cell r="D531" t="str">
            <v>Organismo o Servicio Público.</v>
          </cell>
          <cell r="E531" t="str">
            <v>Constitución Política de la República, artículo 107</v>
          </cell>
          <cell r="F531" t="str">
            <v>Indefinida</v>
          </cell>
          <cell r="G531"/>
          <cell r="H531" t="str">
            <v>Según Ley Orgánica Nº 18.695, artículos 1º al  4º</v>
          </cell>
          <cell r="I531" t="str">
            <v>no tiene</v>
          </cell>
          <cell r="J531"/>
          <cell r="K531"/>
          <cell r="L531" t="str">
            <v xml:space="preserve">Paula del Carmen Retamal Urrutia, </v>
          </cell>
          <cell r="M531" t="str">
            <v xml:space="preserve">Dieciocho N°720, comuna de Parral, provincia de Linares, Séptima Región.
</v>
          </cell>
          <cell r="N531" t="str">
            <v>VII</v>
          </cell>
          <cell r="O531" t="str">
            <v>Parral</v>
          </cell>
          <cell r="P531" t="str">
            <v>Fono  (73) 637700</v>
          </cell>
          <cell r="Q531"/>
          <cell r="R531"/>
          <cell r="S531">
            <v>91001</v>
          </cell>
          <cell r="T531" t="str">
            <v xml:space="preserve">No se acompañan. Aplica Informe Jurídico Nº 09, de  fecha 14 de marzo de 2011 del Departamento Jurídico y Dictamen Nº 070791, de 2009, de la Contraloría General de la República.  
</v>
          </cell>
        </row>
        <row r="532">
          <cell r="B532">
            <v>692549007</v>
          </cell>
          <cell r="C532" t="str">
            <v>Municipalidad</v>
          </cell>
          <cell r="D532" t="str">
            <v>Organismo o Servicio Público.</v>
          </cell>
          <cell r="E532" t="str">
            <v>Constitución Política de la República, art. 107.</v>
          </cell>
          <cell r="F532" t="str">
            <v>Indefinida.</v>
          </cell>
          <cell r="G532"/>
          <cell r="H532" t="str">
            <v>Según Ley Orgánica Nº 18.695, arts. 1º al 4º.</v>
          </cell>
          <cell r="I532" t="str">
            <v>no tiene</v>
          </cell>
          <cell r="J532"/>
          <cell r="K532"/>
          <cell r="L532" t="str">
            <v xml:space="preserve">Luis Astudillo Peiretti
</v>
          </cell>
          <cell r="M532" t="str">
            <v xml:space="preserve">Avenida Salvador Allende N° 2929, comuna de Pedro Aguirre Cerda. Región Metropolitana.
</v>
          </cell>
          <cell r="N532" t="str">
            <v>XIII</v>
          </cell>
          <cell r="O532" t="str">
            <v>Pedro Aguirre Cerda</v>
          </cell>
          <cell r="P532" t="str">
            <v xml:space="preserve">22396503 
22396504 </v>
          </cell>
          <cell r="Q532" t="str">
            <v>lastudillo@pedroaguirrecerda.cl
jguzman@pedroaguirrecerda.cl</v>
          </cell>
          <cell r="R532"/>
          <cell r="S532">
            <v>91001</v>
          </cell>
          <cell r="T532" t="str">
            <v xml:space="preserve">No se acompañan. Aplica Informe Jurídico Nº 09, de  fecha 14 de marzo de 2011 del Departamento Jurídico y Dictamen Nº 070791, de 2009, de la Contraloría General de la República.  </v>
          </cell>
        </row>
        <row r="533">
          <cell r="B533">
            <v>691505006</v>
          </cell>
          <cell r="C533" t="str">
            <v>Municipalidad</v>
          </cell>
          <cell r="D533" t="str">
            <v>Organismo o Servicio Público.</v>
          </cell>
          <cell r="E533" t="str">
            <v>Constitución Política de la República, artículo 107</v>
          </cell>
          <cell r="F533" t="str">
            <v>Indefinida</v>
          </cell>
          <cell r="G533"/>
          <cell r="H533" t="str">
            <v>Según Ley Orgánica N° 18.695, artículos 1° al 4°</v>
          </cell>
          <cell r="I533" t="str">
            <v>no tiene</v>
          </cell>
          <cell r="J533"/>
          <cell r="K533"/>
          <cell r="L533" t="str">
            <v xml:space="preserve">Víctor Hugo Figueroa Rebolledo,
</v>
          </cell>
          <cell r="M533" t="str">
            <v xml:space="preserve">Bernardo O’Higgins N° 500, comuna de Penco, Octava Región
Casilla 2
</v>
          </cell>
          <cell r="N533" t="str">
            <v>VIII</v>
          </cell>
          <cell r="O533" t="str">
            <v>Penco</v>
          </cell>
          <cell r="P533" t="str">
            <v>Teléfono: (41) 2261453</v>
          </cell>
          <cell r="Q533" t="str">
            <v>Correo electrónico: vh.figueroa@penco.cl</v>
          </cell>
          <cell r="R533"/>
          <cell r="S533">
            <v>91001</v>
          </cell>
          <cell r="T533" t="str">
            <v xml:space="preserve">No se acompañan. Aplica Informe Jurídico Nº 09, de  fecha 14 de marzo de 2011 del Departamento Jurídico y Dictamen Nº 070791, de 2009, de la Contraloría General de la República.  
</v>
          </cell>
        </row>
        <row r="534">
          <cell r="B534" t="str">
            <v>69071700K</v>
          </cell>
          <cell r="C534" t="str">
            <v>Municipalidad</v>
          </cell>
          <cell r="D534" t="str">
            <v>Organismo o Servicio Público.</v>
          </cell>
          <cell r="E534" t="str">
            <v>Constitución Política de la República, art. 107.</v>
          </cell>
          <cell r="F534" t="str">
            <v>Indefinida.</v>
          </cell>
          <cell r="G534"/>
          <cell r="H534" t="str">
            <v>Según Ley Orgánica Nº 18.695, arts. 1º al 4º.</v>
          </cell>
          <cell r="I534" t="str">
            <v>no tiene</v>
          </cell>
          <cell r="J534"/>
          <cell r="K534"/>
          <cell r="L534" t="str">
            <v xml:space="preserve">Nibaldo Favio Meza Garfia.  </v>
          </cell>
          <cell r="M534" t="str">
            <v xml:space="preserve">Calle Luis Araya Cereceda N°1215, comuna de Peñaflor, Región Metropolitana.
</v>
          </cell>
          <cell r="N534" t="str">
            <v>XIII</v>
          </cell>
          <cell r="O534" t="str">
            <v>Peñaflor</v>
          </cell>
          <cell r="P534" t="str">
            <v>Teléfono: 56-24327700</v>
          </cell>
          <cell r="Q534"/>
          <cell r="R534"/>
          <cell r="S534">
            <v>91001</v>
          </cell>
          <cell r="T534" t="str">
            <v>No corresponde.</v>
          </cell>
        </row>
        <row r="535">
          <cell r="B535" t="str">
            <v>69254000K</v>
          </cell>
          <cell r="C535" t="str">
            <v>Municipalidad</v>
          </cell>
          <cell r="D535" t="str">
            <v>Organismo o Servicio Público.</v>
          </cell>
          <cell r="E535" t="str">
            <v>Constitución Política de la República, artículo 107</v>
          </cell>
          <cell r="F535" t="str">
            <v>Indefinida</v>
          </cell>
          <cell r="G535"/>
          <cell r="H535" t="str">
            <v>Según ley Orgánica N° 18.695, artículos 1° al 4°</v>
          </cell>
          <cell r="I535" t="str">
            <v>no tiene</v>
          </cell>
          <cell r="J535"/>
          <cell r="K535"/>
          <cell r="L535" t="str">
            <v xml:space="preserve">Carolina Leitao Alvarez Salamanca, 
</v>
          </cell>
          <cell r="M535" t="str">
            <v xml:space="preserve">Avda. Grecia N° 8735, comuna de Peñalolén, Región Metropolitana.
</v>
          </cell>
          <cell r="N535" t="str">
            <v>XIII</v>
          </cell>
          <cell r="O535" t="str">
            <v>Peñalolén</v>
          </cell>
          <cell r="P535" t="str">
            <v>22 486 8050 / +56 9 98888803</v>
          </cell>
          <cell r="Q535" t="str">
            <v>alcaldesa@penalolen.cl
 nmaray@penalolen.cl
cleitao@penalolen.cl</v>
          </cell>
          <cell r="R535"/>
          <cell r="S535">
            <v>91001</v>
          </cell>
          <cell r="T535" t="str">
            <v xml:space="preserve">No se acompañan. Aplica Informe Jurídico Nº 09, de  fecha 14 de marzo de 2011 del Departamento Jurídico y Dictamen Nº 070791, de 2009, de la Contraloría General de la República.  
</v>
          </cell>
        </row>
        <row r="536">
          <cell r="B536">
            <v>690915006</v>
          </cell>
          <cell r="C536" t="str">
            <v>Municipalidad</v>
          </cell>
          <cell r="D536" t="str">
            <v>Organismo o Servicio Público.</v>
          </cell>
          <cell r="E536" t="str">
            <v>Constitución Política de la República, art. 107.</v>
          </cell>
          <cell r="F536" t="str">
            <v>Indefinida.</v>
          </cell>
          <cell r="G536"/>
          <cell r="H536" t="str">
            <v>Según Ley Orgánica Nº 18.695, arts. 1º al 4º.</v>
          </cell>
          <cell r="I536" t="str">
            <v>no tiene</v>
          </cell>
          <cell r="J536"/>
          <cell r="K536"/>
          <cell r="L536" t="str">
            <v xml:space="preserve">Carlos Alejandro Omar Utman Goldschmidt.
</v>
          </cell>
          <cell r="M536" t="str">
            <v>Bernardo O´Higgins Nº237, comuna de Peralillo, Provincia de Colchagua, Sexta Región.</v>
          </cell>
          <cell r="N536" t="str">
            <v>VI</v>
          </cell>
          <cell r="O536" t="str">
            <v>Peralillo</v>
          </cell>
          <cell r="P536"/>
          <cell r="Q536"/>
          <cell r="R536"/>
          <cell r="S536">
            <v>91001</v>
          </cell>
          <cell r="T536" t="str">
            <v xml:space="preserve">No se acompañan. Aplica Informe Jurídico Nº 09, de  fecha 14 de marzo de 2011 del Departamento Jurídico y Dictamen Nº 070791, de 2009, de la Contraloría General de la República.  
</v>
          </cell>
        </row>
        <row r="537">
          <cell r="B537">
            <v>691903001</v>
          </cell>
          <cell r="C537" t="str">
            <v>Municipalidad</v>
          </cell>
          <cell r="D537" t="str">
            <v>Organismo o Servicio Público.</v>
          </cell>
          <cell r="E537" t="str">
            <v>Constitución Política de la República, artículo 118 y Siguientes.</v>
          </cell>
          <cell r="F537" t="str">
            <v>Indefinida.</v>
          </cell>
          <cell r="G537"/>
          <cell r="H537" t="str">
            <v>Según Ley Orgánica Nº 18.695, artículos 1º al 4º.</v>
          </cell>
          <cell r="I537" t="str">
            <v>no tiene</v>
          </cell>
          <cell r="J537"/>
          <cell r="K537"/>
          <cell r="L537" t="str">
            <v xml:space="preserve">Luis Alejandro Sepulveda Tapia
</v>
          </cell>
          <cell r="M537" t="str">
            <v xml:space="preserve">Calle Esmeralda Nº 470, comuna de Perquenco. Región de la Araucanía. 
</v>
          </cell>
          <cell r="N537" t="str">
            <v>IX</v>
          </cell>
          <cell r="O537" t="str">
            <v>Perquenco</v>
          </cell>
          <cell r="P537" t="str">
            <v xml:space="preserve">Teléfono: 45-2756201
45-2756218
</v>
          </cell>
          <cell r="Q537" t="str">
            <v xml:space="preserve">alcalde@perquenco.cl
cmellado@perquenco.cl
</v>
          </cell>
          <cell r="R537"/>
          <cell r="S537">
            <v>91001</v>
          </cell>
          <cell r="T537" t="str">
            <v>No se acompañan. Aplica Informe Jurídico Nº 09, de  fecha 14 de marzo de 2011 del Departamento Jurídico y Dictamen Nº 070791, de 2009, de la Contraloría General de la República</v>
          </cell>
        </row>
        <row r="538">
          <cell r="B538">
            <v>690505002</v>
          </cell>
          <cell r="C538" t="str">
            <v>Municipalidad</v>
          </cell>
          <cell r="D538" t="str">
            <v>Organismo o Servicio Público.</v>
          </cell>
          <cell r="E538" t="str">
            <v>Constitución Política de la República, artículo 118.</v>
          </cell>
          <cell r="F538" t="str">
            <v>Indefinida.</v>
          </cell>
          <cell r="G538"/>
          <cell r="H538" t="str">
            <v>Según Ley Orgánica Constitucional Nº 18.695, arts. 1º al 4º.</v>
          </cell>
          <cell r="I538" t="str">
            <v>no tiene</v>
          </cell>
          <cell r="J538"/>
          <cell r="K538"/>
          <cell r="L538" t="str">
            <v xml:space="preserve">Ignacio Gamalier Villalobos Henriquez
</v>
          </cell>
          <cell r="M538" t="str">
            <v>Calle Cuartel  Nº225, comuna de Petorca, V Región.</v>
          </cell>
          <cell r="N538" t="str">
            <v>V</v>
          </cell>
          <cell r="O538" t="str">
            <v>Petorca</v>
          </cell>
          <cell r="P538"/>
          <cell r="Q538"/>
          <cell r="R538"/>
          <cell r="S538">
            <v>91001</v>
          </cell>
          <cell r="T538" t="str">
            <v xml:space="preserve">No se acompañan. Aplica Informe Jurídico Nº 09, de  fecha 14 de marzo de 2011 del Departamento Jurídico y Dictamen Nº 070791, de 2009, de la Contraloría General de la República.  
</v>
          </cell>
        </row>
        <row r="539">
          <cell r="B539">
            <v>690104008</v>
          </cell>
          <cell r="C539" t="str">
            <v>Municipalidad</v>
          </cell>
          <cell r="D539" t="str">
            <v>Organismo o Servicio Público.</v>
          </cell>
          <cell r="E539" t="str">
            <v>Constitución Política de la República, artículo 107.</v>
          </cell>
          <cell r="F539" t="str">
            <v>Indefinida.</v>
          </cell>
          <cell r="G539"/>
          <cell r="H539" t="str">
            <v>Según Ley Orgánica Nº 18.695, artículos 1º al 4º.</v>
          </cell>
          <cell r="I539" t="str">
            <v>no tiene</v>
          </cell>
          <cell r="J539"/>
          <cell r="K539"/>
          <cell r="L539" t="str">
            <v xml:space="preserve">Iván Manuel Infante Chacón      </v>
          </cell>
          <cell r="M539" t="str">
            <v xml:space="preserve">Plaza de Armas Nº 20, comuna de Pica, Primera Región.
</v>
          </cell>
          <cell r="N539" t="str">
            <v>I</v>
          </cell>
          <cell r="O539" t="str">
            <v>Pica</v>
          </cell>
          <cell r="P539" t="str">
            <v>Fonos: 57-741310 - 57-741340 – 57-741593</v>
          </cell>
          <cell r="Q539" t="str">
            <v>www.pica.cl        alcaldía@pica.cl</v>
          </cell>
          <cell r="R539"/>
          <cell r="S539">
            <v>91001</v>
          </cell>
          <cell r="T539" t="str">
            <v>Se acompaña Balance General año 2004, aprobado por Unidad de Auditoría.</v>
          </cell>
        </row>
        <row r="540">
          <cell r="B540">
            <v>690912007</v>
          </cell>
          <cell r="C540" t="str">
            <v>Municipalidad</v>
          </cell>
          <cell r="D540" t="str">
            <v>Organismo o Servicio Público.</v>
          </cell>
          <cell r="E540" t="str">
            <v>Constitución Política de la República, artículo 107.</v>
          </cell>
          <cell r="F540" t="str">
            <v>Indefinida.</v>
          </cell>
          <cell r="G540"/>
          <cell r="H540" t="str">
            <v>Según Ley Orgánica Constitucional Nº 18.695, arts. 1º al 4º.</v>
          </cell>
          <cell r="I540" t="str">
            <v>no tiene</v>
          </cell>
          <cell r="J540"/>
          <cell r="K540"/>
          <cell r="L540" t="str">
            <v xml:space="preserve">CRISTIÁN POZO PARRAGUEZ
</v>
          </cell>
          <cell r="M540" t="str">
            <v xml:space="preserve">Av. Costanera Nº170, comuna de Pichilemu, VI Región.
</v>
          </cell>
          <cell r="N540" t="str">
            <v>VI</v>
          </cell>
          <cell r="O540" t="str">
            <v>Pichilemu</v>
          </cell>
          <cell r="P540" t="str">
            <v xml:space="preserve">Fono: 72 - 976530 </v>
          </cell>
          <cell r="Q540" t="str">
            <v>alcalde@pichilemu.cl</v>
          </cell>
          <cell r="R540"/>
          <cell r="S540">
            <v>91001</v>
          </cell>
          <cell r="T540" t="str">
            <v xml:space="preserve">No se acompañan. Aplica Informe Jurídico Nº 09, de  fecha 14 de marzo de 2011 del Departamento Jurídico y Dictamen Nº 070791, de 2009, de la Contraloría General de la República.  
</v>
          </cell>
        </row>
        <row r="541">
          <cell r="B541">
            <v>690811006</v>
          </cell>
          <cell r="C541" t="str">
            <v>Municipalidad</v>
          </cell>
          <cell r="D541" t="str">
            <v>Organismo o Servicio Público.</v>
          </cell>
          <cell r="E541" t="str">
            <v>Constitución Política de la República, artículo 107.</v>
          </cell>
          <cell r="F541" t="str">
            <v>Indefinida.</v>
          </cell>
          <cell r="G541"/>
          <cell r="H541" t="str">
            <v>Según Ley Orgánica Nº 18.695, artículos 1º al 4º.</v>
          </cell>
          <cell r="I541" t="str">
            <v>no tiene</v>
          </cell>
          <cell r="J541"/>
          <cell r="K541"/>
          <cell r="L541" t="str">
            <v>Marcos Aurelio Fuentes Ulloa</v>
          </cell>
          <cell r="M541" t="str">
            <v xml:space="preserve">Avda. Independencia Nº525
</v>
          </cell>
          <cell r="N541" t="str">
            <v>VI</v>
          </cell>
          <cell r="O541" t="str">
            <v>Independencia</v>
          </cell>
          <cell r="P541" t="str">
            <v>Fono: 722299601</v>
          </cell>
          <cell r="Q541" t="str">
            <v xml:space="preserve"> marcosfuentesalcalde@pichidegua.cl
opd@pichidegua.cl
</v>
          </cell>
          <cell r="R541"/>
          <cell r="S541">
            <v>91001</v>
          </cell>
          <cell r="T541" t="str">
            <v>No corresponde</v>
          </cell>
        </row>
        <row r="542">
          <cell r="B542">
            <v>690722003</v>
          </cell>
          <cell r="C542" t="str">
            <v>Municipalidad</v>
          </cell>
          <cell r="D542" t="str">
            <v>Organismo o Servicio Público.</v>
          </cell>
          <cell r="E542" t="str">
            <v>Constitución Política de la República, art. 107.</v>
          </cell>
          <cell r="F542" t="str">
            <v>Indefinida.</v>
          </cell>
          <cell r="G542"/>
          <cell r="H542" t="str">
            <v>Según Ley Orgánica Nº 18.695, arts. 1º al 4º.</v>
          </cell>
          <cell r="I542" t="str">
            <v>no tiene</v>
          </cell>
          <cell r="J542"/>
          <cell r="K542"/>
          <cell r="L542" t="str">
            <v xml:space="preserve">Cristian Balmaceda Undurraga, 
</v>
          </cell>
          <cell r="M542" t="str">
            <v xml:space="preserve">
 Av. Concha y Toro 02548, Pirque
</v>
          </cell>
          <cell r="N542" t="str">
            <v>XIII</v>
          </cell>
          <cell r="O542" t="str">
            <v>Pirque</v>
          </cell>
          <cell r="P542" t="str">
            <v xml:space="preserve">Mesa Central (56 02) 385 8500 </v>
          </cell>
          <cell r="Q542"/>
          <cell r="R542"/>
          <cell r="S542">
            <v>91001</v>
          </cell>
          <cell r="T542" t="str">
            <v xml:space="preserve">No se acompañan. Aplica Informe Jurídico Nº 09, de  fecha 14 de marzo de 2011 del Departamento Jurídico y Dictamen Nº 070791, de 2009, de la Contraloría General de la República.  </v>
          </cell>
        </row>
        <row r="543">
          <cell r="B543">
            <v>691913007</v>
          </cell>
          <cell r="C543" t="str">
            <v>Municipalidad</v>
          </cell>
          <cell r="D543" t="str">
            <v>Organismo o Servicio Público.</v>
          </cell>
          <cell r="E543" t="str">
            <v>Constitución Política de la República, art. 107.</v>
          </cell>
          <cell r="F543" t="str">
            <v>Indefinida.</v>
          </cell>
          <cell r="G543"/>
          <cell r="H543" t="str">
            <v>Según Ley Orgánica Nº 18.695, arts. 1º al 4º.</v>
          </cell>
          <cell r="I543" t="str">
            <v>no tiene</v>
          </cell>
          <cell r="J543"/>
          <cell r="K543"/>
          <cell r="L543" t="str">
            <v xml:space="preserve">Jaqueline Romero Inzunza
</v>
          </cell>
          <cell r="M543" t="str">
            <v xml:space="preserve">Francisco Bilbao N°593, comuna de Pitrufquen, región de La Araucanía. </v>
          </cell>
          <cell r="N543" t="str">
            <v>IX</v>
          </cell>
          <cell r="O543" t="str">
            <v>Pitrufquen</v>
          </cell>
          <cell r="P543" t="str">
            <v>45275700-452757002</v>
          </cell>
          <cell r="Q543" t="str">
            <v xml:space="preserve">jjaramillo@mpitrufquen.cl
                            ichesta@mpitrusfquen.cl
</v>
          </cell>
          <cell r="R543"/>
          <cell r="S543">
            <v>91001</v>
          </cell>
          <cell r="T543" t="str">
            <v xml:space="preserve">No se acompañan. Aplica Informe Jurídico Nº 09, de  fecha 14 de marzo de 2011 del Departamento Jurídico y Dictamen Nº 070791, de 2009, de la Contraloría General de la República.  
</v>
          </cell>
        </row>
        <row r="544">
          <cell r="B544">
            <v>690902001</v>
          </cell>
          <cell r="C544" t="str">
            <v>Municipalidad</v>
          </cell>
          <cell r="D544" t="str">
            <v>Organismo o Servicio Público.</v>
          </cell>
          <cell r="E544" t="str">
            <v>Constitución Política de la República, artículo 107</v>
          </cell>
          <cell r="F544" t="str">
            <v>Indefinida</v>
          </cell>
          <cell r="G544"/>
          <cell r="H544" t="str">
            <v>Según Ley Orgánica Nº 18.695, artículos 1º al  4º</v>
          </cell>
          <cell r="I544" t="str">
            <v>no tiene</v>
          </cell>
          <cell r="J544"/>
          <cell r="K544"/>
          <cell r="L544" t="str">
            <v xml:space="preserve">Manuel Tulio Contreras Álvarez </v>
          </cell>
          <cell r="M544" t="str">
            <v xml:space="preserve">Oscar Gajardo N°2250, comuna de Placilla, Sexta Región.
</v>
          </cell>
          <cell r="N544" t="str">
            <v>VI</v>
          </cell>
          <cell r="O544" t="str">
            <v>Placilla</v>
          </cell>
          <cell r="P544"/>
          <cell r="Q544"/>
          <cell r="R544"/>
          <cell r="S544">
            <v>91001</v>
          </cell>
          <cell r="T544" t="str">
            <v>Se acompaña Certificado Financiero de 11 de junio de 2008, aprobado por Unidad de Supervisión Financiera Nacional, correspondiente al año 2007.</v>
          </cell>
        </row>
        <row r="545">
          <cell r="B545">
            <v>692503007</v>
          </cell>
          <cell r="C545" t="str">
            <v>Municipalidad</v>
          </cell>
          <cell r="D545" t="str">
            <v>Organismo o Servicio Público.</v>
          </cell>
          <cell r="E545" t="str">
            <v>Constitución Política de la República, artículo 107.</v>
          </cell>
          <cell r="F545" t="str">
            <v>Indefinida.</v>
          </cell>
          <cell r="G545"/>
          <cell r="H545" t="str">
            <v>Según Ley Orgánica Nº 18.695, artículos 1º al 4º.</v>
          </cell>
          <cell r="I545" t="str">
            <v>no tiene</v>
          </cell>
          <cell r="J545"/>
          <cell r="K545"/>
          <cell r="L545" t="str">
            <v xml:space="preserve">Marisol Andrade Cárdenas, </v>
          </cell>
          <cell r="M545" t="str">
            <v xml:space="preserve">Zavattaro Nº 434, Comuna de Porvenir, Provincia de Tierra del Fuego, XII Región de Magallanes y la Antártica Chilena.
</v>
          </cell>
          <cell r="N545" t="str">
            <v>XII</v>
          </cell>
          <cell r="O545" t="str">
            <v>Porvenir</v>
          </cell>
          <cell r="P545" t="str">
            <v>Fono: (61)2581404-(61)2581189.</v>
          </cell>
          <cell r="Q545" t="str">
            <v>rrozas@muniporvenir.cl</v>
          </cell>
          <cell r="R545"/>
          <cell r="S545">
            <v>91001</v>
          </cell>
          <cell r="T545" t="str">
            <v>No corresponde</v>
          </cell>
        </row>
        <row r="546">
          <cell r="B546">
            <v>830175008</v>
          </cell>
          <cell r="C546" t="str">
            <v>Municipalidad</v>
          </cell>
          <cell r="D546" t="str">
            <v>Organismo o Servicio Público.</v>
          </cell>
          <cell r="E546" t="str">
            <v>Constitución Política de la República, artículo 107.</v>
          </cell>
          <cell r="F546" t="str">
            <v>Indefinida.</v>
          </cell>
          <cell r="G546"/>
          <cell r="H546" t="str">
            <v>Según Ley Orgánica Nº 18.695, artículos 1º al 4º.</v>
          </cell>
          <cell r="I546" t="str">
            <v>no tiene</v>
          </cell>
          <cell r="J546"/>
          <cell r="K546"/>
          <cell r="L546" t="str">
            <v xml:space="preserve">José Fernando Muñoz Cáceres              </v>
          </cell>
          <cell r="M546" t="str">
            <v xml:space="preserve">Balmaceda Nº 276, comuna de Pozo Almonte, Primera Región.
</v>
          </cell>
          <cell r="N546" t="str">
            <v>I</v>
          </cell>
          <cell r="O546" t="str">
            <v>Pozo Almonte</v>
          </cell>
          <cell r="P546" t="str">
            <v>Fonos: 57-751477  57-751220</v>
          </cell>
          <cell r="Q546"/>
          <cell r="R546"/>
          <cell r="S546">
            <v>91001</v>
          </cell>
          <cell r="T546" t="str">
            <v xml:space="preserve">No se acompañan. Aplica Informe Jurídico Nº 09, de  fecha 14 de marzo de 2011 del Departamento Jurídico y Dictamen Nº 070791, de 2009, de la Contraloría General de la República.  
</v>
          </cell>
        </row>
        <row r="547">
          <cell r="B547">
            <v>692513002</v>
          </cell>
          <cell r="C547" t="str">
            <v>Municipalidad</v>
          </cell>
          <cell r="D547" t="str">
            <v>Organismo o Servicio Público.</v>
          </cell>
          <cell r="E547" t="str">
            <v>Constitución Política de la República, artículo 118 y Siguientes.</v>
          </cell>
          <cell r="F547" t="str">
            <v>Indefinida.</v>
          </cell>
          <cell r="G547"/>
          <cell r="H547" t="str">
            <v>Según Ley Orgánica Nº 18.695, artículos 1º al 4º.</v>
          </cell>
          <cell r="I547" t="str">
            <v>no tiene</v>
          </cell>
          <cell r="J547"/>
          <cell r="K547"/>
          <cell r="L547" t="str">
            <v xml:space="preserve">Blagomir Alejandro Brztilo Avendaño, </v>
          </cell>
          <cell r="M547" t="str">
            <v xml:space="preserve">Arturo Prat Nº 191, Cerro Sombrero. Comuna de Primavera. Región de Magallanes.
</v>
          </cell>
          <cell r="N547" t="str">
            <v>XII</v>
          </cell>
          <cell r="O547" t="str">
            <v>Primavera</v>
          </cell>
          <cell r="P547" t="str">
            <v>Teléfono: 61-2345112</v>
          </cell>
          <cell r="Q547" t="str">
            <v>Correo electrónico: alcaldia@muniprimavera.cl</v>
          </cell>
          <cell r="R547"/>
          <cell r="S547">
            <v>91001</v>
          </cell>
          <cell r="T547" t="str">
            <v>No se acompañan. Aplica Informe Jurídico Nº 09, de  fecha 14 de marzo de 2011 del Departamento Jurídico y Dictamen Nº 070791, de 2009, de la Contraloría General de la República</v>
          </cell>
        </row>
        <row r="548">
          <cell r="B548">
            <v>690703009</v>
          </cell>
          <cell r="C548" t="str">
            <v>Municipalidad</v>
          </cell>
          <cell r="D548" t="str">
            <v>Organismo o Servicio Público.</v>
          </cell>
          <cell r="E548" t="str">
            <v>Constitución Política de la República, artículo 107.</v>
          </cell>
          <cell r="F548" t="str">
            <v>Indefinida.</v>
          </cell>
          <cell r="G548"/>
          <cell r="H548" t="str">
            <v>Según Ley Orgánica Nº 18.695, artículos 1º al 4º.</v>
          </cell>
          <cell r="I548" t="str">
            <v>no tiene</v>
          </cell>
          <cell r="J548"/>
          <cell r="K548"/>
          <cell r="L548" t="str">
            <v xml:space="preserve">Evelyn Rose Matthei Fornet, </v>
          </cell>
          <cell r="M548" t="str">
            <v xml:space="preserve">Avenida de Valdivia Nº 963, comuna de Providencia, Región Metropolitana
</v>
          </cell>
          <cell r="N548" t="str">
            <v>XIII</v>
          </cell>
          <cell r="O548" t="str">
            <v>Providencia</v>
          </cell>
          <cell r="P548" t="str">
            <v>Fono: 226543435</v>
          </cell>
          <cell r="Q548" t="str">
            <v>evelyn.matthei@providencia.cl
opd@providencia.cl</v>
          </cell>
          <cell r="R548"/>
          <cell r="S548">
            <v>91001</v>
          </cell>
          <cell r="T548" t="str">
            <v>No corresponde</v>
          </cell>
        </row>
        <row r="549">
          <cell r="B549">
            <v>690608006</v>
          </cell>
          <cell r="C549" t="str">
            <v>Municipalidad</v>
          </cell>
          <cell r="D549" t="str">
            <v>Organismo o Servicio Público.</v>
          </cell>
          <cell r="E549" t="str">
            <v>Constitución Política de la República, artículo 107.</v>
          </cell>
          <cell r="F549" t="str">
            <v>Indefinida.</v>
          </cell>
          <cell r="G549"/>
          <cell r="H549" t="str">
            <v>Según Ley Orgánica Nº 18.695, artículos 1º al 4º.</v>
          </cell>
          <cell r="I549" t="str">
            <v>no tiene</v>
          </cell>
          <cell r="J549"/>
          <cell r="K549"/>
          <cell r="L549" t="str">
            <v>Marcos Morales Ureta</v>
          </cell>
          <cell r="M549" t="str">
            <v xml:space="preserve">Avenida Bernardo O´Higgins Nº 70, comuna de Puchuncaví, Región de Valparaíso. 
</v>
          </cell>
          <cell r="N549" t="str">
            <v>V</v>
          </cell>
          <cell r="O549" t="str">
            <v>Puchuncaví</v>
          </cell>
          <cell r="P549" t="str">
            <v>Fono: (32) 2139603</v>
          </cell>
          <cell r="Q549"/>
          <cell r="R549"/>
          <cell r="S549">
            <v>91001</v>
          </cell>
          <cell r="T549" t="str">
            <v>No se acompañan. Aplica Informe Jurídico Nº 09, de  fecha 14 de marzo de 2011 del Departamento Jurídico y Dictamen Nº 070791, de 2009, de la Contraloría General de la República</v>
          </cell>
        </row>
        <row r="550">
          <cell r="B550">
            <v>691916006</v>
          </cell>
          <cell r="C550" t="str">
            <v>Municipalidad</v>
          </cell>
          <cell r="D550" t="str">
            <v>Organismo o Servicio Público.</v>
          </cell>
          <cell r="E550" t="str">
            <v>Constitución Política de la República, art. 107.</v>
          </cell>
          <cell r="F550" t="str">
            <v>Indefinida.</v>
          </cell>
          <cell r="G550"/>
          <cell r="H550" t="str">
            <v>Según Ley Orgánica Nº 18.695, arts. 1º al 4º.</v>
          </cell>
          <cell r="I550" t="str">
            <v>no tiene</v>
          </cell>
          <cell r="J550"/>
          <cell r="K550"/>
          <cell r="L550" t="str">
            <v xml:space="preserve">Carlos Reinaldo Barra Matamala </v>
          </cell>
          <cell r="M550" t="str">
            <v>O´Higgins 483, Pucón, Novena Región.</v>
          </cell>
          <cell r="N550" t="str">
            <v>IX</v>
          </cell>
          <cell r="O550" t="str">
            <v>Pucón</v>
          </cell>
          <cell r="P550"/>
          <cell r="Q550"/>
          <cell r="R550"/>
          <cell r="S550">
            <v>91001</v>
          </cell>
          <cell r="T550" t="str">
            <v xml:space="preserve">No se acompañan. Aplica Informe Jurídico Nº 09, de  fecha 14 de marzo de 2011 del Departamento Jurídico y Dictamen Nº 070791, de 2009, de la Contraloría General de la República </v>
          </cell>
        </row>
        <row r="551">
          <cell r="B551">
            <v>690711001</v>
          </cell>
          <cell r="C551" t="str">
            <v>Municipalidad</v>
          </cell>
          <cell r="D551" t="str">
            <v>Organismo o Servicio Público.</v>
          </cell>
          <cell r="E551" t="str">
            <v>Constitución Política de la República, art. 107.</v>
          </cell>
          <cell r="F551" t="str">
            <v>Indefinida.</v>
          </cell>
          <cell r="G551"/>
          <cell r="H551" t="str">
            <v>Según Ley Orgánica Nº 18.695, arts. 1º al 4º.</v>
          </cell>
          <cell r="I551" t="str">
            <v>no tiene</v>
          </cell>
          <cell r="J551"/>
          <cell r="K551"/>
          <cell r="L551" t="str">
            <v xml:space="preserve">Ítalo Andrés Bravo Lizana
</v>
          </cell>
          <cell r="M551" t="str">
            <v>San Pablo Nº 8444, Pudahuel, Región Metropolitana.</v>
          </cell>
          <cell r="N551" t="str">
            <v>XIII</v>
          </cell>
          <cell r="O551" t="str">
            <v>Pudahuel</v>
          </cell>
          <cell r="P551"/>
          <cell r="Q551"/>
          <cell r="R551"/>
          <cell r="S551">
            <v>91001</v>
          </cell>
          <cell r="T551" t="str">
            <v xml:space="preserve">No se acompañan. Aplica Informe Jurídico Nº 09, de  fecha 14 de marzo de 2011 del Departamento Jurídico y Dictamen Nº 070791, de 2009, de la Contraloría General de la República.  </v>
          </cell>
        </row>
        <row r="552">
          <cell r="B552">
            <v>690721007</v>
          </cell>
          <cell r="C552" t="str">
            <v>Municipalidad</v>
          </cell>
          <cell r="D552" t="str">
            <v>Organismo o Servicio Público.</v>
          </cell>
          <cell r="E552" t="str">
            <v>Constitución Política de la República, art. 107.</v>
          </cell>
          <cell r="F552" t="str">
            <v>Indefinida.</v>
          </cell>
          <cell r="G552"/>
          <cell r="H552" t="str">
            <v>Según Ley Orgánica Nº 18.695, arts. 1º al 4º.</v>
          </cell>
          <cell r="I552" t="str">
            <v>no tiene</v>
          </cell>
          <cell r="J552"/>
          <cell r="K552"/>
          <cell r="L552" t="str">
            <v xml:space="preserve">Germán Codina Powers  </v>
          </cell>
          <cell r="M552" t="str">
            <v>José Manuel Balmaceda Nº 265, Edificio Consistorial, Puente Alto, Región Metropolitana.</v>
          </cell>
          <cell r="N552" t="str">
            <v>XIII</v>
          </cell>
          <cell r="O552" t="str">
            <v>Puente Alto</v>
          </cell>
          <cell r="P552" t="str">
            <v>22-8101600
 22-8101602
 22-7315418
 22-7315332
 22-7315303
 22-7315333</v>
          </cell>
          <cell r="Q552" t="str">
            <v>mailto:municipalidadpuentealto@mpuentealto.cl
mailto:Francisca.lincoleo@mpuentealto.cl
mailto:opdpuentealto@mpuentealto.cl
mailto:emilio.solis@mpuentealto.cl
mailto:maribel.torres@mpuentealto.cl
mailto:kattia.duran@mpuentealto.cl</v>
          </cell>
          <cell r="R552"/>
          <cell r="S552">
            <v>91001</v>
          </cell>
          <cell r="T552" t="str">
            <v xml:space="preserve">No se acompañan. Aplica Informe Jurídico Nº 09, de  fecha 14 de marzo de 2011 del Departamento Jurídico y Dictamen Nº 070791, de 2009, de la Contraloría General de la República.  
</v>
          </cell>
        </row>
        <row r="553">
          <cell r="B553">
            <v>690409003</v>
          </cell>
          <cell r="C553" t="str">
            <v>Municipalidad</v>
          </cell>
          <cell r="D553" t="str">
            <v>Organismo o Servicio Público.</v>
          </cell>
          <cell r="E553" t="str">
            <v>Constitución Política de la República, artículo 107.</v>
          </cell>
          <cell r="F553" t="str">
            <v>Indefinida.</v>
          </cell>
          <cell r="G553"/>
          <cell r="H553" t="str">
            <v>Según Ley Orgánica Nº 18.695, artículos 1º al 4º.</v>
          </cell>
          <cell r="I553" t="str">
            <v>no tiene</v>
          </cell>
          <cell r="J553"/>
          <cell r="K553"/>
          <cell r="L553" t="str">
            <v>Carlos Antonio Araya Bugueño</v>
          </cell>
          <cell r="M553" t="str">
            <v xml:space="preserve">Caupolicán Nº 1147, Comuna de Punitaqui, Provincia de Limarí, IV Región de Coquimbo.
</v>
          </cell>
          <cell r="N553" t="str">
            <v>IV</v>
          </cell>
          <cell r="O553" t="str">
            <v>Punitaqui</v>
          </cell>
          <cell r="P553" t="str">
            <v>Fono: (53)2731106-(53)2731006-(53)2731112</v>
          </cell>
          <cell r="Q553" t="str">
            <v>secretaria@munipunitaqui.cl, oficinadeproyectos@munipunitaqui.cl</v>
          </cell>
          <cell r="R553"/>
          <cell r="S553">
            <v>91001</v>
          </cell>
          <cell r="T553" t="str">
            <v xml:space="preserve">No se acompañan. Aplica Informe Jurídico Nº 09, de fecha 14 de marzo de 2011 del Departamento Jurídico y Dictamen Nº 070791, de 2009, de la Contraloría General de la República.  
</v>
          </cell>
        </row>
        <row r="554">
          <cell r="B554">
            <v>692201000</v>
          </cell>
          <cell r="C554" t="str">
            <v>Municipalidad</v>
          </cell>
          <cell r="D554" t="str">
            <v>Organismo o Servicio Público.</v>
          </cell>
          <cell r="E554" t="str">
            <v>Constitución Política de la República, artículo 107</v>
          </cell>
          <cell r="F554" t="str">
            <v>Indefinida</v>
          </cell>
          <cell r="G554"/>
          <cell r="H554" t="str">
            <v>Según ley Orgánica N° 18.695, artículos 1° al 4°</v>
          </cell>
          <cell r="I554" t="str">
            <v>no tiene</v>
          </cell>
          <cell r="J554"/>
          <cell r="K554"/>
          <cell r="L554" t="str">
            <v xml:space="preserve">Carlos Armando Soto Ojeda
</v>
          </cell>
          <cell r="M554" t="str">
            <v xml:space="preserve">San Felipe N° 80, tercer piso, comuna de Puerto Montt, Décima Región
Casilla 77
</v>
          </cell>
          <cell r="N554" t="str">
            <v>X</v>
          </cell>
          <cell r="O554" t="str">
            <v>Puerto Montt</v>
          </cell>
          <cell r="P554" t="str">
            <v>F. 261741</v>
          </cell>
          <cell r="Q554" t="str">
            <v xml:space="preserve">Email: contamont.@puertomonttchile.cl
</v>
          </cell>
          <cell r="R554"/>
          <cell r="S554">
            <v>91001</v>
          </cell>
          <cell r="T554" t="str">
            <v xml:space="preserve">Se acompaña certificado de antecedentes financiero, aprobado por la Unidad de Supervisión Financiera Nacional.
Patrimonio: $23.672.771.000.-(no actualizado)
</v>
          </cell>
        </row>
        <row r="555">
          <cell r="B555">
            <v>692104005</v>
          </cell>
          <cell r="C555" t="str">
            <v>Municipalidad</v>
          </cell>
          <cell r="D555" t="str">
            <v>Organismo o Servicio Público.</v>
          </cell>
          <cell r="E555" t="str">
            <v>Constitución Política de la República, artículo 107.</v>
          </cell>
          <cell r="F555" t="str">
            <v>Indefinida.</v>
          </cell>
          <cell r="G555"/>
          <cell r="H555" t="str">
            <v>Según Ley Orgánica Constitucional Nº 18.695, arts. 1º al 4º.</v>
          </cell>
          <cell r="I555" t="str">
            <v>no tiene</v>
          </cell>
          <cell r="J555"/>
          <cell r="K555"/>
          <cell r="L555" t="str">
            <v xml:space="preserve">María Elena Ojeda Betancourt </v>
          </cell>
          <cell r="M555" t="str">
            <v>Esperanza Nº555</v>
          </cell>
          <cell r="N555" t="str">
            <v>X</v>
          </cell>
          <cell r="O555" t="str">
            <v>Puerto Octay</v>
          </cell>
          <cell r="P555" t="str">
            <v>(64) 391756</v>
          </cell>
          <cell r="Q555" t="str">
            <v xml:space="preserve">gabinetealcaldiaoctay@gmail.com </v>
          </cell>
          <cell r="R555"/>
          <cell r="S555">
            <v>91001</v>
          </cell>
          <cell r="T555" t="str">
            <v xml:space="preserve">No se acompañan. Aplica Informe Jurídico Nº 09, de fecha 14 de marzo de 2011 del Departamento Jurídico y Dictamen Nº 070791, de 2009, de la Contraloría General de la República.  
</v>
          </cell>
        </row>
        <row r="556">
          <cell r="B556">
            <v>692202007</v>
          </cell>
          <cell r="C556" t="str">
            <v>Municipalidad</v>
          </cell>
          <cell r="D556" t="str">
            <v>Organismo o Servicio Público.</v>
          </cell>
          <cell r="E556" t="str">
            <v>Constitución Política de la República, artículo 107</v>
          </cell>
          <cell r="F556" t="str">
            <v>Indefinida</v>
          </cell>
          <cell r="G556"/>
          <cell r="H556" t="str">
            <v>Según ley Orgánica N° 18.695, artículos 1° al 4°</v>
          </cell>
          <cell r="I556" t="str">
            <v>no tiene</v>
          </cell>
          <cell r="J556"/>
          <cell r="K556"/>
          <cell r="L556" t="str">
            <v xml:space="preserve">Álvaro Gonzalo Berger Schmidt,
</v>
          </cell>
          <cell r="M556" t="str">
            <v xml:space="preserve">San Francisco N° 413, comuna de Puerto Varas, Décima Región
</v>
          </cell>
          <cell r="N556" t="str">
            <v>X</v>
          </cell>
          <cell r="O556" t="str">
            <v>Puerto Varas</v>
          </cell>
          <cell r="P556" t="str">
            <v>Fonos: (56-65) 2361100 – 2361336 - 2361218</v>
          </cell>
          <cell r="Q556" t="str">
            <v>Página web: www.ptovaras.cl</v>
          </cell>
          <cell r="R556"/>
          <cell r="S556">
            <v>91001</v>
          </cell>
          <cell r="T556" t="str">
            <v>No se acompañan. Aplica Informe Jurídico Nº 09, de fecha 14 de marzo de 2011 del Departamento Jurídico y Dictamen Nº 070791, de 2009, de la Contraloría General de la República.</v>
          </cell>
        </row>
        <row r="557">
          <cell r="B557">
            <v>692502000</v>
          </cell>
          <cell r="C557" t="str">
            <v>Municipalidad</v>
          </cell>
          <cell r="D557" t="str">
            <v>Organismo o Servicio Público.</v>
          </cell>
          <cell r="E557" t="str">
            <v>Constitución Política de la República, art.107</v>
          </cell>
          <cell r="F557" t="str">
            <v>Indefinida</v>
          </cell>
          <cell r="G557"/>
          <cell r="H557" t="str">
            <v xml:space="preserve">Según Ley Orgánica N° 18.695, arts. 1 a 4.
</v>
          </cell>
          <cell r="I557" t="str">
            <v>no tiene</v>
          </cell>
          <cell r="J557"/>
          <cell r="K557"/>
          <cell r="L557" t="str">
            <v xml:space="preserve">Claudio Andres Radonich Jiménez,
</v>
          </cell>
          <cell r="M557" t="str">
            <v xml:space="preserve">Plaza Muñoz gomero N°745, comuna y ciudad de Punta Arenas, Duodécima Región.
</v>
          </cell>
          <cell r="N557" t="str">
            <v>XII</v>
          </cell>
          <cell r="O557" t="str">
            <v>Punta Arenas</v>
          </cell>
          <cell r="P557" t="str">
            <v>61-200327-200331-200325 - 2200346</v>
          </cell>
          <cell r="Q557" t="str">
            <v>alcalde@e-puntaarenas.cl</v>
          </cell>
          <cell r="R557"/>
          <cell r="S557">
            <v>91001</v>
          </cell>
          <cell r="T557" t="str">
            <v xml:space="preserve">No se acompañan. Aplica Informe Jurídico Nº 09, de  fecha 14 de marzo de 2011 del Departamento Jurídico y Dictamen Nº 070791, de 2009, de la Contraloría General de la República.  
</v>
          </cell>
        </row>
        <row r="558">
          <cell r="B558">
            <v>691802000</v>
          </cell>
          <cell r="C558" t="str">
            <v>Municipalidad</v>
          </cell>
          <cell r="D558" t="str">
            <v>Organismo o Servicio Público.</v>
          </cell>
          <cell r="E558" t="str">
            <v>Constitución Política de la República, artículo 107.</v>
          </cell>
          <cell r="F558" t="str">
            <v>Indefinida.</v>
          </cell>
          <cell r="G558"/>
          <cell r="H558" t="str">
            <v>Según Ley Orgánica Nº 18.695, artículos 1º al 4º.</v>
          </cell>
          <cell r="I558" t="str">
            <v>no tiene</v>
          </cell>
          <cell r="J558"/>
          <cell r="K558"/>
          <cell r="L558" t="str">
            <v xml:space="preserve">Jorge Doliver Rivera Leal, </v>
          </cell>
          <cell r="M558" t="str">
            <v xml:space="preserve">Calle Doctor Barriga Nº 995, comuna de Purén, Región de La Araucanía.
</v>
          </cell>
          <cell r="N558" t="str">
            <v>IX</v>
          </cell>
          <cell r="O558" t="str">
            <v>Purén</v>
          </cell>
          <cell r="P558" t="str">
            <v xml:space="preserve">Fono: 45-2793013- 2793016
</v>
          </cell>
          <cell r="Q558" t="str">
            <v xml:space="preserve"> munipurenalcaldia@gmail.com</v>
          </cell>
          <cell r="R558"/>
          <cell r="S558">
            <v>91001</v>
          </cell>
          <cell r="T558" t="str">
            <v>No se acompañan. Aplica Informe Jurídico Nº 09, de  fecha 14 de marzo de 2011 del Departamento Jurídico y Dictamen Nº 070791, de 2009, de la Contraloría General de la República</v>
          </cell>
        </row>
        <row r="559">
          <cell r="B559">
            <v>692105001</v>
          </cell>
          <cell r="C559" t="str">
            <v>Municipalidad</v>
          </cell>
          <cell r="D559" t="str">
            <v>Organismo o Servicio Público.</v>
          </cell>
          <cell r="E559" t="str">
            <v>Constitución Política de la República, art. 107.</v>
          </cell>
          <cell r="F559" t="str">
            <v>Indefinida.</v>
          </cell>
          <cell r="G559"/>
          <cell r="H559" t="str">
            <v>Según Ley Orgánica Nº 18.695, arts. 1º al 4º.</v>
          </cell>
          <cell r="I559" t="str">
            <v>no tiene</v>
          </cell>
          <cell r="J559"/>
          <cell r="K559"/>
          <cell r="L559" t="str">
            <v>César Iván Crot Vargas</v>
          </cell>
          <cell r="M559" t="str">
            <v xml:space="preserve">Pedro Montt Nº249, comuna de Purranque.
</v>
          </cell>
          <cell r="N559" t="str">
            <v>X</v>
          </cell>
          <cell r="O559" t="str">
            <v>Purranque</v>
          </cell>
          <cell r="P559" t="str">
            <v xml:space="preserve">Fono: 642351133/ 642351129 
</v>
          </cell>
          <cell r="Q559" t="str">
            <v xml:space="preserve">Correo electrónico: hector.barria@purranque.cl 
                              gabinete@purranque.cl
                              partes@purranque.cl
</v>
          </cell>
          <cell r="R559"/>
          <cell r="S559">
            <v>91001</v>
          </cell>
          <cell r="T559" t="str">
            <v xml:space="preserve">No se acompañan. Aplica Informe Jurídico Nº 09, de  fecha 14 de marzo de 2011 del Departamento Jurídico y Dictamen Nº 070791, de 2009, de la Contraloría General de la República.  
</v>
          </cell>
        </row>
        <row r="560">
          <cell r="B560">
            <v>690507005</v>
          </cell>
          <cell r="C560" t="str">
            <v>Municipalidad</v>
          </cell>
          <cell r="D560" t="str">
            <v>Organismo o Servicio Público.</v>
          </cell>
          <cell r="E560" t="str">
            <v>Constitución Política de la República, artículo 118.</v>
          </cell>
          <cell r="F560" t="str">
            <v>Indefinida.</v>
          </cell>
          <cell r="G560"/>
          <cell r="H560" t="str">
            <v>Según Ley Orgánica Nº 18.695, artículos 1º al 4º.</v>
          </cell>
          <cell r="I560" t="str">
            <v>no tiene</v>
          </cell>
          <cell r="J560"/>
          <cell r="K560"/>
          <cell r="L560" t="str">
            <v>MAURICIO ANTONIO QUIROZ CHAMORRO</v>
          </cell>
          <cell r="M560" t="str">
            <v xml:space="preserve">Calle Prat Nº 1, Comuna de Putaendo, Región de Valparaíso.
</v>
          </cell>
          <cell r="N560" t="str">
            <v>V</v>
          </cell>
          <cell r="O560" t="str">
            <v>Putaendo</v>
          </cell>
          <cell r="P560" t="str">
            <v>34-2-431510</v>
          </cell>
          <cell r="Q560" t="str">
            <v>http://www.putaendo.cl/muni/</v>
          </cell>
          <cell r="R560"/>
          <cell r="S560">
            <v>91001</v>
          </cell>
          <cell r="T560" t="str">
            <v>No se acompañan. Aplica Informe Jurídico Nº 09, de  fecha 14 de marzo de 2011 del Departamento Jurídico y Dictamen Nº 070791, de 2009, de la Contraloría General de la República</v>
          </cell>
        </row>
        <row r="561">
          <cell r="B561">
            <v>692508009</v>
          </cell>
          <cell r="C561" t="str">
            <v>Municipalidad</v>
          </cell>
          <cell r="D561" t="str">
            <v>Organismo o Servicio Público.</v>
          </cell>
          <cell r="E561" t="str">
            <v>Constitución Política de la República, artículo 107.</v>
          </cell>
          <cell r="F561" t="str">
            <v>Indefinida.</v>
          </cell>
          <cell r="G561"/>
          <cell r="H561" t="str">
            <v>Según Ley Orgánica Nº 18.695, artículos 1º al 4º.</v>
          </cell>
          <cell r="I561" t="str">
            <v>no tiene</v>
          </cell>
          <cell r="J561"/>
          <cell r="K561"/>
          <cell r="L561" t="str">
            <v xml:space="preserve">Maricel Patricia Gutiérrez Castro, </v>
          </cell>
          <cell r="M561" t="str">
            <v xml:space="preserve">José Miguel Carrera N° 350. Putre. Comuna de Putre
</v>
          </cell>
          <cell r="N561" t="str">
            <v>XV</v>
          </cell>
          <cell r="O561" t="str">
            <v>Putre</v>
          </cell>
          <cell r="P561" t="str">
            <v>Fono: 058-2594710, Fax 058-2594713.</v>
          </cell>
          <cell r="Q561" t="str">
            <v>Correo electrónico: imputre@imputre.cl</v>
          </cell>
          <cell r="R561"/>
          <cell r="S561">
            <v>91001</v>
          </cell>
          <cell r="T561" t="str">
            <v xml:space="preserve">No se acompañan. Aplica Informe Jurídico Nº 09, de  fecha 14 de marzo de 2011 del Departamento Jurídico y Dictamen Nº 070791, de 2009, de la Contraloría General de la República.  
</v>
          </cell>
        </row>
        <row r="562">
          <cell r="B562">
            <v>692307003</v>
          </cell>
          <cell r="C562" t="str">
            <v>Municipalidad</v>
          </cell>
          <cell r="D562" t="str">
            <v>Organismo o Servicio Público.</v>
          </cell>
          <cell r="E562" t="str">
            <v>Constitución Política de la República, art. 107.</v>
          </cell>
          <cell r="F562" t="str">
            <v>Indefinida.</v>
          </cell>
          <cell r="G562"/>
          <cell r="H562" t="str">
            <v>Según Ley Orgánica Nº 18.695, arts. 1º al 4º.</v>
          </cell>
          <cell r="I562" t="str">
            <v>no tiene</v>
          </cell>
          <cell r="J562"/>
          <cell r="K562"/>
          <cell r="L562" t="str">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ell>
          <cell r="M562" t="str">
            <v>22 de Mayo Nº 351, Quellón, Décima Región.</v>
          </cell>
          <cell r="N562" t="str">
            <v>X</v>
          </cell>
          <cell r="O562" t="str">
            <v>Quellón</v>
          </cell>
          <cell r="P562" t="str">
            <v>652-686801</v>
          </cell>
          <cell r="Q562" t="str">
            <v>info@muniquellon.cl</v>
          </cell>
          <cell r="R562"/>
          <cell r="S562">
            <v>91001</v>
          </cell>
          <cell r="T562" t="str">
            <v xml:space="preserve">No se acompañan. Aplica Informe Jurídico Nº 09, de  fecha 14 de marzo de 2011 del Departamento Jurídico y Dictamen Nº 070791, de 2009, de la Contraloría General de la República.  
</v>
          </cell>
        </row>
        <row r="563">
          <cell r="B563">
            <v>690713004</v>
          </cell>
          <cell r="C563" t="str">
            <v>Municipalidad</v>
          </cell>
          <cell r="D563" t="str">
            <v>Organismo o Servicio Público.</v>
          </cell>
          <cell r="E563" t="str">
            <v>Constitución Política de la República, art. 107.</v>
          </cell>
          <cell r="F563" t="str">
            <v>Indefinida.</v>
          </cell>
          <cell r="G563"/>
          <cell r="H563" t="str">
            <v>Según Ley Orgánica Nº 18.695, arts. 1º al 4º.</v>
          </cell>
          <cell r="I563" t="str">
            <v>no tiene</v>
          </cell>
          <cell r="J563"/>
          <cell r="K563"/>
          <cell r="L563" t="str">
            <v xml:space="preserve">Paulina Rebeca Bobadilla Navarrete
</v>
          </cell>
          <cell r="M563" t="str">
            <v xml:space="preserve">José Francisco Vergara Nº450, Quilicura, Región Metropolitana. </v>
          </cell>
          <cell r="N563" t="str">
            <v>XIII</v>
          </cell>
          <cell r="O563" t="str">
            <v>Quilicura</v>
          </cell>
          <cell r="P563" t="str">
            <v>Fono mesa central 3666700, Dideco 3666730.</v>
          </cell>
          <cell r="Q563"/>
          <cell r="R563"/>
          <cell r="S563">
            <v>91001</v>
          </cell>
          <cell r="T563" t="str">
            <v xml:space="preserve">No se acompañan. Aplica Informe Jurídico Nº 09, de  fecha 14 de marzo de 2011 del Departamento Jurídico y Dictamen Nº 070791, de 2009, de la Contraloría General de la República.  
</v>
          </cell>
        </row>
        <row r="564">
          <cell r="B564" t="str">
            <v>69061300K</v>
          </cell>
          <cell r="C564" t="str">
            <v>Municipalidad</v>
          </cell>
          <cell r="D564" t="str">
            <v>Organismo o Servicio Público.</v>
          </cell>
          <cell r="E564" t="str">
            <v>Constitución Política de la República, art. 107.</v>
          </cell>
          <cell r="F564" t="str">
            <v>Indefinida.</v>
          </cell>
          <cell r="G564"/>
          <cell r="H564" t="str">
            <v>Según Ley Orgánica Nº 18.695, arts. 1º al 4º.</v>
          </cell>
          <cell r="I564" t="str">
            <v>no tiene</v>
          </cell>
          <cell r="J564"/>
          <cell r="K564"/>
          <cell r="L564" t="str">
            <v>Valeria Andrea Melipillan Figueroa</v>
          </cell>
          <cell r="M564" t="str">
            <v xml:space="preserve">Benjamín Vucña Mackenna Nº 684, comuna de Quilpué, Quinta Región
</v>
          </cell>
          <cell r="N564" t="str">
            <v>V</v>
          </cell>
          <cell r="O564" t="str">
            <v>Quilpué</v>
          </cell>
          <cell r="P564" t="str">
            <v>Fonos (32) 2910080</v>
          </cell>
          <cell r="Q564"/>
          <cell r="R564"/>
          <cell r="S564">
            <v>91001</v>
          </cell>
          <cell r="T564" t="str">
            <v xml:space="preserve">No se acompañan. Aplica Informe Jurídico Nº 09, de  fecha 14 de marzo de 2011 del Departamento Jurídico y Dictamen Nº 070791, de 2009, de la Contraloría General de la República.  
</v>
          </cell>
        </row>
        <row r="565">
          <cell r="B565">
            <v>691414000</v>
          </cell>
          <cell r="C565" t="str">
            <v>Municipalidad</v>
          </cell>
          <cell r="D565" t="str">
            <v>Organismo o Servicio Público.</v>
          </cell>
          <cell r="E565" t="str">
            <v>Municipalidad</v>
          </cell>
          <cell r="F565" t="str">
            <v>Indefinida.</v>
          </cell>
          <cell r="G565"/>
          <cell r="H565" t="str">
            <v>Según Ley Orgánica Nº 18.695, arts. 1º al 4º.</v>
          </cell>
          <cell r="I565" t="str">
            <v>no tiene</v>
          </cell>
          <cell r="J565"/>
          <cell r="K565"/>
          <cell r="L565" t="str">
            <v>Miguel Alfonso Peña Jara</v>
          </cell>
          <cell r="M565" t="str">
            <v>18 de Septiembre Nº250, comuna de Quillón</v>
          </cell>
          <cell r="N565" t="str">
            <v>XVI</v>
          </cell>
          <cell r="O565" t="str">
            <v>Quillón</v>
          </cell>
          <cell r="P565" t="str">
            <v xml:space="preserve"> Fonos: (42) 2207132</v>
          </cell>
          <cell r="Q565"/>
          <cell r="R565"/>
          <cell r="S565">
            <v>91001</v>
          </cell>
          <cell r="T565" t="str">
            <v xml:space="preserve">No se acompañan. Aplica Informe Jurídico Nº 09, de  fecha 14 de marzo de 2011 del Departamento Jurídico y Dictamen Nº 070791, de 2009, de la Contraloría General de la República.  
</v>
          </cell>
        </row>
        <row r="566">
          <cell r="B566">
            <v>690601001</v>
          </cell>
          <cell r="C566" t="str">
            <v>Municipalidad</v>
          </cell>
          <cell r="D566" t="str">
            <v>Organismo o Servicio Público.</v>
          </cell>
          <cell r="E566" t="str">
            <v>Constitución Política de la República, artículo 107</v>
          </cell>
          <cell r="F566" t="str">
            <v>Indefinida</v>
          </cell>
          <cell r="G566"/>
          <cell r="H566" t="str">
            <v>Según Ley Orgánica N° 18.695, artículos 1°al 4°</v>
          </cell>
          <cell r="I566" t="str">
            <v>no tiene</v>
          </cell>
          <cell r="J566"/>
          <cell r="K566"/>
          <cell r="L566" t="str">
            <v xml:space="preserve">Oscar Rodolfo Calderón Sánchez
</v>
          </cell>
          <cell r="M566" t="str">
            <v xml:space="preserve">Maipú N°330, comuna de Quillota, Quinta Región.
</v>
          </cell>
          <cell r="N566" t="str">
            <v>V</v>
          </cell>
          <cell r="O566" t="str">
            <v>Quillota</v>
          </cell>
          <cell r="P566" t="str">
            <v>332291134
332291138</v>
          </cell>
          <cell r="Q566" t="str">
            <v>Oscar.calderon@quillota.cl
Luz.sepulveda@quillota.cl</v>
          </cell>
          <cell r="R566"/>
          <cell r="S566">
            <v>91001</v>
          </cell>
          <cell r="T566" t="str">
            <v xml:space="preserve">No se acompañan. Aplica Informe Jurídico Nº 09, de  fecha 14 de marzo de 2011 del Departamento Jurídico y Dictamen Nº 070791, de 2009, de la Contraloría General de la República.  </v>
          </cell>
        </row>
        <row r="567">
          <cell r="B567">
            <v>692309006</v>
          </cell>
          <cell r="C567" t="str">
            <v>Municipalidad</v>
          </cell>
          <cell r="D567" t="str">
            <v>Organismo o Servicio Público.</v>
          </cell>
          <cell r="E567" t="str">
            <v>Constitución Política de la República, artículo 107.</v>
          </cell>
          <cell r="F567" t="str">
            <v>Indefinida.</v>
          </cell>
          <cell r="G567"/>
          <cell r="H567" t="str">
            <v>Según Ley Orgánica Nº 18.695, artículos 1º al 4º.</v>
          </cell>
          <cell r="I567" t="str">
            <v>no tiene</v>
          </cell>
          <cell r="J567"/>
          <cell r="K567"/>
          <cell r="L567" t="str">
            <v xml:space="preserve">Rene Alfonso Garcés Álvarez.
</v>
          </cell>
          <cell r="M567" t="str">
            <v xml:space="preserve">Amunategui 018, comuna de Quinchao, Región de Los Lagos
</v>
          </cell>
          <cell r="N567" t="str">
            <v>X</v>
          </cell>
          <cell r="O567" t="str">
            <v>Quinchao</v>
          </cell>
          <cell r="P567" t="str">
            <v>Teléfono: (65)2661150 - (65)2661211</v>
          </cell>
          <cell r="Q567" t="str">
            <v>Alcaldia@municipalidadquinchao.cl
gabinete@municipalidadquinchao.cl</v>
          </cell>
          <cell r="R567"/>
          <cell r="S567">
            <v>91001</v>
          </cell>
          <cell r="T567" t="str">
            <v>No se acompañan. Aplica Informe Jurídico Nº 09, de  fecha 14 de marzo de 2011 del Departamento Jurídico y Dictamen Nº 070791, de 2009, de la Contraloría General de la República</v>
          </cell>
        </row>
        <row r="568">
          <cell r="B568">
            <v>690817004</v>
          </cell>
          <cell r="C568" t="str">
            <v>Municipalidad</v>
          </cell>
          <cell r="D568" t="str">
            <v>Organismo o Servicio Público.</v>
          </cell>
          <cell r="E568" t="str">
            <v>Constitución Política de la República, art. 107.</v>
          </cell>
          <cell r="F568" t="str">
            <v>Indefinida.</v>
          </cell>
          <cell r="G568"/>
          <cell r="H568" t="str">
            <v>Según Ley Orgánica Nº 18.695, arts. 1º al 4º.</v>
          </cell>
          <cell r="I568" t="str">
            <v>no tiene</v>
          </cell>
          <cell r="J568"/>
          <cell r="K568"/>
          <cell r="L568" t="str">
            <v xml:space="preserve">Nelson  Patricio Barrios Oróstegui         </v>
          </cell>
          <cell r="M568" t="str">
            <v xml:space="preserve">Manuel Flores Nº50, comuna de Quinta de Tilcoco, Sexta Región
</v>
          </cell>
          <cell r="N568" t="str">
            <v>VI</v>
          </cell>
          <cell r="O568" t="str">
            <v>Quinta De Tilcoco</v>
          </cell>
          <cell r="P568" t="str">
            <v>Fonos (72) 2541116, 2541128</v>
          </cell>
          <cell r="Q568" t="str">
            <v>www.municipalidadquintadetilcoco.cl</v>
          </cell>
          <cell r="R568"/>
          <cell r="S568">
            <v>91001</v>
          </cell>
          <cell r="T568" t="str">
            <v xml:space="preserve">No se acompañan. Aplica Informe Jurídico Nº 09, de  fecha 14 de marzo de 2011 del Departamento Jurídico y Dictamen Nº 070791, de 2009, de la Contraloría General de la República.  
</v>
          </cell>
        </row>
        <row r="569">
          <cell r="B569">
            <v>690710005</v>
          </cell>
          <cell r="C569" t="str">
            <v>Municipalidad</v>
          </cell>
          <cell r="D569" t="str">
            <v>Organismo o Servicio Público.</v>
          </cell>
          <cell r="E569" t="str">
            <v>Constitución Política de la República, art. 107.</v>
          </cell>
          <cell r="F569" t="str">
            <v>Indefinida.</v>
          </cell>
          <cell r="G569"/>
          <cell r="H569" t="str">
            <v>Según Ley Orgánica Nº 18.695, arts. 1º al 4º.</v>
          </cell>
          <cell r="I569" t="str">
            <v>no tiene</v>
          </cell>
          <cell r="J569"/>
          <cell r="K569"/>
          <cell r="L569" t="str">
            <v xml:space="preserve">Karina Delfino Mussa RUT Nº17.149.818-8
</v>
          </cell>
          <cell r="M569" t="str">
            <v xml:space="preserve">Avenida Carrascal Nº 4447, Quinta Normal, Región Metropolitana. 
</v>
          </cell>
          <cell r="N569" t="str">
            <v>XIII</v>
          </cell>
          <cell r="O569" t="str">
            <v>Quinta Normal</v>
          </cell>
          <cell r="P569" t="str">
            <v xml:space="preserve">Fono: 22-8928802; 22-8928803; 22-8928808
</v>
          </cell>
          <cell r="Q569" t="str">
            <v>alcaldesa@quintanormal.cl</v>
          </cell>
          <cell r="R569"/>
          <cell r="S569">
            <v>91001</v>
          </cell>
          <cell r="T569" t="str">
            <v xml:space="preserve">No se acompañan. Aplica Informe Jurídico Nº 09, de  fecha 14 de marzo de 2011 del Departamento Jurídico y Dictamen Nº 070791, de 2009, de la Contraloría General de la República.  
</v>
          </cell>
        </row>
        <row r="570">
          <cell r="B570" t="str">
            <v>69060700K</v>
          </cell>
          <cell r="C570" t="str">
            <v>Municipalidad</v>
          </cell>
          <cell r="D570" t="str">
            <v>Organismo o Servicio Público.</v>
          </cell>
          <cell r="E570" t="str">
            <v>Constitución Política de la República, art. 107.</v>
          </cell>
          <cell r="F570" t="str">
            <v>Indefinida.</v>
          </cell>
          <cell r="G570"/>
          <cell r="H570" t="str">
            <v>Según Ley Orgánica Nº 18.695, arts. 1º al 4º.</v>
          </cell>
          <cell r="I570" t="str">
            <v>no tiene</v>
          </cell>
          <cell r="J570"/>
          <cell r="K570"/>
          <cell r="L570" t="str">
            <v xml:space="preserve">Isaac Mauricio Carrasco Pardo </v>
          </cell>
          <cell r="M570" t="str">
            <v xml:space="preserve">Normandie 1916, comuna de Quintero, Quinta Región.
</v>
          </cell>
          <cell r="N570" t="str">
            <v>V</v>
          </cell>
          <cell r="O570" t="str">
            <v>Quintero</v>
          </cell>
          <cell r="P570" t="str">
            <v xml:space="preserve">Fono: 2379709710/ 2379615/ 2379655 
</v>
          </cell>
          <cell r="Q570" t="str">
            <v>Correo electrónico: mcarrasco@muniquintero.cl
                             mvillarroel@muniquintero.cl
                             dideco@muniquintero.cl
                             plucarelli@muniquintero.cl</v>
          </cell>
          <cell r="R570"/>
          <cell r="S570">
            <v>91001</v>
          </cell>
          <cell r="T570" t="str">
            <v xml:space="preserve">No se acompañan. Aplica Informe Jurídico Nº 09, de  fecha 14 de marzo de 2011 del Departamento Jurídico y Dictamen Nº 070791, de 2009, de la Contraloría General de la República.  
.
</v>
          </cell>
        </row>
        <row r="571">
          <cell r="B571">
            <v>691401006</v>
          </cell>
          <cell r="C571" t="str">
            <v>Municipalidad</v>
          </cell>
          <cell r="D571" t="str">
            <v>Organismo o Servicio Público.</v>
          </cell>
          <cell r="E571" t="str">
            <v>Constitución Política de la República, artículo 107</v>
          </cell>
          <cell r="F571" t="str">
            <v>Indefinida</v>
          </cell>
          <cell r="G571"/>
          <cell r="H571" t="str">
            <v>Según ley Orgánica N° 18.695, artículos 1° al 4°</v>
          </cell>
          <cell r="I571" t="str">
            <v>no tiene</v>
          </cell>
          <cell r="J571"/>
          <cell r="K571"/>
          <cell r="L571" t="str">
            <v xml:space="preserve">Richard Patricio Irribarra Ramírez
</v>
          </cell>
          <cell r="M571" t="str">
            <v xml:space="preserve">Esmeralda N° 698, comuna de Quirihue
</v>
          </cell>
          <cell r="N571" t="str">
            <v>XVI</v>
          </cell>
          <cell r="O571" t="str">
            <v>Quirihue</v>
          </cell>
          <cell r="P571" t="str">
            <v>F. 042-531221</v>
          </cell>
          <cell r="Q571" t="str">
            <v>dquirihue@yahoo.es</v>
          </cell>
          <cell r="R571"/>
          <cell r="S571">
            <v>91001</v>
          </cell>
          <cell r="T571" t="str">
            <v xml:space="preserve">No se acompañan. Aplica Informe Jurídico Nº 09, de  fecha 14 de marzo de 2011 del Departamento Jurídico y Dictamen Nº 070791, de 2009, de la Contraloría General de la República.  
</v>
          </cell>
        </row>
        <row r="572">
          <cell r="B572">
            <v>690801000</v>
          </cell>
          <cell r="C572" t="str">
            <v>Municipalidad</v>
          </cell>
          <cell r="D572" t="str">
            <v>Organismo o Servicio Público.</v>
          </cell>
          <cell r="E572" t="str">
            <v>Constitución Política de la República, artículo 107</v>
          </cell>
          <cell r="F572" t="str">
            <v>Indefinida</v>
          </cell>
          <cell r="G572"/>
          <cell r="H572" t="str">
            <v>Según Ley Orgánica N° 18.695, artículos 1° al 4°</v>
          </cell>
          <cell r="I572" t="str">
            <v>no tiene</v>
          </cell>
          <cell r="J572"/>
          <cell r="K572"/>
          <cell r="L572" t="str">
            <v xml:space="preserve">Juan Ramón Godoy Muñoz
</v>
          </cell>
          <cell r="M572" t="str">
            <v xml:space="preserve">Plaza Los Héroes N° 445, comuna de Rancagua, Sexta Región.
</v>
          </cell>
          <cell r="N572" t="str">
            <v>VI</v>
          </cell>
          <cell r="O572" t="str">
            <v>Rancagua</v>
          </cell>
          <cell r="P572" t="str">
            <v xml:space="preserve">Teléfono: 722-443529/ 722-443533
</v>
          </cell>
          <cell r="Q572" t="str">
            <v>sec.alcalde@rancagua.cl
sec.juridica@rancagua.cl
rjara@rancagua.cl
juan.godoy@rancagua.cl</v>
          </cell>
          <cell r="R572"/>
          <cell r="S572">
            <v>91001</v>
          </cell>
          <cell r="T572" t="str">
            <v xml:space="preserve">No se acompañan. Aplica Informe Jurídico Nº 09, de  fecha 14 de marzo de 2011 del Departamento Jurídico y Dictamen Nº 070791, de 2009, de la Contraloría General de la República.  
</v>
          </cell>
        </row>
        <row r="573">
          <cell r="B573">
            <v>691503003</v>
          </cell>
          <cell r="C573" t="str">
            <v>Municipalidad</v>
          </cell>
          <cell r="D573" t="str">
            <v>Organismo o Servicio Público.</v>
          </cell>
          <cell r="E573" t="str">
            <v>Constitución Política de la República, art. 107.</v>
          </cell>
          <cell r="F573" t="str">
            <v>Indefinida.</v>
          </cell>
          <cell r="G573"/>
          <cell r="H573" t="str">
            <v>Según Ley Orgánica Nº 18.695, arts. 1º al 4º.</v>
          </cell>
          <cell r="I573" t="str">
            <v>no tiene</v>
          </cell>
          <cell r="J573"/>
          <cell r="K573"/>
          <cell r="L573" t="str">
            <v>Nicolás Alfonso Torres Ovalle
RUT: 16.446.232-3</v>
          </cell>
          <cell r="M573" t="str">
            <v xml:space="preserve">Nicolás León Nº521, Ñipas, comuna de Ranquil
</v>
          </cell>
          <cell r="N573" t="str">
            <v>XVI</v>
          </cell>
          <cell r="O573" t="str">
            <v>Ranqui</v>
          </cell>
          <cell r="P573" t="str">
            <v>Fonos (42) 2833700</v>
          </cell>
          <cell r="Q573"/>
          <cell r="R573"/>
          <cell r="S573">
            <v>91001</v>
          </cell>
          <cell r="T573" t="str">
            <v xml:space="preserve">No se acompañan. Aplica Informe Jurídico Nº 09, de  fecha 14 de marzo de 2011 del Departamento Jurídico y Dictamen Nº 070791, de 2009, de la Contraloría General de la República.  
</v>
          </cell>
        </row>
        <row r="574">
          <cell r="B574">
            <v>691004007</v>
          </cell>
          <cell r="C574" t="str">
            <v>Municipalidad</v>
          </cell>
          <cell r="D574" t="str">
            <v>Organismo o Servicio Público.</v>
          </cell>
          <cell r="E574" t="str">
            <v>Constitución Política de la República, artículo 118 y Siguientes.</v>
          </cell>
          <cell r="F574" t="str">
            <v>Indefinida.</v>
          </cell>
          <cell r="G574"/>
          <cell r="H574" t="str">
            <v>Según Ley Orgánica Nº 18.695, artículos 1º al 4º.</v>
          </cell>
          <cell r="I574" t="str">
            <v>no tiene</v>
          </cell>
          <cell r="J574"/>
          <cell r="K574"/>
          <cell r="L574" t="str">
            <v>Enrique Francisco Ignacio Olivares Farías,</v>
          </cell>
          <cell r="M574" t="str">
            <v xml:space="preserve">Avenida Balmaceda Nº 35. Comuna de Rauco. Región del Maule. 
</v>
          </cell>
          <cell r="N574" t="str">
            <v>VII</v>
          </cell>
          <cell r="O574" t="str">
            <v>Rauco</v>
          </cell>
          <cell r="P574" t="str">
            <v>Fono: 075- 2 530430</v>
          </cell>
          <cell r="Q574"/>
          <cell r="R574"/>
          <cell r="S574">
            <v>91001</v>
          </cell>
          <cell r="T574" t="str">
            <v>No se acompañan. Aplica Informe Jurídico Nº 09, de  fecha 14 de marzo de 2011 del Departamento Jurídico y Dictamen Nº 070791, de 2009, de la Contraloría General de la República</v>
          </cell>
        </row>
        <row r="575">
          <cell r="B575">
            <v>692548000</v>
          </cell>
          <cell r="C575" t="str">
            <v>Municipalidad</v>
          </cell>
          <cell r="D575" t="str">
            <v>Organismo o Servicio Público.</v>
          </cell>
          <cell r="E575" t="str">
            <v>Constitución Política de la República, artículo 107</v>
          </cell>
          <cell r="F575" t="str">
            <v>Indefinida</v>
          </cell>
          <cell r="G575"/>
          <cell r="H575" t="str">
            <v>Según ley Orgánica N° 18.695, artículos 1° al 4°</v>
          </cell>
          <cell r="I575" t="str">
            <v>no tiene</v>
          </cell>
          <cell r="J575"/>
          <cell r="K575"/>
          <cell r="L575" t="str">
            <v xml:space="preserve">Oscar Daniel Jadue Jadue 
</v>
          </cell>
          <cell r="M575" t="str">
            <v xml:space="preserve">Avda. Recoleta N° 676, comuna de Recoleta, Región Metropolitana.
</v>
          </cell>
          <cell r="N575" t="str">
            <v>XIII</v>
          </cell>
          <cell r="O575" t="str">
            <v>Recoleta</v>
          </cell>
          <cell r="P575">
            <v>229457440</v>
          </cell>
          <cell r="Q575" t="str">
            <v xml:space="preserve">daniel.jadue@recoleta.cl </v>
          </cell>
          <cell r="R575"/>
          <cell r="S575">
            <v>91001</v>
          </cell>
          <cell r="T575" t="str">
            <v xml:space="preserve">No se acompañan. Aplica Informe Jurídico Nº 09, de  fecha 14 de marzo de 2011 del Departamento Jurídico y Dictamen Nº 070791, de 2009, de la Contraloría General de la República.  
</v>
          </cell>
        </row>
        <row r="576">
          <cell r="B576">
            <v>691804003</v>
          </cell>
          <cell r="C576" t="str">
            <v>Municipalidad</v>
          </cell>
          <cell r="D576" t="str">
            <v>Organismo o Servicio Público.</v>
          </cell>
          <cell r="E576" t="str">
            <v>Constitución Política de la República, artículo 118.</v>
          </cell>
          <cell r="F576" t="str">
            <v>Indefinida.</v>
          </cell>
          <cell r="G576"/>
          <cell r="H576" t="str">
            <v>Según Ley Orgánica Nº 18.695, artículos 1º al 4º.</v>
          </cell>
          <cell r="I576" t="str">
            <v>no tiene</v>
          </cell>
          <cell r="J576"/>
          <cell r="K576"/>
          <cell r="L576" t="str">
            <v xml:space="preserve">Juan Carlos Reinao Marilao. </v>
          </cell>
          <cell r="M576" t="str">
            <v xml:space="preserve">Calle Comercio Nº 206, comuna de Renaico. Región de La Araucanía.
</v>
          </cell>
          <cell r="N576" t="str">
            <v>IX</v>
          </cell>
          <cell r="O576" t="str">
            <v>Renaico</v>
          </cell>
          <cell r="P576" t="str">
            <v>Fono: (65) 202800</v>
          </cell>
          <cell r="Q576" t="str">
            <v xml:space="preserve"> didecorenaico@yahoo.cl</v>
          </cell>
          <cell r="R576"/>
          <cell r="S576">
            <v>91001</v>
          </cell>
          <cell r="T576" t="str">
            <v>No se acompañan. Aplica Informe Jurídico Nº 09, de  fecha 14 de marzo de 2011 del Departamento Jurídico y Dictamen Nº 070791, de 2009, de la Contraloría General de la República</v>
          </cell>
        </row>
        <row r="577">
          <cell r="B577" t="str">
            <v xml:space="preserve">
690712008
</v>
          </cell>
          <cell r="C577" t="str">
            <v xml:space="preserve">
Municipalidad
</v>
          </cell>
          <cell r="D577" t="str">
            <v>Organismo o Servicio Público.</v>
          </cell>
          <cell r="E577" t="str">
            <v xml:space="preserve">
Constitución Política de la República, artículo 107
</v>
          </cell>
          <cell r="F577" t="str">
            <v>Indefinida</v>
          </cell>
          <cell r="G577"/>
          <cell r="H577" t="str">
            <v xml:space="preserve">
Según ley Orgánica N° 18.695, artículos 1° al 4°
</v>
          </cell>
          <cell r="I577" t="str">
            <v>no tiene</v>
          </cell>
          <cell r="J577"/>
          <cell r="K577"/>
          <cell r="L577" t="str">
            <v xml:space="preserve">CLAUDIO NICOLAS CASTRO SALAS,   </v>
          </cell>
          <cell r="M577" t="str">
            <v xml:space="preserve">Avenida Blanco Encalada N°1335, comuna de Renca, Región Metropolitana.
</v>
          </cell>
          <cell r="N577" t="str">
            <v>XIII</v>
          </cell>
          <cell r="O577" t="str">
            <v>Renca</v>
          </cell>
          <cell r="P577" t="str">
            <v>Fonos:  685 66 00 / 800-202-836</v>
          </cell>
          <cell r="Q577" t="str">
            <v>Página web: www.renca.cl</v>
          </cell>
          <cell r="R577"/>
          <cell r="S577">
            <v>91001</v>
          </cell>
          <cell r="T577" t="str">
            <v xml:space="preserve">No se acompañan. Aplica Informe Jurídico Nº 09, de fecha 14 de marzo de 2011 del Departamento Jurídico y Dictamen Nº 070791, de 2009, de la Contraloría General de la República.  </v>
          </cell>
        </row>
        <row r="578">
          <cell r="B578">
            <v>690812002</v>
          </cell>
          <cell r="C578" t="str">
            <v>Municipalidad</v>
          </cell>
          <cell r="D578" t="str">
            <v>Organismo o Servicio Público.</v>
          </cell>
          <cell r="E578" t="str">
            <v>Constitución Política de la República, art. 107.</v>
          </cell>
          <cell r="F578" t="str">
            <v>Indefinida.</v>
          </cell>
          <cell r="G578"/>
          <cell r="H578" t="str">
            <v>Según Ley Orgánica Nº 18.695, arts. 1º al 4º.</v>
          </cell>
          <cell r="I578" t="str">
            <v>no tiene</v>
          </cell>
          <cell r="J578"/>
          <cell r="K578"/>
          <cell r="L578" t="str">
            <v>Andrés Maxim Roldan Grez</v>
          </cell>
          <cell r="M578" t="str">
            <v xml:space="preserve">Urriola Nº26, Rengo, Sexta Región. </v>
          </cell>
          <cell r="N578" t="str">
            <v>VI</v>
          </cell>
          <cell r="O578" t="str">
            <v>Rengo</v>
          </cell>
          <cell r="P578" t="str">
            <v>Teléfono (72) 512060</v>
          </cell>
          <cell r="Q578"/>
          <cell r="R578"/>
          <cell r="S578">
            <v>91001</v>
          </cell>
          <cell r="T578" t="str">
            <v xml:space="preserve">No se acompañan. Aplica Informe Jurídico Nº 09, de  fecha 14 de marzo de 2011 del Departamento Jurídico y Dictamen Nº 070791, de 2009, de la Contraloría General de la República.  
</v>
          </cell>
        </row>
        <row r="579">
          <cell r="B579">
            <v>690813009</v>
          </cell>
          <cell r="C579" t="str">
            <v>Municipalidad</v>
          </cell>
          <cell r="D579" t="str">
            <v>Organismo o Servicio Público.</v>
          </cell>
          <cell r="E579" t="str">
            <v>Constitución Política de la República, artículo 107</v>
          </cell>
          <cell r="F579" t="str">
            <v>Indefinida.</v>
          </cell>
          <cell r="G579"/>
          <cell r="H579" t="str">
            <v>Según Ley Orgánica Nº 18.695, artículos 1º al  4º</v>
          </cell>
          <cell r="I579" t="str">
            <v>no tiene</v>
          </cell>
          <cell r="J579"/>
          <cell r="K579"/>
          <cell r="L579" t="str">
            <v xml:space="preserve">Waldo Antonio Valdivia Montecinos
</v>
          </cell>
          <cell r="M579" t="str">
            <v xml:space="preserve">Calle Comercio N°121, comuna de Requinoa,  provincia de Cachapoal, Sexta Región.
</v>
          </cell>
          <cell r="N579" t="str">
            <v>VI</v>
          </cell>
          <cell r="O579" t="str">
            <v>Requinoa</v>
          </cell>
          <cell r="P579" t="str">
            <v>Teléfono Nº85958315</v>
          </cell>
          <cell r="Q579"/>
          <cell r="R579"/>
          <cell r="S579">
            <v>91001</v>
          </cell>
          <cell r="T579" t="str">
            <v xml:space="preserve">No se acompañan. Aplica Informe Jurídico Nº 09, de  fecha 14 de marzo de 2011 del Departamento Jurídico y Dictamen Nº 070791, de 2009, de la Contraloría General de la República.  
.
</v>
          </cell>
        </row>
        <row r="580">
          <cell r="B580">
            <v>691308006</v>
          </cell>
          <cell r="C580" t="str">
            <v>Municipalidad</v>
          </cell>
          <cell r="D580" t="str">
            <v>Organismo o Servicio Público.</v>
          </cell>
          <cell r="E580" t="str">
            <v>Constitución Política de la República, art. 107.</v>
          </cell>
          <cell r="F580" t="str">
            <v>Indefinida.</v>
          </cell>
          <cell r="G580"/>
          <cell r="H580" t="str">
            <v>Según Ley Orgánica Nº 18.695, arts. 1º al 4º.</v>
          </cell>
          <cell r="I580" t="str">
            <v>no tiene</v>
          </cell>
          <cell r="J580"/>
          <cell r="K580"/>
          <cell r="L580" t="str">
            <v>Rodrigo Alberto Ramírez Parra</v>
          </cell>
          <cell r="M580" t="str">
            <v>Errázuriz Nº 240, comuna de Retiro, VII Región.</v>
          </cell>
          <cell r="N580" t="str">
            <v>VII</v>
          </cell>
          <cell r="O580" t="str">
            <v>Retiro</v>
          </cell>
          <cell r="P580"/>
          <cell r="Q580"/>
          <cell r="R580"/>
          <cell r="S580">
            <v>91001</v>
          </cell>
          <cell r="T580" t="str">
            <v xml:space="preserve">No se acompañan. Aplica Informe Jurídico Nº 09, de  fecha 14 de marzo de 2011 del Departamento Jurídico y Dictamen Nº 070791, de 2009, de la Contraloría General de la República.  
</v>
          </cell>
        </row>
        <row r="581">
          <cell r="B581">
            <v>692531000</v>
          </cell>
          <cell r="C581" t="str">
            <v>Municipalidad</v>
          </cell>
          <cell r="D581" t="str">
            <v>Organismo o Servicio Público.</v>
          </cell>
          <cell r="E581" t="str">
            <v>Constitución Política de la República, artículo 107</v>
          </cell>
          <cell r="F581" t="str">
            <v>Indefinida</v>
          </cell>
          <cell r="G581"/>
          <cell r="H581" t="str">
            <v>Según Ley Orgánica Nº 18.695, artículos 1º al  4º</v>
          </cell>
          <cell r="I581" t="str">
            <v>no tiene</v>
          </cell>
          <cell r="J581"/>
          <cell r="K581"/>
          <cell r="L581" t="str">
            <v xml:space="preserve">Marcelo Orlando Santana Vargas
</v>
          </cell>
          <cell r="M581" t="str">
            <v xml:space="preserve">Carlos Soza Nº161 Puerto Ibáñez, Comuna de rio Ibáñez, Región de Aysén, </v>
          </cell>
          <cell r="N581" t="str">
            <v>XI</v>
          </cell>
          <cell r="O581" t="str">
            <v>Rio Ibáñez</v>
          </cell>
          <cell r="P581" t="str">
            <v>672-423369                        56979590865</v>
          </cell>
          <cell r="Q581" t="str">
            <v>alcaldía@rioibanez.cl           marcelo.santana@rioibanez.cl</v>
          </cell>
          <cell r="R581"/>
          <cell r="S581">
            <v>91001</v>
          </cell>
          <cell r="T581" t="str">
            <v xml:space="preserve">No se acompañan. Aplica Informe Jurídico Nº 09, de  fecha 14 de marzo de 2011 del Departamento Jurídico y Dictamen Nº 070791, de 2009, de la Contraloría General de la República.  
</v>
          </cell>
        </row>
        <row r="582">
          <cell r="B582">
            <v>690410001</v>
          </cell>
          <cell r="C582"/>
          <cell r="D582" t="str">
            <v>Organismo o Servicio Público.</v>
          </cell>
          <cell r="E582" t="str">
            <v>Constitución Política de la República, arts. 118 y siguientes</v>
          </cell>
          <cell r="F582" t="str">
            <v>Indefinida</v>
          </cell>
          <cell r="G582"/>
          <cell r="H582" t="str">
            <v>Según Ley Orgánica N° 18.695, arts. 1° al 4°.</v>
          </cell>
          <cell r="I582" t="str">
            <v>no tiene</v>
          </cell>
          <cell r="J582" t="str">
            <v>no tiene</v>
          </cell>
          <cell r="K582" t="str">
            <v>no tiene</v>
          </cell>
          <cell r="L582" t="str">
            <v>Alcaldesa: Carmen Olivares de la Rivera</v>
          </cell>
          <cell r="M582" t="str">
            <v>Calle única s/n, Samo Alto, comuna de Río Hurtado, Región de Coquimbo.</v>
          </cell>
          <cell r="N582" t="str">
            <v>IV</v>
          </cell>
          <cell r="O582" t="str">
            <v>Río Hurtado</v>
          </cell>
          <cell r="P582">
            <v>56532655900</v>
          </cell>
          <cell r="Q582"/>
          <cell r="R582"/>
          <cell r="S582">
            <v>91001</v>
          </cell>
          <cell r="T582" t="str">
            <v>No se acompañan. Aplica informe Juridico N°09 de 14 de marzo de 2011, del Departamento Juridico y Dictamen N° 07191, de 20009, de la Contraloría General de la República</v>
          </cell>
        </row>
        <row r="583">
          <cell r="B583">
            <v>692010000</v>
          </cell>
          <cell r="C583" t="str">
            <v>Municipalidad</v>
          </cell>
          <cell r="D583" t="str">
            <v>Organismo o Servicio Público.</v>
          </cell>
          <cell r="E583" t="str">
            <v>Constitución Política de la República, artículo 107.</v>
          </cell>
          <cell r="F583" t="str">
            <v>Indefinida.</v>
          </cell>
          <cell r="G583"/>
          <cell r="H583" t="str">
            <v>Según Ley Orgánica Nº 18.695, artículos 1º al 4º.</v>
          </cell>
          <cell r="I583" t="str">
            <v>no tiene</v>
          </cell>
          <cell r="J583"/>
          <cell r="K583"/>
          <cell r="L583" t="str">
            <v>Luis Roberto Reyes Álvarez,</v>
          </cell>
          <cell r="M583" t="str">
            <v xml:space="preserve">Calle Comercio Nº 603, Comuna de Río Bueno, XIV Región de los Ríos.
</v>
          </cell>
          <cell r="N583" t="str">
            <v>XIV</v>
          </cell>
          <cell r="O583" t="str">
            <v>Río Bueno</v>
          </cell>
          <cell r="P583" t="str">
            <v>Fono: 64-2340400</v>
          </cell>
          <cell r="Q583" t="str">
            <v>secretaria. alcaldia@muniriobueno.cl</v>
          </cell>
          <cell r="R583"/>
          <cell r="S583" t="str">
            <v xml:space="preserve"> Río Bueno</v>
          </cell>
          <cell r="T583" t="str">
            <v>No corresponde</v>
          </cell>
        </row>
        <row r="584">
          <cell r="B584">
            <v>692103009</v>
          </cell>
          <cell r="C584" t="str">
            <v>Municipalidad</v>
          </cell>
          <cell r="D584" t="str">
            <v>Organismo o Servicio Público.</v>
          </cell>
          <cell r="E584" t="str">
            <v>Constitución Política de la República, artículo 107.</v>
          </cell>
          <cell r="F584" t="str">
            <v>Indefinida.</v>
          </cell>
          <cell r="G584"/>
          <cell r="H584" t="str">
            <v>Según Ley Orgánica Constitucional Nº 18.695, arts. 1º al 4º.</v>
          </cell>
          <cell r="I584" t="str">
            <v>no tiene</v>
          </cell>
          <cell r="J584"/>
          <cell r="K584"/>
          <cell r="L584" t="str">
            <v xml:space="preserve">Carlos Javier Schwalm Urzúa, </v>
          </cell>
          <cell r="M584" t="str">
            <v>Vicuña Mackenna Nº277, comuna de Río Negro, Décima Región.</v>
          </cell>
          <cell r="N584" t="str">
            <v>X</v>
          </cell>
          <cell r="O584" t="str">
            <v>Río Negro</v>
          </cell>
          <cell r="P584" t="str">
            <v>64-2363200/64-2363229</v>
          </cell>
          <cell r="Q584" t="str">
            <v xml:space="preserve">alcaldia@rionegrochile.cl / amadorojeda@rionegrochile.cl </v>
          </cell>
          <cell r="R584"/>
          <cell r="S584">
            <v>91001</v>
          </cell>
          <cell r="T584" t="str">
            <v xml:space="preserve">No se acompañan. Aplica Informe Jurídico Nº 09, de  fecha 14 de marzo de 2011 del Departamento Jurídico y Dictamen Nº 070791, de 2009, de la Contraloría General de la República.  
</v>
          </cell>
        </row>
        <row r="585">
          <cell r="B585">
            <v>690513005</v>
          </cell>
          <cell r="C585" t="str">
            <v>Municipalidad</v>
          </cell>
          <cell r="D585" t="str">
            <v>Organismo o Servicio Público.</v>
          </cell>
          <cell r="E585" t="str">
            <v>Constitución Política de la República, artículo 107.</v>
          </cell>
          <cell r="F585" t="str">
            <v>Indefinida.</v>
          </cell>
          <cell r="G585"/>
          <cell r="H585" t="str">
            <v>Según Ley Orgánica Nº 18.695, artículos 1º al 4º.</v>
          </cell>
          <cell r="I585" t="str">
            <v>no tiene</v>
          </cell>
          <cell r="J585"/>
          <cell r="K585"/>
          <cell r="L585" t="str">
            <v>Juan Galdames Carmona
RUT 6.261.177-4</v>
          </cell>
          <cell r="M585" t="str">
            <v xml:space="preserve">Carretera San Martín Nº 607, comuna de Rinconada, Región de Valparaíso. 
</v>
          </cell>
          <cell r="N585" t="str">
            <v>V</v>
          </cell>
          <cell r="O585" t="str">
            <v>Rinconada</v>
          </cell>
          <cell r="P585" t="str">
            <v>(34) 2509500 / 993286006</v>
          </cell>
          <cell r="Q585" t="str">
            <v>jgaldames@munirinconada.cl</v>
          </cell>
          <cell r="R585"/>
          <cell r="S585">
            <v>91001</v>
          </cell>
          <cell r="T585" t="str">
            <v>No se acompañan. Aplica Informe Jurídico Nº 09, de  fecha 14 de marzo de 2011 del Departamento Jurídico y Dictamen Nº 070791, de 2009, de la Contraloría General de la República</v>
          </cell>
        </row>
        <row r="586">
          <cell r="B586">
            <v>691002004</v>
          </cell>
          <cell r="C586" t="str">
            <v>Municipalidad</v>
          </cell>
          <cell r="D586" t="str">
            <v>Organismo o Servicio Público.</v>
          </cell>
          <cell r="E586" t="str">
            <v>Constitución Política de la República, artículo 107.</v>
          </cell>
          <cell r="F586" t="str">
            <v>Indefinida.</v>
          </cell>
          <cell r="G586"/>
          <cell r="H586" t="str">
            <v>Según Ley Orgánica Nº 18.695, artículos 1º al 4º.</v>
          </cell>
          <cell r="I586" t="str">
            <v>no tiene</v>
          </cell>
          <cell r="J586"/>
          <cell r="K586"/>
          <cell r="L586" t="str">
            <v xml:space="preserve">Carlos Vergara Zerega, </v>
          </cell>
          <cell r="M586" t="str">
            <v xml:space="preserve">Calle Ignacio Carrera Pinto Nº 1213, comuna de Romeral. Región del Maule.- 
</v>
          </cell>
          <cell r="N586" t="str">
            <v>VII</v>
          </cell>
          <cell r="O586" t="str">
            <v>Romeral</v>
          </cell>
          <cell r="P586" t="str">
            <v>Teléfono: 75-2576330</v>
          </cell>
          <cell r="Q586" t="str">
            <v xml:space="preserve">alcaldia@muniromeral.cl </v>
          </cell>
          <cell r="R586"/>
          <cell r="S586">
            <v>91001</v>
          </cell>
          <cell r="T586" t="str">
            <v>No se acompañan. Aplica Informe Jurídico Nº 09, de  fecha 14 de marzo de 2011 del Departamento Jurídico y Dictamen Nº 070791, de 2009, de la Contraloría General de la República</v>
          </cell>
        </row>
        <row r="587">
          <cell r="B587">
            <v>691906000</v>
          </cell>
          <cell r="C587" t="str">
            <v>Municipalidad</v>
          </cell>
          <cell r="D587" t="str">
            <v>Organismo o Servicio Público.</v>
          </cell>
          <cell r="E587" t="str">
            <v>Constitución Política de la República, artículo Nº 107.</v>
          </cell>
          <cell r="F587" t="str">
            <v>Indefinida.</v>
          </cell>
          <cell r="G587"/>
          <cell r="H587" t="str">
            <v>Según Ley Orgánica Nº 18.695, artículos 1º al 4º.</v>
          </cell>
          <cell r="I587"/>
          <cell r="J587"/>
          <cell r="K587"/>
          <cell r="L587" t="str">
            <v xml:space="preserve">Juan de Dios Paillafil Calfulen,  </v>
          </cell>
          <cell r="M587" t="str">
            <v xml:space="preserve">Ejército Nº 1424, comuna de Saavedra, Novena Región.
</v>
          </cell>
          <cell r="N587" t="str">
            <v>IX</v>
          </cell>
          <cell r="O587" t="str">
            <v>Saavedra</v>
          </cell>
          <cell r="P587" t="str">
            <v>452655398-452655399
452655392</v>
          </cell>
          <cell r="Q587" t="str">
            <v>alcalde@municipiodesaavedra.cl
oficinapartesaavedra@gmail.com</v>
          </cell>
          <cell r="R587"/>
          <cell r="S587">
            <v>91001</v>
          </cell>
          <cell r="T587" t="str">
            <v>No se acompañan. Aplica Informe Jurídico Nº 09, de  fecha 14 de marzo de 2011 del Departamento Jurídico y Dictamen Nº 070791, de 2009, de la Contraloría General de la República.</v>
          </cell>
        </row>
        <row r="588">
          <cell r="B588">
            <v>690414007</v>
          </cell>
          <cell r="C588" t="str">
            <v>Municipalidad</v>
          </cell>
          <cell r="D588" t="str">
            <v>Organismo o Servicio Público.</v>
          </cell>
          <cell r="E588" t="str">
            <v>Constitución Política de la República, art. 107.</v>
          </cell>
          <cell r="F588" t="str">
            <v>Indefinida.</v>
          </cell>
          <cell r="G588"/>
          <cell r="H588" t="str">
            <v>Según Ley Orgánica Nº 18.695, arts. 1º al 4º.</v>
          </cell>
          <cell r="I588"/>
          <cell r="J588"/>
          <cell r="K588"/>
          <cell r="L588" t="str">
            <v xml:space="preserve">Gerardo Andrés Rojas Escudero   </v>
          </cell>
          <cell r="M588" t="str">
            <v xml:space="preserve">Manuel Bulnes Nº599, comuna de Salamanca.
</v>
          </cell>
          <cell r="N588" t="str">
            <v>IV</v>
          </cell>
          <cell r="O588" t="str">
            <v>Salamanca</v>
          </cell>
          <cell r="P588" t="str">
            <v>Fono (53) 2448600 – (53) 2448601 – (53)-2448539</v>
          </cell>
          <cell r="Q588" t="str">
            <v xml:space="preserve">
oirs@salamanca.cl alcaldia@salamanca.cl ncruz@salamanca.cl</v>
          </cell>
          <cell r="R588"/>
          <cell r="S588">
            <v>91001</v>
          </cell>
          <cell r="T588" t="str">
            <v xml:space="preserve">No se acompañan. Aplica Informe Jurídico Nº 09, de  fecha 14 de marzo de 2011 del Departamento Jurídico y Dictamen Nº 070791, de 2009, de la Contraloría General de la República.  
</v>
          </cell>
        </row>
        <row r="589">
          <cell r="B589">
            <v>690734001</v>
          </cell>
          <cell r="C589" t="str">
            <v>Municipalidad</v>
          </cell>
          <cell r="D589" t="str">
            <v>Organismo o Servicio Público.</v>
          </cell>
          <cell r="E589" t="str">
            <v>Constitución Política de la República, art. 107.</v>
          </cell>
          <cell r="F589" t="str">
            <v>Indefinida.</v>
          </cell>
          <cell r="G589"/>
          <cell r="H589" t="str">
            <v>Según Ley Orgánica Nº 18.695, arts. 1º al 4º.</v>
          </cell>
          <cell r="I589"/>
          <cell r="J589"/>
          <cell r="K589"/>
          <cell r="L589" t="str">
            <v xml:space="preserve">Luis Omar Vera Castro    </v>
          </cell>
          <cell r="M589" t="str">
            <v>Avenida Ramón Barros Luco Nº1881, Barrancas, San Antonio, Quinta Región.</v>
          </cell>
          <cell r="N589" t="str">
            <v>V</v>
          </cell>
          <cell r="O589" t="str">
            <v>San Antonio</v>
          </cell>
          <cell r="P589"/>
          <cell r="Q589"/>
          <cell r="R589"/>
          <cell r="S589">
            <v>91001</v>
          </cell>
          <cell r="T589" t="str">
            <v xml:space="preserve">No se acompañan. Aplica Informe Jurídico Nº 09, de  fecha 14 de marzo de 2011 del Departamento Jurídico y Dictamen Nº 070791, de 2009, de la Contraloría General de la República.  
.
</v>
          </cell>
        </row>
        <row r="590">
          <cell r="B590">
            <v>690727005</v>
          </cell>
          <cell r="C590" t="str">
            <v>Municipalidad</v>
          </cell>
          <cell r="D590" t="str">
            <v>Organismo o Servicio Público.</v>
          </cell>
          <cell r="E590" t="str">
            <v>Constitución Política de la República, art. 107.</v>
          </cell>
          <cell r="F590" t="str">
            <v>Indefinida.</v>
          </cell>
          <cell r="G590"/>
          <cell r="H590" t="str">
            <v>Según Ley Orgánica Nº 18.695, arts. 1º al 4º.</v>
          </cell>
          <cell r="I590" t="str">
            <v>no tiene</v>
          </cell>
          <cell r="J590"/>
          <cell r="K590"/>
          <cell r="L590" t="str">
            <v xml:space="preserve">CHRISTOPHER ANTNIO WITHE BAHAMONDES
</v>
          </cell>
          <cell r="M590" t="str">
            <v xml:space="preserve">Eyzaguirre Nº 450, San Bernardo, Región Metropolitana.
</v>
          </cell>
          <cell r="N590" t="str">
            <v>XIII</v>
          </cell>
          <cell r="O590" t="str">
            <v>San Bernardo</v>
          </cell>
          <cell r="P590" t="str">
            <v xml:space="preserve">Fono: 2927 0000 – 2927 0724
</v>
          </cell>
          <cell r="Q590"/>
          <cell r="R590"/>
          <cell r="S590">
            <v>91001</v>
          </cell>
          <cell r="T590" t="str">
            <v>No se acompañan. Aplica Informe Jurídico Nº 09, de fecha 14 de marzo de 2011 del Departamento Jurídico y Dictamen Nº 070791, de 2009, de la Contraloría General de la República.</v>
          </cell>
        </row>
        <row r="591">
          <cell r="B591">
            <v>691405001</v>
          </cell>
          <cell r="C591" t="str">
            <v>Municipalidad</v>
          </cell>
          <cell r="D591" t="str">
            <v>Organismo o Servicio Público.</v>
          </cell>
          <cell r="E591" t="str">
            <v>Constitución Política de la República, art. 107</v>
          </cell>
          <cell r="F591" t="str">
            <v>Indefinida</v>
          </cell>
          <cell r="G591"/>
          <cell r="H591" t="str">
            <v xml:space="preserve">Según Ley Orgánica N° 18.695, art 1 a 4
</v>
          </cell>
          <cell r="I591" t="str">
            <v>no tiene</v>
          </cell>
          <cell r="J591"/>
          <cell r="K591"/>
          <cell r="L591" t="str">
            <v xml:space="preserve">Williams Gastón Suazo Soto
</v>
          </cell>
          <cell r="M591" t="str">
            <v xml:space="preserve">Vicuña Mackenna N° 436, comuna de San Carlos
</v>
          </cell>
          <cell r="N591" t="str">
            <v>XVI</v>
          </cell>
          <cell r="O591" t="str">
            <v>San Carlos</v>
          </cell>
          <cell r="P591" t="str">
            <v>41-201300</v>
          </cell>
          <cell r="Q591"/>
          <cell r="R591"/>
          <cell r="S591">
            <v>91001</v>
          </cell>
          <cell r="T591" t="str">
            <v xml:space="preserve">No se acompañan. Aplica Informe Jurídico Nº 09, de  fecha 14 de marzo de 2011 del Departamento Jurídico y Dictamen Nº 070791, de 2009, de la Contraloría General de la República.  
.
</v>
          </cell>
        </row>
        <row r="592">
          <cell r="B592">
            <v>691105008</v>
          </cell>
          <cell r="C592" t="str">
            <v>Municipalidad</v>
          </cell>
          <cell r="D592" t="str">
            <v>Organismo o Servicio Público.</v>
          </cell>
          <cell r="E592" t="str">
            <v>Constitución Política de la República, art. 107.</v>
          </cell>
          <cell r="F592" t="str">
            <v>Indefinida.</v>
          </cell>
          <cell r="G592"/>
          <cell r="H592" t="str">
            <v>Según Ley Orgánica Nº 18.695, arts. 1º al 4º.</v>
          </cell>
          <cell r="I592" t="str">
            <v>no tiene</v>
          </cell>
          <cell r="J592"/>
          <cell r="K592"/>
          <cell r="L592" t="str">
            <v xml:space="preserve">Juan Raúl Rojas Vergara    </v>
          </cell>
          <cell r="M592" t="str">
            <v xml:space="preserve">Carlos Silva Renard Nº46, San Clemente , VII Región.
</v>
          </cell>
          <cell r="N592" t="str">
            <v>VII</v>
          </cell>
          <cell r="O592" t="str">
            <v>San Clemente</v>
          </cell>
          <cell r="P592" t="str">
            <v>Fonos (71) 621570</v>
          </cell>
          <cell r="Q592"/>
          <cell r="R592"/>
          <cell r="S592">
            <v>91001</v>
          </cell>
          <cell r="T592" t="str">
            <v xml:space="preserve">No se acompañan. Aplica Informe Jurídico Nº 09, de  fecha 14 de marzo de 2011 del Departamento Jurídico y Dictamen Nº 070791, de 2009, de la Contraloría General de la República.  
</v>
          </cell>
        </row>
        <row r="593">
          <cell r="B593">
            <v>691407004</v>
          </cell>
          <cell r="C593" t="str">
            <v>Municipalidad</v>
          </cell>
          <cell r="D593" t="str">
            <v>Organismo o Servicio Público.</v>
          </cell>
          <cell r="E593" t="str">
            <v>Constitución Política de la República, art. 107.</v>
          </cell>
          <cell r="F593" t="str">
            <v>Indefinida.</v>
          </cell>
          <cell r="G593"/>
          <cell r="H593" t="str">
            <v>Según Ley Orgánica Nº 18.695, arts. 1º al 4º.</v>
          </cell>
          <cell r="I593" t="str">
            <v>no tiene</v>
          </cell>
          <cell r="J593"/>
          <cell r="K593"/>
          <cell r="L593" t="str">
            <v xml:space="preserve">Alcalde Titular: Claudio de la Cruz Almuna Garrido, 
</v>
          </cell>
          <cell r="M593" t="str">
            <v xml:space="preserve">Calle 21 de mayo N° 312, comuna de San Fabián, Región del Biobío.  </v>
          </cell>
          <cell r="N593" t="str">
            <v>VIII</v>
          </cell>
          <cell r="O593" t="str">
            <v>San Fabián</v>
          </cell>
          <cell r="P593" t="str">
            <v>422419025-422419034</v>
          </cell>
          <cell r="Q593" t="str">
            <v>alcalde@sanfabian.cl; administrador@sanfabian.cl; dideco@sanfabian.cl</v>
          </cell>
          <cell r="R593"/>
          <cell r="S593">
            <v>91001</v>
          </cell>
          <cell r="T593" t="str">
            <v xml:space="preserve">No se acompañan. Aplica Informe Jurídico Nº 09, de  fecha 14 de marzo de 2011 del Departamento Jurídico y Dictamen Nº 070791, de 2009, de la Contraloría General de la República.  
</v>
          </cell>
        </row>
        <row r="594">
          <cell r="B594">
            <v>690506009</v>
          </cell>
          <cell r="C594" t="str">
            <v>Municipalidad</v>
          </cell>
          <cell r="D594" t="str">
            <v>Organismo o Servicio Público.</v>
          </cell>
          <cell r="E594" t="str">
            <v>Constitución Política de la República, artículo 107</v>
          </cell>
          <cell r="F594" t="str">
            <v>Indefinida</v>
          </cell>
          <cell r="G594"/>
          <cell r="H594" t="str">
            <v>Según Ley Orgánica N° 18.695, artículos 1° al 4°</v>
          </cell>
          <cell r="I594" t="str">
            <v>no tiene</v>
          </cell>
          <cell r="J594"/>
          <cell r="K594"/>
          <cell r="L594" t="str">
            <v xml:space="preserve">Carmen Gisele Castillo Taucher
</v>
          </cell>
          <cell r="M594" t="str">
            <v xml:space="preserve">Salinas N° 1211, comuna y provincia de San Felipe, Quinta Región
</v>
          </cell>
          <cell r="N594" t="str">
            <v>V</v>
          </cell>
          <cell r="O594" t="str">
            <v>San Felipe</v>
          </cell>
          <cell r="P594" t="str">
            <v>Fonos: (34) -509000- 510077</v>
          </cell>
          <cell r="Q594" t="str">
            <v>rrhh@sanfe.cl, secretaria@sanfe.cl              ccastillo@munisanfelipe.cl</v>
          </cell>
          <cell r="R594"/>
          <cell r="S594">
            <v>91001</v>
          </cell>
          <cell r="T594" t="str">
            <v>No se acompañan. Aplica Informe Jurídico Nº 09, de  fecha 14 de marzo de 2011 del Departamento Jurídico y Dictamen Nº 070791, de 2009, de la Contraloría General de la República.</v>
          </cell>
        </row>
        <row r="595">
          <cell r="B595">
            <v>690901005</v>
          </cell>
          <cell r="C595" t="str">
            <v>Municipalidad</v>
          </cell>
          <cell r="D595" t="str">
            <v>Organismo o Servicio Público.</v>
          </cell>
          <cell r="E595" t="str">
            <v>Constitución Política de la República, art. 107.</v>
          </cell>
          <cell r="F595" t="str">
            <v>Indefinida.</v>
          </cell>
          <cell r="G595"/>
          <cell r="H595" t="str">
            <v>Según Ley Orgánica Nº 18.695, arts. 1º al 4º.</v>
          </cell>
          <cell r="I595" t="str">
            <v>no tiene</v>
          </cell>
          <cell r="J595"/>
          <cell r="K595"/>
          <cell r="L595" t="str">
            <v xml:space="preserve">Pablo Silva Pérez
</v>
          </cell>
          <cell r="M595" t="str">
            <v xml:space="preserve">Calle  Argomedo Nº 480, comuna de San Fernando, Región del Libertador Bernardo O`Higgins.
</v>
          </cell>
          <cell r="N595" t="str">
            <v>VI</v>
          </cell>
          <cell r="O595" t="str">
            <v>San Fernando</v>
          </cell>
          <cell r="P595"/>
          <cell r="Q595"/>
          <cell r="R595"/>
          <cell r="S595">
            <v>91001</v>
          </cell>
          <cell r="T595" t="str">
            <v xml:space="preserve">No se acompañan. Aplica Informe Jurídico Nº 09, de  fecha 14 de marzo de 2011 del Departamento Jurídico y Dictamen Nº 070791, de 2009, de la Contraloría General de la República.  
</v>
          </cell>
        </row>
        <row r="596">
          <cell r="B596">
            <v>691413004</v>
          </cell>
          <cell r="C596" t="str">
            <v>Municipalidad</v>
          </cell>
          <cell r="D596" t="str">
            <v>Organismo o Servicio Público.</v>
          </cell>
          <cell r="E596" t="str">
            <v>Constitución Política de la República, art. 107.</v>
          </cell>
          <cell r="F596" t="str">
            <v>Indefinida.</v>
          </cell>
          <cell r="G596"/>
          <cell r="H596" t="str">
            <v>Según Ley Orgánica Nº 18.695, arts. 1º al 4º.</v>
          </cell>
          <cell r="I596" t="str">
            <v>no tiene</v>
          </cell>
          <cell r="J596"/>
          <cell r="K596"/>
          <cell r="L596" t="str">
            <v xml:space="preserve">César Alberto Figueroa Betancourt.
</v>
          </cell>
          <cell r="M596" t="str">
            <v xml:space="preserve">Avenida Manuel Jesús Ortíz N° 599, San Ignacio, Provincia de Ñuble
</v>
          </cell>
          <cell r="N596" t="str">
            <v>XVI</v>
          </cell>
          <cell r="O596" t="str">
            <v>San Ignacio</v>
          </cell>
          <cell r="P596" t="str">
            <v xml:space="preserve">Fono: (042) 651006/651032/651007/651014. </v>
          </cell>
          <cell r="Q596" t="str">
            <v xml:space="preserve">alcaldia@munisanignacio.cl
 www.municipalidadsanignacio.cl
</v>
          </cell>
          <cell r="R596"/>
          <cell r="S596">
            <v>91001</v>
          </cell>
          <cell r="T596" t="str">
            <v xml:space="preserve">No se acompañan. Aplica Informe Jurídico Nº 09, de  fecha 14 de marzo de 2011 del Departamento Jurídico y Dictamen Nº 070791, de 2009, de la Contraloría General de la República.  
</v>
          </cell>
        </row>
        <row r="597">
          <cell r="B597">
            <v>691301001</v>
          </cell>
          <cell r="C597" t="str">
            <v>Municipalidad</v>
          </cell>
          <cell r="D597" t="str">
            <v>Organismo o Servicio Público.</v>
          </cell>
          <cell r="E597" t="str">
            <v>Constitución Política de la República, art. 107.</v>
          </cell>
          <cell r="F597" t="str">
            <v>Indefinida.</v>
          </cell>
          <cell r="G597"/>
          <cell r="H597" t="str">
            <v>Según Ley Orgánica Nº 18.695, arts. 1º al 4º.</v>
          </cell>
          <cell r="I597" t="str">
            <v>no tiene</v>
          </cell>
          <cell r="J597"/>
          <cell r="K597"/>
          <cell r="L597" t="str">
            <v xml:space="preserve">Jorge Ignacio Silva Sepúlveda
</v>
          </cell>
          <cell r="M597" t="str">
            <v>Arturo Prat Nº 2490, San Javier, Séptima Región.</v>
          </cell>
          <cell r="N597" t="str">
            <v>VII</v>
          </cell>
          <cell r="O597" t="str">
            <v>San Javier</v>
          </cell>
          <cell r="P597"/>
          <cell r="Q597"/>
          <cell r="R597"/>
          <cell r="S597">
            <v>91001</v>
          </cell>
          <cell r="T597" t="str">
            <v xml:space="preserve">No se acompañan. Aplica Informe Jurídico Nº 09, de  fecha 14 de marzo de 2011 del Departamento Jurídico y Dictamen Nº 070791, de 2009, de la Contraloría General de la República.  
</v>
          </cell>
        </row>
        <row r="598">
          <cell r="B598">
            <v>692546008</v>
          </cell>
          <cell r="C598" t="str">
            <v>Municipalidad</v>
          </cell>
          <cell r="D598" t="str">
            <v>Organismo o Servicio Público.</v>
          </cell>
          <cell r="E598" t="str">
            <v>Constitución Política de la República, artículo 118.</v>
          </cell>
          <cell r="F598" t="str">
            <v>Indefinida.</v>
          </cell>
          <cell r="G598"/>
          <cell r="H598" t="str">
            <v>Según Ley Orgánica Nº 18.695, artículos 1º al 4º.</v>
          </cell>
          <cell r="I598" t="str">
            <v>no tiene</v>
          </cell>
          <cell r="J598"/>
          <cell r="K598"/>
          <cell r="L598" t="str">
            <v xml:space="preserve">Sergio Rigoberto Echeverría García.
</v>
          </cell>
          <cell r="M598" t="str">
            <v xml:space="preserve">Av. Santa Rosa 2606, San Joaquín. Santiago
</v>
          </cell>
          <cell r="N598" t="str">
            <v>XIII</v>
          </cell>
          <cell r="O598" t="str">
            <v>San Joaquín</v>
          </cell>
          <cell r="P598" t="str">
            <v xml:space="preserve">Teléfono: (562) 2 810 8409
Teléfono Oficina Alcaldía: (562) 28108359
</v>
          </cell>
          <cell r="Q598" t="str">
            <v xml:space="preserve">alcalde@sanjoaquin.cl
Dirección Jurídica (Laura Quintanilla): lauraquintanilla@sanjoaquin.cl 
http://www.redsanjoaquin.cl/
</v>
          </cell>
          <cell r="R598"/>
          <cell r="S598">
            <v>91001</v>
          </cell>
          <cell r="T598" t="str">
            <v>No se acompañan. Aplica Informe Jurídico Nº 09, de  fecha 14 de marzo de 2011 del Departamento Jurídico y Dictamen Nº 070791, de 2009, de la Contraloría General de la República</v>
          </cell>
        </row>
        <row r="599">
          <cell r="B599" t="str">
            <v>69072300K</v>
          </cell>
          <cell r="C599" t="str">
            <v>Municipalidad</v>
          </cell>
          <cell r="D599" t="str">
            <v>Organismo o Servicio Público.</v>
          </cell>
          <cell r="E599" t="str">
            <v>Constitución Política de la República, art. 107.</v>
          </cell>
          <cell r="F599" t="str">
            <v>Indefinida.</v>
          </cell>
          <cell r="G599"/>
          <cell r="H599" t="str">
            <v>Según Ley Orgánica Nº 18.695, arts. 1º al 4º.</v>
          </cell>
          <cell r="I599" t="str">
            <v>no tiene</v>
          </cell>
          <cell r="J599"/>
          <cell r="K599"/>
          <cell r="L599" t="str">
            <v xml:space="preserve">Luis Hernán Pezoa Alvarez            </v>
          </cell>
          <cell r="M599" t="str">
            <v xml:space="preserve">Camino El Volcán Nº19775, San José de Maipo.
</v>
          </cell>
          <cell r="N599" t="str">
            <v>XIII</v>
          </cell>
          <cell r="O599" t="str">
            <v>Maipo</v>
          </cell>
          <cell r="P599">
            <v>226784305</v>
          </cell>
          <cell r="Q599" t="str">
            <v>marteaga@sanjosedemaipo.cl</v>
          </cell>
          <cell r="R599"/>
          <cell r="S599">
            <v>91001</v>
          </cell>
          <cell r="T599" t="str">
            <v xml:space="preserve">No se acompañan. Aplica Informe Jurídico Nº 09, de  fecha 14 de marzo de 2011 del Departamento Jurídico y Dictamen Nº 070791, de 2009, de la Contraloría General de la República.  
.
</v>
          </cell>
        </row>
        <row r="600">
          <cell r="B600">
            <v>692518004</v>
          </cell>
          <cell r="C600" t="str">
            <v>Municipalidad</v>
          </cell>
          <cell r="D600" t="str">
            <v>Organismo o Servicio Público.</v>
          </cell>
          <cell r="E600" t="str">
            <v>Constitución Política de la República, artículo 107.</v>
          </cell>
          <cell r="F600" t="str">
            <v>Indefinida.</v>
          </cell>
          <cell r="G600"/>
          <cell r="H600" t="str">
            <v>Según Ley Orgánica Nº 18.695, artículos 1º al 4º.</v>
          </cell>
          <cell r="I600" t="str">
            <v>no tiene</v>
          </cell>
          <cell r="J600"/>
          <cell r="K600"/>
          <cell r="L600" t="str">
            <v>Bernardo Candía Henríquez, Alcalde.
Luis Alberto Barría Obando, subrogará al Alcalde entre el 16 de abril y el 17 de mayo de 2021.</v>
          </cell>
          <cell r="M600" t="str">
            <v xml:space="preserve">Avenida Nueva Sur s/n, Puaucho, comuna de San Juan de La Costa, Región de Los Lagos
</v>
          </cell>
          <cell r="N600" t="str">
            <v>X</v>
          </cell>
          <cell r="O600" t="str">
            <v>San Juan De La Costa</v>
          </cell>
          <cell r="P600" t="str">
            <v xml:space="preserve">Fono: 064-2261911
</v>
          </cell>
          <cell r="Q600" t="str">
            <v xml:space="preserve"> alcaldía@sanjuandelacosta.cl</v>
          </cell>
          <cell r="R600"/>
          <cell r="S600">
            <v>91001</v>
          </cell>
          <cell r="T600" t="str">
            <v>No se acompañan. Aplica Informe Jurídico Nº 09, de fecha 14 de marzo de 2011 del Departamento Jurídico y Dictamen Nº 070791, de 2009, de la Contraloría General de la República.</v>
          </cell>
        </row>
        <row r="601">
          <cell r="B601">
            <v>690708000</v>
          </cell>
          <cell r="C601" t="str">
            <v>Municipalidad</v>
          </cell>
          <cell r="D601" t="str">
            <v>Organismo o Servicio Público.</v>
          </cell>
          <cell r="E601" t="str">
            <v>Constitución Política de la República, artículo 107</v>
          </cell>
          <cell r="F601" t="str">
            <v>Indefinida</v>
          </cell>
          <cell r="G601"/>
          <cell r="H601" t="str">
            <v>Según Ley Orgánica N° 18.695, artículos 1° al 4°</v>
          </cell>
          <cell r="I601" t="str">
            <v>no tiene</v>
          </cell>
          <cell r="J601"/>
          <cell r="K601"/>
          <cell r="L601" t="str">
            <v xml:space="preserve">Luis Humberto Sanhueza Bravo, 
</v>
          </cell>
          <cell r="M601" t="str">
            <v xml:space="preserve">Gran Avenida José Miguel Carrera N° 3418, comuna de San Miguel, Región Metropolitana.
</v>
          </cell>
          <cell r="N601" t="str">
            <v>XIII</v>
          </cell>
          <cell r="O601" t="str">
            <v>San Miguel</v>
          </cell>
          <cell r="P601" t="str">
            <v xml:space="preserve">Fono: 26789131-232419301
</v>
          </cell>
          <cell r="Q601" t="str">
            <v xml:space="preserve">Correo electrónico: alcaldiasanmiguel@sanmiguel.cl </v>
          </cell>
          <cell r="R601"/>
          <cell r="S601">
            <v>91001</v>
          </cell>
          <cell r="T601" t="str">
            <v>No se acompañan. Aplica Informe Jurídico Nº 09, de fecha 14 de marzo de 2011 del Departamento Jurídico y Dictamen Nº 070791, de 2009, de la Contraloría General de la República.</v>
          </cell>
        </row>
        <row r="602">
          <cell r="B602">
            <v>691408000</v>
          </cell>
          <cell r="C602" t="str">
            <v>Asociación de Derecho Privado.</v>
          </cell>
          <cell r="D602" t="str">
            <v>Corporaciones de Derecho Privado</v>
          </cell>
          <cell r="E602" t="str">
            <v>Municipalidad. Constitución Política de la República, art. 107.</v>
          </cell>
          <cell r="F602" t="str">
            <v>Indefinida.</v>
          </cell>
          <cell r="G602"/>
          <cell r="H602" t="str">
            <v>Según Ley Orgánica Nº 18.695, arts. 1º al 4º.</v>
          </cell>
          <cell r="I602" t="str">
            <v>no tiene</v>
          </cell>
          <cell r="J602"/>
          <cell r="K602"/>
          <cell r="L602" t="str">
            <v>Víctor Hugo Rice Sánchez</v>
          </cell>
          <cell r="M602" t="str">
            <v xml:space="preserve">Arturo Prat N° 202,  comuna de San Nicolás
</v>
          </cell>
          <cell r="N602" t="str">
            <v>XVI</v>
          </cell>
          <cell r="O602" t="str">
            <v>San Nicolás</v>
          </cell>
          <cell r="P602" t="str">
            <v xml:space="preserve">Fonos:42-2-561416 / 42-2561443 / Celular Alcalde 95728771
</v>
          </cell>
          <cell r="Q602" t="str">
            <v xml:space="preserve"> Email: municipalidadsannicolas@hotmail.com
ALCALDERICESANNICOLAS@GMAIL.COM</v>
          </cell>
          <cell r="R602"/>
          <cell r="S602">
            <v>91001</v>
          </cell>
          <cell r="T602" t="str">
            <v xml:space="preserve">No se acompañan. Aplica Informe Jurídico Nº 09, de  fecha 14 de marzo de 2011 del Departamento Jurídico y Dictamen Nº 070791, de 2009, de la Contraloría General de la República.  
</v>
          </cell>
        </row>
        <row r="603">
          <cell r="B603">
            <v>692102002</v>
          </cell>
          <cell r="C603" t="str">
            <v>Institución eclesiástica</v>
          </cell>
          <cell r="D603" t="str">
            <v>Instituciones Religiosas.</v>
          </cell>
          <cell r="E603" t="str">
            <v>Constitución Política de la República, art. 107.</v>
          </cell>
          <cell r="F603" t="str">
            <v>Indefinida</v>
          </cell>
          <cell r="G603"/>
          <cell r="H603" t="str">
            <v>Según Ley Orgánica Nº 18.695, arts. 1º al 4º.</v>
          </cell>
          <cell r="I603" t="str">
            <v>no tiene</v>
          </cell>
          <cell r="J603"/>
          <cell r="K603"/>
          <cell r="L603" t="str">
            <v xml:space="preserve">Omar Alvarado Agüero </v>
          </cell>
          <cell r="M603" t="str">
            <v xml:space="preserve">Calle Bolivia N° 498, comuna de San Pablo,  Décima Región.
</v>
          </cell>
          <cell r="N603" t="str">
            <v>X</v>
          </cell>
          <cell r="O603" t="str">
            <v>San Pablo</v>
          </cell>
          <cell r="P603" t="str">
            <v>Fonos (64) 381425-381429</v>
          </cell>
          <cell r="Q603"/>
          <cell r="R603"/>
          <cell r="S603">
            <v>91001</v>
          </cell>
          <cell r="T603" t="str">
            <v xml:space="preserve">No se acompañan. Aplica Informe Jurídico Nº 09, de  fecha 14 de marzo de 2011 del Departamento Jurídico y Dictamen Nº 070791, de 2009, de la Contraloría General de la República.  </v>
          </cell>
        </row>
        <row r="604">
          <cell r="B604">
            <v>690731002</v>
          </cell>
          <cell r="C604" t="str">
            <v>Municipalidad</v>
          </cell>
          <cell r="D604" t="str">
            <v>Organismo o Servicio Público.</v>
          </cell>
          <cell r="E604" t="str">
            <v>Constitución Política de la República, artículo 107.</v>
          </cell>
          <cell r="F604" t="str">
            <v>Indefinida.</v>
          </cell>
          <cell r="G604"/>
          <cell r="H604" t="str">
            <v>Según Ley Orgánica Nº 18.695, artículos 1º al 4º.</v>
          </cell>
          <cell r="I604" t="str">
            <v>No tiene</v>
          </cell>
          <cell r="J604"/>
          <cell r="K604"/>
          <cell r="L604" t="str">
            <v xml:space="preserve">Emilio Cerda Sagurie
</v>
          </cell>
          <cell r="M604" t="str">
            <v xml:space="preserve">Av. Hermosilla N°11, comuna de San Pedro, provincia de Melipilla, Región Metropolitana.
</v>
          </cell>
          <cell r="N604" t="str">
            <v>XIII</v>
          </cell>
          <cell r="O604" t="str">
            <v>San Pedro</v>
          </cell>
          <cell r="P604" t="str">
            <v xml:space="preserve">Fonos: 228405961 Anexo 16
</v>
          </cell>
          <cell r="Q604" t="str">
            <v>alcaldia@munisanpedro.cl 
oficinapartes@munisanpedro.cl</v>
          </cell>
          <cell r="R604"/>
          <cell r="S604">
            <v>91001</v>
          </cell>
          <cell r="T604" t="str">
            <v xml:space="preserve">No se acompañan. Aplica Informe Jurídico Nº 09, de  fecha 14 de marzo de 2011 del Departamento Jurídico y Dictamen Nº 070791, de 2009, de la Contraloría General de la República.  
</v>
          </cell>
        </row>
        <row r="605">
          <cell r="B605">
            <v>692525000</v>
          </cell>
          <cell r="C605" t="str">
            <v>Municipalidad</v>
          </cell>
          <cell r="D605" t="str">
            <v>Organismo o Servicio Público.</v>
          </cell>
          <cell r="E605" t="str">
            <v>Constitución Política de la República, art. 107.</v>
          </cell>
          <cell r="F605" t="str">
            <v>Indefinida.</v>
          </cell>
          <cell r="G605"/>
          <cell r="H605" t="str">
            <v>Según Ley Orgánica Nº 18.695, arts. 1º al 4º.</v>
          </cell>
          <cell r="I605" t="str">
            <v>No tiene</v>
          </cell>
          <cell r="J605"/>
          <cell r="K605"/>
          <cell r="L605" t="str">
            <v xml:space="preserve">Sandra Berna Martínez     </v>
          </cell>
          <cell r="M605" t="str">
            <v xml:space="preserve">Gustavo Le Paige Nº 328, casco antiguo, comuna de San Pedro de Atacama, provincia El Loa, II Región de Antofagasta.
</v>
          </cell>
          <cell r="N605" t="str">
            <v>III</v>
          </cell>
          <cell r="O605" t="str">
            <v>San Pedro De Atacama</v>
          </cell>
          <cell r="P605" t="str">
            <v>Teléfonos: (55) 851041 – 851019 – 851103 – 851316 – 851317.</v>
          </cell>
          <cell r="Q605" t="str">
            <v xml:space="preserve"> alcaldiaspa@gmail.com </v>
          </cell>
          <cell r="R605"/>
          <cell r="S605">
            <v>91001</v>
          </cell>
          <cell r="T605" t="str">
            <v xml:space="preserve">No se acompañan. Aplica Informe Jurídico Nº 09, de  fecha 14 de marzo de 2011 del Departamento Jurídico y Dictamen Nº 070791, de 2009, de la Contraloría General de la República.  
. 
</v>
          </cell>
        </row>
        <row r="606">
          <cell r="B606">
            <v>692648005</v>
          </cell>
          <cell r="C606" t="str">
            <v>Municipalidad</v>
          </cell>
          <cell r="D606" t="str">
            <v>Organismo o Servicio Público.</v>
          </cell>
          <cell r="E606" t="str">
            <v>Constitución Política de la República, art. 107.</v>
          </cell>
          <cell r="F606" t="str">
            <v>Indefinida.</v>
          </cell>
          <cell r="G606"/>
          <cell r="H606" t="str">
            <v>Según Ley Orgánica Nº 18.695, arts. 1º al 4º.</v>
          </cell>
          <cell r="I606" t="str">
            <v>no tiene</v>
          </cell>
          <cell r="J606"/>
          <cell r="K606"/>
          <cell r="L606" t="str">
            <v xml:space="preserve">Javier Enrique Guíñez Castro
</v>
          </cell>
          <cell r="M606" t="str">
            <v xml:space="preserve">Los Acacios Nº 43, Villa San Pedro, comuna de San Pedro de la Paz,  Octava Región.
</v>
          </cell>
          <cell r="N606" t="str">
            <v>VIII</v>
          </cell>
          <cell r="O606" t="str">
            <v>San Pedro De La Paz</v>
          </cell>
          <cell r="P606" t="str">
            <v>Fono Municipalidad: 412505000
Fono OPD : 938860132</v>
          </cell>
          <cell r="Q606" t="str">
            <v>e-mail  alcalde :  javier.guiñez@sanpedrodelapaz.cl
e-mail OPD:  opdsanpedrodelapaz@gmail.com</v>
          </cell>
          <cell r="R606"/>
          <cell r="S606">
            <v>91001</v>
          </cell>
          <cell r="T606" t="str">
            <v xml:space="preserve">No se acompañan. Aplica Informe Jurídico Nº 09, de  fecha 14 de marzo de 2011 del Departamento Jurídico y Dictamen Nº 070791, de 2009, de la Contraloría General de la República.  
</v>
          </cell>
        </row>
        <row r="607">
          <cell r="B607">
            <v>692645006</v>
          </cell>
          <cell r="C607" t="str">
            <v>Municipalidad</v>
          </cell>
          <cell r="D607" t="str">
            <v>Organismo o Servicio Público.</v>
          </cell>
          <cell r="E607" t="str">
            <v>Constitución Política de la República, artículo 107.</v>
          </cell>
          <cell r="F607" t="str">
            <v>Indefinida.</v>
          </cell>
          <cell r="G607"/>
          <cell r="H607" t="str">
            <v>Según Ley Orgánica Nº 18.695, artículos 1º al 4º.</v>
          </cell>
          <cell r="I607" t="str">
            <v>no tiene</v>
          </cell>
          <cell r="J607"/>
          <cell r="K607"/>
          <cell r="L607" t="str">
            <v xml:space="preserve">Claudia Alejandra Díaz Bravo, </v>
          </cell>
          <cell r="M607" t="str">
            <v xml:space="preserve">Avenida Oriente Nº 2625, Comuna de San Rafael. Provincia de Talca. VII Región del Maule. 
</v>
          </cell>
          <cell r="N607" t="str">
            <v>VII</v>
          </cell>
          <cell r="O607" t="str">
            <v>San Rafael</v>
          </cell>
          <cell r="P607" t="str">
            <v>(71) 2651012</v>
          </cell>
          <cell r="Q607" t="str">
            <v>Secre_alcaldia@hotmail.es rrpp@munisanrafael.cl</v>
          </cell>
          <cell r="R607"/>
          <cell r="S607">
            <v>91001</v>
          </cell>
          <cell r="T607" t="str">
            <v>No se acompañan. Aplica Informe Jurídico Nº 09, de  fecha 14 de marzo de 2011 del Departamento Jurídico y Dictamen Nº 070791, de 2009, de la Contraloría General de la República</v>
          </cell>
        </row>
        <row r="608">
          <cell r="B608">
            <v>691702006</v>
          </cell>
          <cell r="C608" t="str">
            <v>Municipalidad</v>
          </cell>
          <cell r="D608" t="str">
            <v>Organismo o Servicio Público.</v>
          </cell>
          <cell r="E608" t="str">
            <v>Constitución Política de la República, art. 107.</v>
          </cell>
          <cell r="F608" t="str">
            <v>Indefinida.</v>
          </cell>
          <cell r="G608"/>
          <cell r="H608" t="str">
            <v>Según Ley Orgánica Nº 18.695, arts. 1º al 4º.</v>
          </cell>
          <cell r="I608" t="str">
            <v>no tiene</v>
          </cell>
          <cell r="J608"/>
          <cell r="K608"/>
          <cell r="L608" t="str">
            <v>Daniel Sebastián Salamanca Pérez</v>
          </cell>
          <cell r="M608" t="str">
            <v xml:space="preserve">Rosas Nº 160, comuna de Santa Bárbara,  Octava Región.
Casilla 216
</v>
          </cell>
          <cell r="N608" t="str">
            <v>VIII</v>
          </cell>
          <cell r="O608" t="str">
            <v>Santa Bárbara</v>
          </cell>
          <cell r="P608"/>
          <cell r="Q608"/>
          <cell r="R608"/>
          <cell r="S608">
            <v>91001</v>
          </cell>
          <cell r="T608" t="str">
            <v xml:space="preserve">No se acompañan. Aplica Informe Jurídico Nº 09, de  fecha 14 de marzo de 2011 del Departamento Jurídico y Dictamen Nº 070791, de 2009, de la Contraloría General de la República.  
</v>
          </cell>
        </row>
        <row r="609">
          <cell r="B609">
            <v>690906007</v>
          </cell>
          <cell r="C609" t="str">
            <v>Municipalidad</v>
          </cell>
          <cell r="D609" t="str">
            <v>Organismo o Servicio Público.</v>
          </cell>
          <cell r="E609" t="str">
            <v>Constitución Política de la República, art. 107.</v>
          </cell>
          <cell r="F609" t="str">
            <v>Indefinida.</v>
          </cell>
          <cell r="G609"/>
          <cell r="H609" t="str">
            <v>Según Ley Orgánica Nº 18.695, arts. 1º al 4º.</v>
          </cell>
          <cell r="I609" t="str">
            <v>no tiene</v>
          </cell>
          <cell r="J609"/>
          <cell r="K609"/>
          <cell r="L609" t="str">
            <v xml:space="preserve">Gustavo William Arévalo Cornejo
</v>
          </cell>
          <cell r="M609" t="str">
            <v xml:space="preserve">Avenida Diego Portales N° 625, comuna de Santa Cruz,  Sexta Región.
</v>
          </cell>
          <cell r="N609" t="str">
            <v>VI</v>
          </cell>
          <cell r="O609" t="str">
            <v>Santa Cruz</v>
          </cell>
          <cell r="P609" t="str">
            <v xml:space="preserve">Fonos (72) 821045 - 822318
</v>
          </cell>
          <cell r="Q609"/>
          <cell r="R609"/>
          <cell r="S609" t="str">
            <v>Santa Cruz</v>
          </cell>
          <cell r="T609" t="str">
            <v>No se acompañan. Aplica Informe Jurídico Nº 09, de fecha 14 de marzo de 2011 del Departamento Jurídico y Dictamen Nº 070791, de 2009, de la Contraloría General de la República.</v>
          </cell>
        </row>
        <row r="610">
          <cell r="B610">
            <v>691514005</v>
          </cell>
          <cell r="C610" t="str">
            <v>Municipalidad</v>
          </cell>
          <cell r="D610" t="str">
            <v>Organismo o Servicio Público.</v>
          </cell>
          <cell r="E610" t="str">
            <v>Constitución Política de la República, artículo 107.</v>
          </cell>
          <cell r="F610" t="str">
            <v>Indefinida.</v>
          </cell>
          <cell r="G610"/>
          <cell r="H610" t="str">
            <v>Según Ley Orgánica Nº 18.695, artículos 1º al 4º.</v>
          </cell>
          <cell r="I610" t="str">
            <v>no tiene</v>
          </cell>
          <cell r="J610"/>
          <cell r="K610"/>
          <cell r="L610" t="str">
            <v xml:space="preserve">Ana Alejandra Albornoz Cuevas
</v>
          </cell>
          <cell r="M610" t="str">
            <v xml:space="preserve">Yungay Nº 125, comuna de Santa Juana, Región del Biobío.
</v>
          </cell>
          <cell r="N610" t="str">
            <v>VIII</v>
          </cell>
          <cell r="O610" t="str">
            <v>Santa Juana</v>
          </cell>
          <cell r="P610" t="str">
            <v>Fono: (41) 2779242-(41) 2779152- (41)2779243- 41-2778113</v>
          </cell>
          <cell r="Q610" t="str">
            <v>aalbornoz@santajuana.cl  santajuana@santajuana.cl</v>
          </cell>
          <cell r="R610"/>
          <cell r="S610">
            <v>91001</v>
          </cell>
          <cell r="T610" t="str">
            <v>No se acompañan. Aplica Informe Jurídico Nº 09, de  fecha 14 de marzo de 2011 del Departamento Jurídico y Dictamen Nº 070791, de 2009, de la Contraloría General de la República</v>
          </cell>
        </row>
        <row r="611">
          <cell r="B611">
            <v>690510006</v>
          </cell>
          <cell r="C611" t="str">
            <v>Municipalidad</v>
          </cell>
          <cell r="D611" t="str">
            <v>Organismo o Servicio Público.</v>
          </cell>
          <cell r="E611" t="str">
            <v>Constitución Política de la República, artículo 118.</v>
          </cell>
          <cell r="F611" t="str">
            <v>Indefinida.</v>
          </cell>
          <cell r="G611"/>
          <cell r="H611" t="str">
            <v>Según Ley Orgánica Nº 18.695, artículos 1º al 4º.</v>
          </cell>
          <cell r="I611" t="str">
            <v>no tiene</v>
          </cell>
          <cell r="J611"/>
          <cell r="K611"/>
          <cell r="L611" t="str">
            <v xml:space="preserve">Manuel León Saa. 
</v>
          </cell>
          <cell r="M611" t="str">
            <v xml:space="preserve">Calle Bernardo O’Higgins Nº 843, comuna de Santa María, Región de Valparaíso
</v>
          </cell>
          <cell r="N611" t="str">
            <v>V</v>
          </cell>
          <cell r="O611" t="str">
            <v>Santa María</v>
          </cell>
          <cell r="P611" t="str">
            <v>34) 2595300 (Central Telefónica I. Municipalidad de Santa María)
COORDINADORA OPD SANTA MARIA: (34) 2595367
ASISTENTE SOCIAL OPD SANTA MARIA: (34) 2595368
SECRETARIA OPD SANTA MARIA: (34) 2595319</v>
          </cell>
          <cell r="Q611" t="str">
            <v>of.partes@imsantamaria.cl 
CORREO ELECTRONICO OPD SANTA MARIA: opdsantamaria@gmail.com
http://www.imsantamaria.cl</v>
          </cell>
          <cell r="R611"/>
          <cell r="S611">
            <v>91001</v>
          </cell>
          <cell r="T611" t="str">
            <v>No se acompañan. Aplica Informe Jurídico Nº 09, de  fecha 14 de marzo de 2011 del Departamento Jurídico y Dictamen Nº 070791, de 2009, de la Contraloría General de la República</v>
          </cell>
        </row>
        <row r="612">
          <cell r="B612">
            <v>690701006</v>
          </cell>
          <cell r="C612" t="str">
            <v>Municipalidad</v>
          </cell>
          <cell r="D612" t="str">
            <v>Organismo o Servicio Público.</v>
          </cell>
          <cell r="E612" t="str">
            <v>Constitución Política de la República, art. 107.</v>
          </cell>
          <cell r="F612" t="str">
            <v>Indefinida.</v>
          </cell>
          <cell r="G612"/>
          <cell r="H612" t="str">
            <v>Según Ley Orgánica Nº 18.695, arts. 1º al 4º.</v>
          </cell>
          <cell r="I612" t="str">
            <v>no tiene</v>
          </cell>
          <cell r="J612"/>
          <cell r="K612"/>
          <cell r="L612" t="str">
            <v xml:space="preserve">Iraci Luiza Hassler Jacob
</v>
          </cell>
          <cell r="M612" t="str">
            <v xml:space="preserve">Plaza de Armas s/n, Casilla 52/D, comuna de Santiago, Región Metropolitana.
</v>
          </cell>
          <cell r="N612" t="str">
            <v>XIII</v>
          </cell>
          <cell r="O612" t="str">
            <v>Santiago</v>
          </cell>
          <cell r="P612" t="str">
            <v xml:space="preserve">Fono (02) 27136602-228271161
</v>
          </cell>
          <cell r="Q612" t="str">
            <v>santiago@munstgo.cl, santiago@munistgo.cl</v>
          </cell>
          <cell r="R612"/>
          <cell r="S612">
            <v>91001</v>
          </cell>
          <cell r="T612" t="str">
            <v xml:space="preserve">No se acompañan. Aplica Informe Jurídico Nº 09, de fecha 14 de marzo de 2011 del Departamento Jurídico y Dictamen Nº 070791, de 2009, de la Contraloría General de la República.  
</v>
          </cell>
        </row>
        <row r="613">
          <cell r="B613">
            <v>692539001</v>
          </cell>
          <cell r="C613" t="str">
            <v>Municipalidad</v>
          </cell>
          <cell r="D613" t="str">
            <v>Organismo o Servicio Público.</v>
          </cell>
          <cell r="E613" t="str">
            <v>Constitución Política de la República, art. 107.</v>
          </cell>
          <cell r="F613" t="str">
            <v>Indefinida.</v>
          </cell>
          <cell r="G613"/>
          <cell r="H613" t="str">
            <v>Según Ley Orgánica Nº 18.695, arts. 1º al 4º.</v>
          </cell>
          <cell r="I613" t="str">
            <v>no tiene</v>
          </cell>
          <cell r="J613"/>
          <cell r="K613"/>
          <cell r="L613" t="str">
            <v xml:space="preserve">Miguel Ángel Aguilera Sanhueza
</v>
          </cell>
          <cell r="M613" t="str">
            <v xml:space="preserve">Ossa Nº 1771, comuna de San Ramón, Región Metropolitana.
</v>
          </cell>
          <cell r="N613" t="str">
            <v>XIII</v>
          </cell>
          <cell r="O613" t="str">
            <v>San Ramón</v>
          </cell>
          <cell r="P613" t="str">
            <v>Fonos 25161298 - 23909108 161298298298</v>
          </cell>
          <cell r="Q613"/>
          <cell r="R613"/>
          <cell r="S613">
            <v>91001</v>
          </cell>
          <cell r="T613" t="str">
            <v xml:space="preserve">No se acompañan. Aplica Informe Jurídico Nº 09, de fecha 14 de marzo de 2011 del Departamento Jurídico y Dictamen Nº 070791, de 2009, de la Contraloría General de la República.  
</v>
          </cell>
        </row>
        <row r="614">
          <cell r="B614" t="str">
            <v>69081000K</v>
          </cell>
          <cell r="C614" t="str">
            <v>Municipalidad</v>
          </cell>
          <cell r="D614" t="str">
            <v>Organismo o Servicio Público.</v>
          </cell>
          <cell r="E614" t="str">
            <v>Constitución Política de la República, artículo 107</v>
          </cell>
          <cell r="F614" t="str">
            <v>Indefinida</v>
          </cell>
          <cell r="G614"/>
          <cell r="H614" t="str">
            <v>Según Ley Orgánica Nº 18.695, artículos 1º al  4º</v>
          </cell>
          <cell r="I614" t="str">
            <v>no tiene</v>
          </cell>
          <cell r="J614"/>
          <cell r="K614"/>
          <cell r="L614" t="str">
            <v xml:space="preserve">Jaime Gonzalez Ramirez
</v>
          </cell>
          <cell r="M614" t="str">
            <v xml:space="preserve">Tagua Tagua N°222, comuna de San Vicente de Tagua Tagua, Sexta Región.
</v>
          </cell>
          <cell r="N614" t="str">
            <v>VI</v>
          </cell>
          <cell r="O614" t="str">
            <v>San Vicente De Tagua Tagua</v>
          </cell>
          <cell r="P614"/>
          <cell r="Q614"/>
          <cell r="R614"/>
          <cell r="S614">
            <v>91001</v>
          </cell>
          <cell r="T614" t="str">
            <v xml:space="preserve">Se acompaña Certificado con antecedentes financieros del año 2007, de fecha 5 de enero de 2009, aprobado por la Unidad de Supervisión Financiera Nacional. </v>
          </cell>
        </row>
        <row r="615">
          <cell r="B615">
            <v>692532007</v>
          </cell>
          <cell r="C615" t="str">
            <v>Municipalidad.</v>
          </cell>
          <cell r="D615" t="str">
            <v>Organismo o Servicio Público.</v>
          </cell>
          <cell r="E615" t="str">
            <v>Constitución Política de la República, artículo 107.</v>
          </cell>
          <cell r="F615" t="str">
            <v>Indefinida.</v>
          </cell>
          <cell r="G615"/>
          <cell r="H615" t="str">
            <v>Según Ley Orgánica Nº 18.695, artículos 1º al 4º.</v>
          </cell>
          <cell r="I615" t="str">
            <v>no tiene</v>
          </cell>
          <cell r="J615"/>
          <cell r="K615"/>
          <cell r="L615" t="str">
            <v xml:space="preserve">José Agustín Guerrero Venegas            </v>
          </cell>
          <cell r="M615" t="str">
            <v xml:space="preserve">Avenida Salvador Allende N° 452, comuna de Sierra Gorda, Región de Antofagasta.
</v>
          </cell>
          <cell r="N615" t="str">
            <v>III</v>
          </cell>
          <cell r="O615" t="str">
            <v>Sierra Gorda</v>
          </cell>
          <cell r="P615"/>
          <cell r="Q615" t="str">
            <v xml:space="preserve"> joseguerrero@munisg.cl
           comunasierrag@gmail.com.</v>
          </cell>
          <cell r="R615"/>
          <cell r="S615" t="str">
            <v>91001.</v>
          </cell>
          <cell r="T615" t="str">
            <v>Se acompaña Certificado de Antecedentes Financieros, correspondiente al año 2009, visado por Sub Departamento de Supervisión Financiera Nacional.</v>
          </cell>
        </row>
        <row r="616">
          <cell r="B616">
            <v>690718006</v>
          </cell>
          <cell r="C616" t="str">
            <v>Municipalidad</v>
          </cell>
          <cell r="D616" t="str">
            <v>Organismo o Servicio Público.</v>
          </cell>
          <cell r="E616" t="str">
            <v>Constitución Política de la República, art. 107.</v>
          </cell>
          <cell r="F616" t="str">
            <v>Indefinida.</v>
          </cell>
          <cell r="G616"/>
          <cell r="H616" t="str">
            <v>Según Ley Orgánica Nº 18.695, arts. 1º al 4º.</v>
          </cell>
          <cell r="I616" t="str">
            <v>no tiene</v>
          </cell>
          <cell r="J616"/>
          <cell r="K616"/>
          <cell r="L616" t="str">
            <v xml:space="preserve">Carlos Daniel Álvarez Esteban 
</v>
          </cell>
          <cell r="M616" t="str">
            <v xml:space="preserve">21 de Mayo Nº 875, Talagante.
</v>
          </cell>
          <cell r="N616" t="str">
            <v>XIII</v>
          </cell>
          <cell r="O616" t="str">
            <v>Talagante</v>
          </cell>
          <cell r="P616" t="str">
            <v xml:space="preserve">Fonos: 225989284
</v>
          </cell>
          <cell r="Q616" t="str">
            <v xml:space="preserve">
Correo electrónico: alcaldia@talagante.cl
</v>
          </cell>
          <cell r="R616"/>
          <cell r="S616">
            <v>91001</v>
          </cell>
          <cell r="T616" t="str">
            <v>No se acompañan. Aplica Informe Jurídico Nº 09, de fecha 14 de marzo de 2011 del Departamento Jurídico y Dictamen Nº 070791, de 2009, de la Contraloría General de la República.</v>
          </cell>
        </row>
        <row r="617">
          <cell r="B617">
            <v>691104001</v>
          </cell>
          <cell r="C617" t="str">
            <v>Municipalidad</v>
          </cell>
          <cell r="D617" t="str">
            <v>Organismo o Servicio Público.</v>
          </cell>
          <cell r="E617" t="str">
            <v>Constitución Política de la República, art. 107.</v>
          </cell>
          <cell r="F617" t="str">
            <v>Indefinida.</v>
          </cell>
          <cell r="G617"/>
          <cell r="H617" t="str">
            <v>Según Ley Orgánica Constitucional Nº 18.695, arts. 1º al 4º.</v>
          </cell>
          <cell r="I617" t="str">
            <v>no tiene</v>
          </cell>
          <cell r="J617"/>
          <cell r="K617"/>
          <cell r="L617" t="str">
            <v xml:space="preserve">Juan Carlos Díaz Avendaño </v>
          </cell>
          <cell r="M617" t="str">
            <v>1 Norte Nº 797, comuna de Talca, Séptima Región.</v>
          </cell>
          <cell r="N617" t="str">
            <v>VII</v>
          </cell>
          <cell r="O617" t="str">
            <v>Talca</v>
          </cell>
          <cell r="P617" t="str">
            <v>Teléfonos: (71) 2212344 / (71) 2203651</v>
          </cell>
          <cell r="Q617" t="str">
            <v>Correo Electrónico: jdiaz@talca.cl / alcaldia@talca.cl</v>
          </cell>
          <cell r="R617"/>
          <cell r="S617">
            <v>91001</v>
          </cell>
          <cell r="T617" t="str">
            <v>No se acompañan. Aplica Informe Jurídico Nº 09, de  fecha 14 de marzo de 2011 del Departamento Jurídico y Dictamen Nº 070791, de 2009, de la Contraloría General de la República</v>
          </cell>
        </row>
        <row r="618">
          <cell r="B618">
            <v>691508005</v>
          </cell>
          <cell r="C618" t="str">
            <v>Municipalidad</v>
          </cell>
          <cell r="D618" t="str">
            <v>Organismo o Servicio Público.</v>
          </cell>
          <cell r="E618" t="str">
            <v>Constitución Política de la República, art. 107.</v>
          </cell>
          <cell r="F618" t="str">
            <v>Indefinida.</v>
          </cell>
          <cell r="G618"/>
          <cell r="H618" t="str">
            <v>Según Ley Orgánica Nº 18.695, arts. 1º al 4º.</v>
          </cell>
          <cell r="I618" t="str">
            <v>no tiene</v>
          </cell>
          <cell r="J618"/>
          <cell r="K618"/>
          <cell r="L618" t="str">
            <v xml:space="preserve">Henry Campos Coa,                 </v>
          </cell>
          <cell r="M618" t="str">
            <v>Sargento Aldea Nº250, Talcahuano, Octava Región.</v>
          </cell>
          <cell r="N618" t="str">
            <v>VIII</v>
          </cell>
          <cell r="O618" t="str">
            <v>Talcahuano</v>
          </cell>
          <cell r="P618" t="str">
            <v xml:space="preserve">Teléfonos: 41-3835302- 98088293
</v>
          </cell>
          <cell r="Q618" t="str">
            <v>alcaldia@talcahuano.cl
Ximena.pantoja@talcahuano.cl</v>
          </cell>
          <cell r="R618"/>
          <cell r="S618">
            <v>91001</v>
          </cell>
          <cell r="T618" t="str">
            <v xml:space="preserve">No se acompañan. Aplica Informe Jurídico Nº 09, de  fecha 14 de marzo de 2011 del Departamento Jurídico y Dictamen Nº 070791, de 2009, de la Contraloría General de la República.  
</v>
          </cell>
        </row>
        <row r="619">
          <cell r="B619">
            <v>690205009</v>
          </cell>
          <cell r="C619" t="str">
            <v>Municipalidad</v>
          </cell>
          <cell r="D619" t="str">
            <v>Organismo o Servicio Público.</v>
          </cell>
          <cell r="E619" t="str">
            <v>Constitución Política de la República, art. 107.</v>
          </cell>
          <cell r="F619" t="str">
            <v>Indefinida.</v>
          </cell>
          <cell r="G619"/>
          <cell r="H619" t="str">
            <v>Según Ley Orgánica Nº 18.695, arts. 1º al 4º.</v>
          </cell>
          <cell r="I619" t="str">
            <v>no tiene</v>
          </cell>
          <cell r="J619"/>
          <cell r="K619"/>
          <cell r="L619" t="str">
            <v xml:space="preserve">Sergio Belmor Orellana Montejo. </v>
          </cell>
          <cell r="M619" t="str">
            <v xml:space="preserve">Arturo Prat 515, comuna de Tal Tal, Segunda Región
</v>
          </cell>
          <cell r="N619" t="str">
            <v>II</v>
          </cell>
          <cell r="O619" t="str">
            <v>Tal Tal</v>
          </cell>
          <cell r="P619" t="str">
            <v xml:space="preserve">Mesa Central: (55) 2683000
DIDECO: (55) 2683010 (55) 2683057
</v>
          </cell>
          <cell r="Q619" t="str">
            <v xml:space="preserve">Municipalidad: alcaldia@taltal.cl
Directora de DIDECO: ingrid.penaloza@gmail.com
</v>
          </cell>
          <cell r="R619"/>
          <cell r="S619">
            <v>91001</v>
          </cell>
          <cell r="T619" t="str">
            <v xml:space="preserve">No se acompañan. Aplica Informe Jurídico Nº 09, de  fecha 14 de marzo de 2011 del Departamento Jurídico y Dictamen Nº 070791, de 2009, de la Contraloría General de la República.  
</v>
          </cell>
        </row>
        <row r="620">
          <cell r="B620">
            <v>691907007</v>
          </cell>
          <cell r="C620" t="str">
            <v>Municipalidad</v>
          </cell>
          <cell r="D620" t="str">
            <v>Organismo o Servicio Público.</v>
          </cell>
          <cell r="E620" t="str">
            <v>Constitución Política de la República, art. 107.</v>
          </cell>
          <cell r="F620" t="str">
            <v>Indefinida.</v>
          </cell>
          <cell r="G620"/>
          <cell r="H620" t="str">
            <v>Según Ley Orgánica Nº 18.695, arts. 1º al 4º.</v>
          </cell>
          <cell r="I620" t="str">
            <v>no tiene</v>
          </cell>
          <cell r="J620"/>
          <cell r="K620"/>
          <cell r="L620" t="str">
            <v xml:space="preserve">Roberto Francisco Neira Aburto
</v>
          </cell>
          <cell r="M620" t="str">
            <v xml:space="preserve">Arturo Prat Nº 650, Temuco, Novena Región.
</v>
          </cell>
          <cell r="N620" t="str">
            <v>IX</v>
          </cell>
          <cell r="O620" t="str">
            <v>Temuco</v>
          </cell>
          <cell r="P620" t="str">
            <v>Teléfono: 452973427- 453973437</v>
          </cell>
          <cell r="Q620" t="str">
            <v>rneira@temuco.cl</v>
          </cell>
          <cell r="R620"/>
          <cell r="S620">
            <v>91001</v>
          </cell>
          <cell r="T620" t="str">
            <v xml:space="preserve">No se acompañan. Aplica Informe Jurídico Nº 09, de  fecha 14 de marzo de 2011 del Departamento Jurídico y Dictamen Nº 070791, de 2009, de la Contraloría General de la República.  
</v>
          </cell>
        </row>
        <row r="621">
          <cell r="B621">
            <v>691003000</v>
          </cell>
          <cell r="C621" t="str">
            <v>Municipalidad</v>
          </cell>
          <cell r="D621" t="str">
            <v>Organismo o Servicio Público.</v>
          </cell>
          <cell r="E621" t="str">
            <v>Constitución Política de la República, artículo 107</v>
          </cell>
          <cell r="F621" t="str">
            <v>Indefinida</v>
          </cell>
          <cell r="G621"/>
          <cell r="H621" t="str">
            <v>Según Ley Orgánica Nº 18.695, artículos 1º al  4º</v>
          </cell>
          <cell r="I621" t="str">
            <v>no tiene</v>
          </cell>
          <cell r="J621"/>
          <cell r="K621"/>
          <cell r="L621" t="str">
            <v xml:space="preserve">Sandra Améstica Gaete
</v>
          </cell>
          <cell r="M621" t="str">
            <v xml:space="preserve">Arturo Prat N°298, comuna de Teno,  provincia de Curicó, Séptima Región.
</v>
          </cell>
          <cell r="N621" t="str">
            <v>VII</v>
          </cell>
          <cell r="O621" t="str">
            <v>Teno</v>
          </cell>
          <cell r="P621"/>
          <cell r="Q621"/>
          <cell r="R621"/>
          <cell r="S621">
            <v>91001</v>
          </cell>
          <cell r="T621" t="str">
            <v xml:space="preserve">Se acompaña Certificado de Antecedentes Financieros correspondientes al ejercicio del año 2005, aprobado por Unidad de Auditoría Interna.
Pendiente que USUFI solicite antecedentes financieros correspondientes al año 2008.
</v>
          </cell>
        </row>
        <row r="622">
          <cell r="B622">
            <v>692521005</v>
          </cell>
          <cell r="C622" t="str">
            <v>Municipalidad</v>
          </cell>
          <cell r="D622" t="str">
            <v>Organismo o Servicio Público.</v>
          </cell>
          <cell r="E622" t="str">
            <v>Constitución Política de la República, artículo 107.</v>
          </cell>
          <cell r="F622" t="str">
            <v>Indefinida.</v>
          </cell>
          <cell r="G622"/>
          <cell r="H622" t="str">
            <v>Según Ley Orgánica Nº 18.695, artículos 1º al 4º.</v>
          </cell>
          <cell r="I622" t="str">
            <v>no tiene</v>
          </cell>
          <cell r="J622"/>
          <cell r="K622"/>
          <cell r="L622" t="str">
            <v xml:space="preserve">Baldomero Santos Vidal
 </v>
          </cell>
          <cell r="M622" t="str">
            <v xml:space="preserve">Balmaceda Nº 410,ct, IX Región.
</v>
          </cell>
          <cell r="N622" t="str">
            <v>IX</v>
          </cell>
          <cell r="O622" t="str">
            <v>Teodoro Schmidt</v>
          </cell>
          <cell r="P622" t="str">
            <v>45-2-922714 - 45-2-922731   45-2-922713</v>
          </cell>
          <cell r="Q622" t="str">
            <v>agendalacaldeteodoro@gmail.com
             adm.muniteodoro@gmail.com
             correspondencia.parte@gmail.com</v>
          </cell>
          <cell r="R622"/>
          <cell r="S622">
            <v>91001</v>
          </cell>
          <cell r="T622" t="str">
            <v>No se acompañan. Aplica Informe Jurídico Nº 09, de  fecha 14 de marzo de 2011 del Departamento Jurídico y Dictamen Nº 070791, de 2009, de la Contraloría General de la República</v>
          </cell>
        </row>
        <row r="623">
          <cell r="B623">
            <v>690304007</v>
          </cell>
          <cell r="C623" t="str">
            <v>Municipalidad</v>
          </cell>
          <cell r="D623" t="str">
            <v>Organismo o Servicio Público.</v>
          </cell>
          <cell r="E623" t="str">
            <v>Constitución Política de la República, artículo 107.</v>
          </cell>
          <cell r="F623" t="str">
            <v>Constitución Política de la República, artículo 107.</v>
          </cell>
          <cell r="G623"/>
          <cell r="H623" t="str">
            <v>Según Ley Orgánica Nº 18.695, artículos 1º al 4º.</v>
          </cell>
          <cell r="I623" t="str">
            <v>no tiene</v>
          </cell>
          <cell r="J623"/>
          <cell r="K623"/>
          <cell r="L623" t="str">
            <v>Mario Arturo Morales Carrasco</v>
          </cell>
          <cell r="M623" t="str">
            <v xml:space="preserve">Avenida Miguel Lemeur Nº 544, comuna de Tierra Amarilla, Región de Atacama. 
</v>
          </cell>
          <cell r="N623" t="str">
            <v>III</v>
          </cell>
          <cell r="O623" t="str">
            <v>Tierra Amarilla</v>
          </cell>
          <cell r="P623" t="str">
            <v xml:space="preserve">Fono: (52) 320017- 320054- 320277- 320936
</v>
          </cell>
          <cell r="Q623" t="str">
            <v xml:space="preserve">: info@MuniTierraAmarilla.cl </v>
          </cell>
          <cell r="R623"/>
          <cell r="S623">
            <v>91001</v>
          </cell>
          <cell r="T623" t="str">
            <v>No se acompañan. Aplica Informe Jurídico Nº 09, de  fecha 14 de marzo de 2011 del Departamento Jurídico y Dictamen Nº 070791, de 2009, de la Contraloría General de la República</v>
          </cell>
        </row>
        <row r="624">
          <cell r="B624">
            <v>690716003</v>
          </cell>
          <cell r="C624" t="str">
            <v>Municipalidad</v>
          </cell>
          <cell r="D624" t="str">
            <v>Organismo o Servicio Público.</v>
          </cell>
          <cell r="E624" t="str">
            <v>Constitución Política de la República, artículo 107.</v>
          </cell>
          <cell r="F624" t="str">
            <v>Indefinida.</v>
          </cell>
          <cell r="G624"/>
          <cell r="H624" t="str">
            <v>Según Ley Orgánica Nº 18.695, artículos 1º al 4º.</v>
          </cell>
          <cell r="I624" t="str">
            <v>no tiene</v>
          </cell>
          <cell r="J624"/>
          <cell r="K624"/>
          <cell r="L624" t="str">
            <v xml:space="preserve">Luis Valenzuela Cruzat
</v>
          </cell>
          <cell r="M624" t="str">
            <v xml:space="preserve">Arturo Prat Nº 200, comuna de Til Til, Región Metropolitana.
</v>
          </cell>
          <cell r="N624" t="str">
            <v>XIII</v>
          </cell>
          <cell r="O624" t="str">
            <v>Til Til</v>
          </cell>
          <cell r="P624" t="str">
            <v xml:space="preserve">Fono: 976960915- 977903144             Fono: 228105821
</v>
          </cell>
          <cell r="Q624" t="str">
            <v>opdtiltil@gmail.com
alcaldevalenzuela@tiltil.cl</v>
          </cell>
          <cell r="R624"/>
          <cell r="S624">
            <v>91001</v>
          </cell>
          <cell r="T624" t="str">
            <v>No se acompañan. Aplica Informe Jurídico Nº 09, de  fecha 14 de marzo de 2011 del Departamento Jurídico y Dictamen Nº 070791, de 2009, de la Contraloría General de la República</v>
          </cell>
        </row>
        <row r="625">
          <cell r="B625">
            <v>691607003</v>
          </cell>
          <cell r="C625" t="str">
            <v>Municipalidad</v>
          </cell>
          <cell r="D625" t="str">
            <v>Organismo o Servicio Público.</v>
          </cell>
          <cell r="E625" t="str">
            <v>Constitución Política de la República, artículo 107.</v>
          </cell>
          <cell r="F625" t="str">
            <v>Indefinida.</v>
          </cell>
          <cell r="G625"/>
          <cell r="H625" t="str">
            <v>Según Ley Orgánica Nº 18.695, artículos 1º al 4º.</v>
          </cell>
          <cell r="I625" t="str">
            <v>no tiene</v>
          </cell>
          <cell r="J625"/>
          <cell r="K625"/>
          <cell r="L625" t="str">
            <v xml:space="preserve">José Rolando Linco Garrido
</v>
          </cell>
          <cell r="M625" t="str">
            <v xml:space="preserve">Avda Costanera Nº 080, comuna de Tirúa, Octava Región.
</v>
          </cell>
          <cell r="N625" t="str">
            <v>VIII</v>
          </cell>
          <cell r="O625" t="str">
            <v>Tirúa</v>
          </cell>
          <cell r="P625" t="str">
            <v>Fonos: 41-614040 – 41-614026 – 41-2445800</v>
          </cell>
          <cell r="Q625" t="str">
            <v>irisperez@munitirua.com</v>
          </cell>
          <cell r="R625"/>
          <cell r="S625">
            <v>91001</v>
          </cell>
          <cell r="T625" t="str">
            <v xml:space="preserve">No se acompañan. Aplica Informe Jurídico Nº 09, de fecha 14 de marzo de 2011 del Departamento Jurídico y Dictamen Nº 070791, de 2009, de la Contraloría General de la República.  
</v>
          </cell>
        </row>
        <row r="626">
          <cell r="B626">
            <v>690201003</v>
          </cell>
          <cell r="C626" t="str">
            <v>Municipalidad</v>
          </cell>
          <cell r="D626" t="str">
            <v>Organismo o Servicio Público.</v>
          </cell>
          <cell r="E626" t="str">
            <v>Constitución Política de la República, artículo 107.</v>
          </cell>
          <cell r="F626" t="str">
            <v>Indefinida.</v>
          </cell>
          <cell r="G626"/>
          <cell r="H626" t="str">
            <v>Según Ley Orgánica Nº 18.695, artículos 1º al 4º.</v>
          </cell>
          <cell r="I626" t="str">
            <v>no tiene</v>
          </cell>
          <cell r="J626"/>
          <cell r="K626"/>
          <cell r="L626" t="str">
            <v xml:space="preserve">Ljubica Elena Kurtovic Cortés
</v>
          </cell>
          <cell r="M626" t="str">
            <v xml:space="preserve">Anibal Pinto Nº 1305, de la comuna de Tocopilla, Región de Antofagasta.  
</v>
          </cell>
          <cell r="N626" t="str">
            <v>III</v>
          </cell>
          <cell r="O626" t="str">
            <v>Tocopilla</v>
          </cell>
          <cell r="P626" t="str">
            <v>Fono: (55) 2421347 – 2421355</v>
          </cell>
          <cell r="Q626" t="str">
            <v xml:space="preserve"> lkurtovic@imtocopilla.cl; 
jramos@imtocopilla.cl</v>
          </cell>
          <cell r="R626"/>
          <cell r="S626">
            <v>91001</v>
          </cell>
          <cell r="T626" t="str">
            <v>No se acompañan. Aplica Informe Jurídico Nº 09, de  fecha 14 de marzo de 2011 del Departamento Jurídico y Dictamen Nº 070791, de 2009, de la Contraloría General de la República</v>
          </cell>
        </row>
        <row r="627">
          <cell r="B627">
            <v>691914003</v>
          </cell>
          <cell r="C627" t="str">
            <v>Municipalidad</v>
          </cell>
          <cell r="D627" t="str">
            <v>Organismo o Servicio Público.</v>
          </cell>
          <cell r="E627" t="str">
            <v>Constitución Política de la República, art. 107.</v>
          </cell>
          <cell r="F627" t="str">
            <v>Indefinida.</v>
          </cell>
          <cell r="G627"/>
          <cell r="H627" t="str">
            <v>Según Ley Orgánica Nº 18.695, arts. 1º al 4º.</v>
          </cell>
          <cell r="I627" t="str">
            <v>no tiene</v>
          </cell>
          <cell r="J627"/>
          <cell r="K627"/>
          <cell r="L627" t="str">
            <v xml:space="preserve">Rafael García Ferlice      </v>
          </cell>
          <cell r="M627" t="str">
            <v xml:space="preserve">Bernardo O’Higgins Nº410, Toltén, Novena Región
</v>
          </cell>
          <cell r="N627" t="str">
            <v>IX</v>
          </cell>
          <cell r="O627" t="str">
            <v>Toltén</v>
          </cell>
          <cell r="P627" t="str">
            <v xml:space="preserve">Fonos (45) 671001
</v>
          </cell>
          <cell r="Q627"/>
          <cell r="R627"/>
          <cell r="S627">
            <v>91001</v>
          </cell>
          <cell r="T627" t="str">
            <v>Se acompaña Certificado Financiero, de fecha 13 de enero de 2006, aprobado por Unidad de Auditoría Interna.</v>
          </cell>
        </row>
        <row r="628">
          <cell r="B628" t="str">
            <v xml:space="preserve">
691501000
</v>
          </cell>
          <cell r="C628" t="str">
            <v>Municipalidad</v>
          </cell>
          <cell r="D628" t="str">
            <v>Organismo o Servicio Público.</v>
          </cell>
          <cell r="E628" t="str">
            <v>Constitución Política de la República, artículo 107.</v>
          </cell>
          <cell r="F628" t="str">
            <v>Indefinida.</v>
          </cell>
          <cell r="G628"/>
          <cell r="H628" t="str">
            <v>Según Ley Orgánica Constitucional Nº 18.695, arts. 1º al 4º.</v>
          </cell>
          <cell r="I628" t="str">
            <v>no tiene</v>
          </cell>
          <cell r="J628"/>
          <cell r="K628"/>
          <cell r="L628" t="str">
            <v xml:space="preserve">Ivonne Rivas Ortíz.
</v>
          </cell>
          <cell r="M628" t="str">
            <v xml:space="preserve">Ignacio Serrano N° 1185, , comuna de Tomé, Octava Región del Bío – Bío.
</v>
          </cell>
          <cell r="N628" t="str">
            <v>VIII</v>
          </cell>
          <cell r="O628" t="str">
            <v>Tomé</v>
          </cell>
          <cell r="P628" t="str">
            <v>Fono: (41) 2406400 - (41) 2406410</v>
          </cell>
          <cell r="Q62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628"/>
          <cell r="S628">
            <v>91001</v>
          </cell>
          <cell r="T628" t="str">
            <v>No procede</v>
          </cell>
        </row>
        <row r="629">
          <cell r="B629">
            <v>692506006</v>
          </cell>
          <cell r="C629" t="str">
            <v>Municipalidad</v>
          </cell>
          <cell r="D629" t="str">
            <v>Organismo o Servicio Público.</v>
          </cell>
          <cell r="E629" t="str">
            <v>Constitución Política de la República, art. 107.</v>
          </cell>
          <cell r="F629" t="str">
            <v>Indefinida.</v>
          </cell>
          <cell r="G629"/>
          <cell r="H629" t="str">
            <v>Según Ley Orgánica Nº 18.695, arts. 1º al 4º.</v>
          </cell>
          <cell r="I629" t="str">
            <v>no tiene</v>
          </cell>
          <cell r="J629"/>
          <cell r="K629"/>
          <cell r="L629" t="str">
            <v xml:space="preserve">Luis Alberto Cuevas Ibarra      </v>
          </cell>
          <cell r="M629" t="str">
            <v xml:space="preserve">Gonzalo Urrejola Nº460, Trehuaco
</v>
          </cell>
          <cell r="N629" t="str">
            <v>XVI</v>
          </cell>
          <cell r="O629" t="str">
            <v>Trehuaco</v>
          </cell>
          <cell r="P629" t="str">
            <v>Fonos (42) 511351-511238</v>
          </cell>
          <cell r="Q629"/>
          <cell r="R629"/>
          <cell r="S629">
            <v>91001</v>
          </cell>
          <cell r="T629" t="str">
            <v xml:space="preserve">No se acompañan. Aplica Informe Jurídico Nº 09, de  fecha 14 de marzo de 2011 del Departamento Jurídico y Dictamen Nº 070791, de 2009, de la Contraloría General de la República.  
</v>
          </cell>
        </row>
        <row r="630">
          <cell r="B630">
            <v>691807002</v>
          </cell>
          <cell r="C630" t="str">
            <v>Municipalidad</v>
          </cell>
          <cell r="D630" t="str">
            <v>Organismo o Servicio Público.</v>
          </cell>
          <cell r="E630" t="str">
            <v>Constitución Política de la República, art. 107.</v>
          </cell>
          <cell r="F630" t="str">
            <v>Indefinida.</v>
          </cell>
          <cell r="G630"/>
          <cell r="H630" t="str">
            <v>Según Ley Orgánica Nº 18.695, arts. 1º al 4º.</v>
          </cell>
          <cell r="I630" t="str">
            <v>no tiene</v>
          </cell>
          <cell r="J630"/>
          <cell r="K630"/>
          <cell r="L630" t="str">
            <v>Alcalde: Ricardo Sanhueza Pirce,</v>
          </cell>
          <cell r="M630" t="str">
            <v xml:space="preserve">Basilio Urrutia Nº914, Traiguén, Novena Región.
</v>
          </cell>
          <cell r="N630" t="str">
            <v>IX</v>
          </cell>
          <cell r="O630" t="str">
            <v>Traiguén</v>
          </cell>
          <cell r="P630" t="str">
            <v>4522886731
4522885517</v>
          </cell>
          <cell r="Q630" t="str">
            <v xml:space="preserve">alcaldesanhuezap@mtraiguen.cl
municipalidad@traiguen.cl 
</v>
          </cell>
          <cell r="R630"/>
          <cell r="S630" t="str">
            <v>91001: Administración Pública.</v>
          </cell>
          <cell r="T630" t="str">
            <v xml:space="preserve">No se acompañan. Aplica Informe Jurídico Nº 09, de  fecha 14 de marzo de 2011 del Departamento Jurídico y Dictamen Nº 070791, de 2009, de la Contraloría General de la República.  
</v>
          </cell>
        </row>
        <row r="631">
          <cell r="B631">
            <v>691418006</v>
          </cell>
          <cell r="C631"/>
          <cell r="D631" t="str">
            <v>Organismo o Servicio Público.</v>
          </cell>
          <cell r="E631" t="str">
            <v>Constitución Política de la República, art. 107.</v>
          </cell>
          <cell r="F631" t="str">
            <v>Indefinida.</v>
          </cell>
          <cell r="G631"/>
          <cell r="H631" t="str">
            <v>Según Ley Orgánica Nº 18.695, arts. 1º al 4º.</v>
          </cell>
          <cell r="I631" t="str">
            <v>no tiene</v>
          </cell>
          <cell r="J631"/>
          <cell r="K631"/>
          <cell r="L631" t="str">
            <v xml:space="preserve">Jaime Sergio Veloso Jara; </v>
          </cell>
          <cell r="M631" t="str">
            <v>Diego Portales N°258, comuna de Tucapel, Región del Biobío.</v>
          </cell>
          <cell r="N631" t="str">
            <v>VIII</v>
          </cell>
          <cell r="O631" t="str">
            <v>Tucapel</v>
          </cell>
          <cell r="P631">
            <v>432216400</v>
          </cell>
          <cell r="Q631" t="str">
            <v>oficinapartes@munitucapel.cl</v>
          </cell>
          <cell r="R631"/>
          <cell r="S631" t="str">
            <v>91001: Administración Pública.</v>
          </cell>
          <cell r="T631" t="str">
            <v xml:space="preserve">No se acompañan. Aplica Informe Jurídico Nº 09, de  fecha 14 de marzo de 2011 del Departamento Jurídico y Dictamen Nº 070791, de 2009, de la Contraloría General de la República.  
</v>
          </cell>
        </row>
        <row r="632">
          <cell r="B632">
            <v>692001001</v>
          </cell>
          <cell r="C632" t="str">
            <v>Municipalidad</v>
          </cell>
          <cell r="D632" t="str">
            <v>Organismo o Servicio Público.</v>
          </cell>
          <cell r="E632" t="str">
            <v>Constitución Política de la República, art. 107.</v>
          </cell>
          <cell r="F632" t="str">
            <v>Indefinida.</v>
          </cell>
          <cell r="G632"/>
          <cell r="H632" t="str">
            <v>Según Ley Orgánica Nº 18.695, arts. 1º al 4º.</v>
          </cell>
          <cell r="I632" t="str">
            <v>no tiene</v>
          </cell>
          <cell r="J632"/>
          <cell r="K632"/>
          <cell r="L632" t="str">
            <v xml:space="preserve">Carla Andrea Amtmann Fecci
</v>
          </cell>
          <cell r="M632" t="str">
            <v>Independencia Nº 455, Valdivia, Décima Cuarta Región</v>
          </cell>
          <cell r="N632" t="str">
            <v>XIV</v>
          </cell>
          <cell r="O632" t="str">
            <v>Valdivia</v>
          </cell>
          <cell r="P632"/>
          <cell r="Q632"/>
          <cell r="R632"/>
          <cell r="S632">
            <v>91001</v>
          </cell>
          <cell r="T632" t="str">
            <v xml:space="preserve">No se acompañan. Aplica Informe Jurídico Nº 09, de  fecha 14 de marzo de 2011 del Departamento Jurídico y Dictamen Nº 070791, de 2009, de la Contraloría General de la República.  
</v>
          </cell>
        </row>
        <row r="633">
          <cell r="B633">
            <v>690305003</v>
          </cell>
          <cell r="C633" t="str">
            <v>Municipalidad</v>
          </cell>
          <cell r="D633" t="str">
            <v>Organismo o Servicio Público.</v>
          </cell>
          <cell r="E633" t="str">
            <v>Constitución Política de la República, art. 107.</v>
          </cell>
          <cell r="F633" t="str">
            <v>Indefinida.</v>
          </cell>
          <cell r="G633"/>
          <cell r="H633" t="str">
            <v>Según Ley Orgánica Nº 18.695, arts. 1º al 4º.</v>
          </cell>
          <cell r="I633" t="str">
            <v>no tiene</v>
          </cell>
          <cell r="J633"/>
          <cell r="K633"/>
          <cell r="L633" t="str">
            <v xml:space="preserve">Victor Manuel Isla Lutz
</v>
          </cell>
          <cell r="M633" t="str">
            <v xml:space="preserve">Plaza Nº 25, comuna de Vallenar, provincia de Huasco, Tercera Región.
</v>
          </cell>
          <cell r="N633" t="str">
            <v>III</v>
          </cell>
          <cell r="O633" t="str">
            <v>Vallenar</v>
          </cell>
          <cell r="P633" t="str">
            <v>Teléfono: (51) 611320</v>
          </cell>
          <cell r="Q633" t="str">
            <v xml:space="preserve">contacto@vallenar.cl
</v>
          </cell>
          <cell r="R633"/>
          <cell r="S633">
            <v>911001</v>
          </cell>
          <cell r="T633" t="str">
            <v xml:space="preserve">No se acompañan. Aplica Informe Jurídico Nº 09, de  fecha 14 de marzo de 2011 del Departamento Jurídico y Dictamen Nº 070791, de 2009, de la Contraloría General de la República.  
</v>
          </cell>
        </row>
        <row r="634">
          <cell r="B634">
            <v>690609002</v>
          </cell>
          <cell r="C634" t="str">
            <v>Municipalidad</v>
          </cell>
          <cell r="D634" t="str">
            <v>Organismo o Servicio Público.</v>
          </cell>
          <cell r="E634" t="str">
            <v>Constitución Política de la República, art. 118</v>
          </cell>
          <cell r="F634" t="str">
            <v>Indefinida.</v>
          </cell>
          <cell r="G634"/>
          <cell r="H634" t="str">
            <v>Según Ley Orgánica Nº 18.695, arts. 1º al 4º.</v>
          </cell>
          <cell r="I634" t="str">
            <v>no tiene</v>
          </cell>
          <cell r="J634"/>
          <cell r="K634"/>
          <cell r="L634" t="str">
            <v>Jorge Sharp Fajardo</v>
          </cell>
          <cell r="M634" t="str">
            <v>Condell Nº 1490, Valparaíso, Quinta Región.</v>
          </cell>
          <cell r="N634" t="str">
            <v>V</v>
          </cell>
          <cell r="O634" t="str">
            <v>Valparaíso</v>
          </cell>
          <cell r="P634"/>
          <cell r="Q634"/>
          <cell r="R634"/>
          <cell r="S634">
            <v>91001</v>
          </cell>
          <cell r="T634" t="str">
            <v xml:space="preserve">No se acompañan. Aplica Informe Jurídico Nº 09, de  fecha 14 de marzo de 2011 del Departamento Jurídico y Dictamen Nº 070791, de 2009, de la Contraloría General de la República.  
</v>
          </cell>
        </row>
        <row r="635">
          <cell r="B635">
            <v>691007006</v>
          </cell>
          <cell r="C635" t="str">
            <v>Municipalidad</v>
          </cell>
          <cell r="D635" t="str">
            <v>Organismo o Servicio Público.</v>
          </cell>
          <cell r="E635" t="str">
            <v>Constitución Política de la República, artículo 107.</v>
          </cell>
          <cell r="F635" t="str">
            <v>Indefinida.</v>
          </cell>
          <cell r="G635"/>
          <cell r="H635" t="str">
            <v>Según Ley Orgánica Nº 18.695, artículos 1º al 4º.</v>
          </cell>
          <cell r="I635" t="str">
            <v>no tiene</v>
          </cell>
          <cell r="J635"/>
          <cell r="K635"/>
          <cell r="L635" t="str">
            <v xml:space="preserve">Roberto Hernán Rivera Pino
</v>
          </cell>
          <cell r="M635" t="str">
            <v xml:space="preserve">Manuel Rodríguez Nº 315, de la comuna de Vichuquén, Región del Maule.  
</v>
          </cell>
          <cell r="N635" t="str">
            <v>VII</v>
          </cell>
          <cell r="O635" t="str">
            <v>Vichuquén</v>
          </cell>
          <cell r="P635" t="str">
            <v>Fono: (75) 2555516 – 2555501</v>
          </cell>
          <cell r="Q635" t="str">
            <v>munivichuquen@gmail.com</v>
          </cell>
          <cell r="R635"/>
          <cell r="S635">
            <v>91001</v>
          </cell>
          <cell r="T635" t="str">
            <v>No se acompañan. Aplica Informe Jurídico Nº 09, de  fecha 14 de marzo de 2011 del Departamento Jurídico y Dictamen Nº 070791, de 2009, de la Contraloría General de la República</v>
          </cell>
        </row>
        <row r="636">
          <cell r="B636">
            <v>690405008</v>
          </cell>
          <cell r="C636" t="str">
            <v>Municipalidad</v>
          </cell>
          <cell r="D636" t="str">
            <v>Organismo o Servicio Público.</v>
          </cell>
          <cell r="E636" t="str">
            <v>Constitución Política de la República, artículo 107</v>
          </cell>
          <cell r="F636" t="str">
            <v>Indefinida</v>
          </cell>
          <cell r="G636"/>
          <cell r="H636" t="str">
            <v>Según Ley Orgánica Nº 18.695, artículos 1º al  4º</v>
          </cell>
          <cell r="I636" t="str">
            <v>no tiene</v>
          </cell>
          <cell r="J636"/>
          <cell r="K636"/>
          <cell r="L636" t="str">
            <v xml:space="preserve">Rafael Enrique Vera Castillo.
</v>
          </cell>
          <cell r="M636" t="str">
            <v xml:space="preserve">San Martín N° 275, comuna de Vicuña, Cuarta Región.
</v>
          </cell>
          <cell r="N636" t="str">
            <v>IV</v>
          </cell>
          <cell r="O636" t="str">
            <v>Vicuña</v>
          </cell>
          <cell r="P636" t="str">
            <v>512-670316
+56982599003</v>
          </cell>
          <cell r="Q636" t="str">
            <v>alcaldia@munivicuna.cl; opd@munivicuna.cl</v>
          </cell>
          <cell r="R636"/>
          <cell r="S636">
            <v>91001</v>
          </cell>
          <cell r="T636" t="str">
            <v xml:space="preserve">No se acompañan. Aplica Informe Jurídico Nº 09, de fecha 14 de marzo de 2011 del Departamento Jurídico y Dictamen Nº 070791, de 2009, de la Contraloría General de la República.
</v>
          </cell>
        </row>
        <row r="637">
          <cell r="B637">
            <v>691809005</v>
          </cell>
          <cell r="C637" t="str">
            <v>Municipalidad</v>
          </cell>
          <cell r="D637" t="str">
            <v>Organismo o Servicio Público.</v>
          </cell>
          <cell r="E637" t="str">
            <v>Constitución Política de la República, artículo 107.</v>
          </cell>
          <cell r="F637" t="str">
            <v>Indefinida.</v>
          </cell>
          <cell r="G637"/>
          <cell r="H637" t="str">
            <v>Según Ley Orgánica Nº 18.695, artículos 1º al 4º.</v>
          </cell>
          <cell r="I637" t="str">
            <v>no tiene</v>
          </cell>
          <cell r="J637"/>
          <cell r="K637"/>
          <cell r="L637" t="str">
            <v xml:space="preserve">Hugo Monsalves Castillo, </v>
          </cell>
          <cell r="M637" t="str">
            <v xml:space="preserve">calle Lagos Nº680, Comuna de Victoria, Región de Araucania.
</v>
          </cell>
          <cell r="N637" t="str">
            <v>IX</v>
          </cell>
          <cell r="O637" t="str">
            <v>Victoria</v>
          </cell>
          <cell r="P637" t="str">
            <v>Mesa Central (56-45) 2 296 400</v>
          </cell>
          <cell r="Q637" t="str">
            <v xml:space="preserve"> municipalidad@victoriachile.cl</v>
          </cell>
          <cell r="R637"/>
          <cell r="S637">
            <v>91001</v>
          </cell>
          <cell r="T637" t="str">
            <v xml:space="preserve">No se acompañan. Aplica Informe Jurídico Nº 09, de fecha 14 de marzo de 2011 del Departamento Jurídico y Dictamen Nº 070791, de 2009, de la Contraloría General de la República.
</v>
          </cell>
        </row>
        <row r="638">
          <cell r="B638">
            <v>691302008</v>
          </cell>
          <cell r="C638" t="str">
            <v>Municipalidad</v>
          </cell>
          <cell r="D638" t="str">
            <v>Organismo o Servicio Público.</v>
          </cell>
          <cell r="E638" t="str">
            <v>Constitución Política de la República, art. 107.</v>
          </cell>
          <cell r="F638" t="str">
            <v>Indefinida.</v>
          </cell>
          <cell r="G638"/>
          <cell r="H638" t="str">
            <v>Según Ley Orgánica Nº 18.695, arts. 1º al 4º.</v>
          </cell>
          <cell r="I638" t="str">
            <v>no tiene</v>
          </cell>
          <cell r="J638"/>
          <cell r="K638"/>
          <cell r="L638" t="str">
            <v xml:space="preserve">Pablo Fuentes Vallejos
</v>
          </cell>
          <cell r="M638" t="str">
            <v xml:space="preserve">Avenida España Nº 196, comuna de Villa Alegre, Provincia de Linares, Séptima Región.
</v>
          </cell>
          <cell r="N638" t="str">
            <v>VII</v>
          </cell>
          <cell r="O638" t="str">
            <v>Villa Alegre</v>
          </cell>
          <cell r="P638" t="str">
            <v>Teléfonos (73) 2381721, 23811563.</v>
          </cell>
          <cell r="Q638" t="str">
            <v>alcaldia@villalegre.cl
nmora@villalegre.cl</v>
          </cell>
          <cell r="R638"/>
          <cell r="S638">
            <v>91001</v>
          </cell>
          <cell r="T638" t="str">
            <v xml:space="preserve">No se acompañan. Aplica Informe Jurídico Nº 09, de  fecha 14 de marzo de 2011 del Departamento Jurídico y Dictamen Nº 070791, de 2009, de la Contraloría General de la República.  
</v>
          </cell>
        </row>
        <row r="639">
          <cell r="B639">
            <v>691908003</v>
          </cell>
          <cell r="C639" t="str">
            <v>Municipalidad</v>
          </cell>
          <cell r="D639" t="str">
            <v>Organismo o Servicio Público.</v>
          </cell>
          <cell r="E639" t="str">
            <v>Constitución Política de la República, art. 107.</v>
          </cell>
          <cell r="F639" t="str">
            <v>Indefinida.</v>
          </cell>
          <cell r="G639"/>
          <cell r="H639" t="str">
            <v>Según Ley Orgánica Nº 18.695, arts. 1º al 4º.</v>
          </cell>
          <cell r="I639" t="str">
            <v>no tiene</v>
          </cell>
          <cell r="J639"/>
          <cell r="K639"/>
          <cell r="L639" t="str">
            <v xml:space="preserve">KATHERINNE MIGUELES MUÑOZ.
</v>
          </cell>
          <cell r="M639" t="str">
            <v xml:space="preserve">Lord Cochrane Nº 255, comuna de Vilcún, Novena Región.
</v>
          </cell>
          <cell r="N639" t="str">
            <v>IX</v>
          </cell>
          <cell r="O639" t="str">
            <v>Vilcún</v>
          </cell>
          <cell r="P639" t="str">
            <v>Fono: (45) 918360</v>
          </cell>
          <cell r="Q639" t="str">
            <v>cwolff@vilcun.cl
              egalarce@vilcun.cl</v>
          </cell>
          <cell r="R639"/>
          <cell r="S639">
            <v>91001</v>
          </cell>
          <cell r="T639" t="str">
            <v xml:space="preserve">No se acompañan. Aplica Informe Jurídico Nº 09, de  fecha 14 de marzo de 2011 del Departamento Jurídico y Dictamen Nº 070791, de 2009, de la Contraloría General de la República.  
</v>
          </cell>
        </row>
        <row r="640">
          <cell r="B640" t="str">
            <v>69191500K</v>
          </cell>
          <cell r="C640" t="str">
            <v>Municipalidad</v>
          </cell>
          <cell r="D640" t="str">
            <v>Organismo o Servicio Público.</v>
          </cell>
          <cell r="E640" t="str">
            <v>Constitución Política de la República, artículo 107</v>
          </cell>
          <cell r="F640" t="str">
            <v>Indefinida</v>
          </cell>
          <cell r="G640"/>
          <cell r="H640" t="str">
            <v>Según Ley Orgánica Nº 18.695, artículos 1º al  4º</v>
          </cell>
          <cell r="I640" t="str">
            <v>no tiene</v>
          </cell>
          <cell r="J640"/>
          <cell r="K640"/>
          <cell r="L640" t="str">
            <v xml:space="preserve">Pablo Santiago Astete Mermoud 
</v>
          </cell>
          <cell r="M640" t="str">
            <v xml:space="preserve">Pedro de Valdivia N°810, comuna de Villarrica, Novena Región.
</v>
          </cell>
          <cell r="N640" t="str">
            <v>IX</v>
          </cell>
          <cell r="O640" t="str">
            <v>Villarrica</v>
          </cell>
          <cell r="P640"/>
          <cell r="Q640"/>
          <cell r="R640"/>
          <cell r="S640">
            <v>91001</v>
          </cell>
          <cell r="T640" t="str">
            <v xml:space="preserve">No se acompañan. Aplica Informe Jurídico Nº 09, de fecha 14 de marzo de 2011 del Departamento Jurídico y Dictamen Nº 070791, de 2009, de la Contraloría General de la República.
</v>
          </cell>
        </row>
        <row r="641">
          <cell r="B641">
            <v>690610000</v>
          </cell>
          <cell r="C641" t="str">
            <v>Municipalidad</v>
          </cell>
          <cell r="D641" t="str">
            <v>Organismo o Servicio Público.</v>
          </cell>
          <cell r="E641" t="str">
            <v>Constitución Política de la República, Art. 107.</v>
          </cell>
          <cell r="F641" t="str">
            <v>Indefinida.</v>
          </cell>
          <cell r="G641"/>
          <cell r="H641" t="str">
            <v>Según Ley Orgánica Nº 18.695, Arts. 1º al 4º.</v>
          </cell>
          <cell r="I641" t="str">
            <v>no tiene</v>
          </cell>
          <cell r="J641"/>
          <cell r="K641"/>
          <cell r="L641" t="str">
            <v xml:space="preserve">Virginia María del Carmen Reginato Bozzo             
</v>
          </cell>
          <cell r="M641" t="str">
            <v>Arlegui N º 615, Viña del Mar.</v>
          </cell>
          <cell r="N641" t="str">
            <v>V</v>
          </cell>
          <cell r="O641" t="str">
            <v>Viña Del Mar</v>
          </cell>
          <cell r="P641" t="str">
            <v xml:space="preserve">Teléfonos directos alcaldía: 32-2185002/32-2185003/32-2185005
Otros: 32-2185000/800377700
</v>
          </cell>
          <cell r="Q641" t="str">
            <v xml:space="preserve">virginia.reginato@munvina.cl
julia.pincheira@munvina.cl
patricia.frias@munvina.cl
Jeannette.donoso@munvina.cl
</v>
          </cell>
          <cell r="R641"/>
          <cell r="S641">
            <v>91001</v>
          </cell>
          <cell r="T641" t="str">
            <v xml:space="preserve">No se acompañan. Aplica Informe Jurídico Nº 09, de  fecha 14 de marzo de 2011 del Departamento Jurídico y Dictamen Nº 070791, de 2009, de la Contraloría General de la República.  
</v>
          </cell>
        </row>
        <row r="642">
          <cell r="B642">
            <v>691415007</v>
          </cell>
          <cell r="C642" t="str">
            <v>Municipalidad</v>
          </cell>
          <cell r="D642" t="str">
            <v>Organismo o Servicio Público.</v>
          </cell>
          <cell r="E642" t="str">
            <v>Constitución Política de la República, art. 107.</v>
          </cell>
          <cell r="F642" t="str">
            <v>Indefinida.</v>
          </cell>
          <cell r="G642"/>
          <cell r="H642" t="str">
            <v>Según Ley Orgánica Nº 18.695, arts. 1º al 4º.</v>
          </cell>
          <cell r="I642" t="str">
            <v>no tiene</v>
          </cell>
          <cell r="J642"/>
          <cell r="K642"/>
          <cell r="L642" t="str">
            <v xml:space="preserve">Alcalde Titular: Rafael Arcangel Cifuentes Rodríguez, 
</v>
          </cell>
          <cell r="M642" t="str">
            <v xml:space="preserve">Esmeralda Nº 380, comuna de Yungay
</v>
          </cell>
          <cell r="N642" t="str">
            <v>XVI</v>
          </cell>
          <cell r="O642" t="str">
            <v>Yungay</v>
          </cell>
          <cell r="P642" t="str">
            <v>Fonos (42) 2205601 (42) 2205602</v>
          </cell>
          <cell r="Q642" t="str">
            <v>Correo Electrónico: alcaldia@yungay.cl</v>
          </cell>
          <cell r="R642"/>
          <cell r="S642">
            <v>91001</v>
          </cell>
          <cell r="T642" t="str">
            <v xml:space="preserve">No se acompañan. Aplica Informe Jurídico Nº 09, de fecha 14 de marzo de 2011 del Departamento Jurídico y Dictamen Nº 070791, de 2009, de la Contraloría General de la República.  
</v>
          </cell>
        </row>
        <row r="643">
          <cell r="B643">
            <v>690504006</v>
          </cell>
          <cell r="C643" t="str">
            <v>Municipalidad</v>
          </cell>
          <cell r="D643" t="str">
            <v>Organismo o Servicio Público.</v>
          </cell>
          <cell r="E643" t="str">
            <v>Constitución Política de la República, art. 107.</v>
          </cell>
          <cell r="F643" t="str">
            <v>Indefinida.</v>
          </cell>
          <cell r="G643"/>
          <cell r="H643" t="str">
            <v>Según Ley Orgánica Nº 18.695, arts. 1º al 4º.</v>
          </cell>
          <cell r="I643" t="str">
            <v>no tiene</v>
          </cell>
          <cell r="J643"/>
          <cell r="K643"/>
          <cell r="L643" t="str">
            <v xml:space="preserve">Gustavo Alessandri Bascuñán </v>
          </cell>
          <cell r="M643" t="str">
            <v xml:space="preserve">Germán Riesco Nº 399,  comuna de Zapallar, Región de Valparaíso.
</v>
          </cell>
          <cell r="N643" t="str">
            <v>V</v>
          </cell>
          <cell r="O643" t="str">
            <v>Zapallar</v>
          </cell>
          <cell r="P643" t="str">
            <v xml:space="preserve">Fono +56 33 229 6800 / 2325600 </v>
          </cell>
          <cell r="Q643" t="str">
            <v xml:space="preserve">contacto@munizapallar.cl
 dideco@munizapallar.cl
</v>
          </cell>
          <cell r="R643"/>
          <cell r="S643">
            <v>91001</v>
          </cell>
          <cell r="T643" t="str">
            <v xml:space="preserve">No se acompañan. Aplica Informe Jurídico Nº 09, de  fecha 14 de marzo de 2011 del Departamento Jurídico y Dictamen Nº 070791, de 2009, de la Contraloría General de la República.  
</v>
          </cell>
        </row>
        <row r="644">
          <cell r="B644">
            <v>605110207</v>
          </cell>
          <cell r="C644"/>
          <cell r="D644" t="str">
            <v>Organismo o Servicio Público.</v>
          </cell>
          <cell r="E644" t="str">
            <v xml:space="preserve">Constitución Política de la República, artículo 112.
Decreto N° 100, de 2005, que fija el texto refundido, coordinado y sistematizado de la Constitución Política de la República de Chile, artículos 115 bis, 116 y 117. </v>
          </cell>
          <cell r="F644" t="str">
            <v>Indefinida</v>
          </cell>
          <cell r="G644"/>
          <cell r="H644" t="str">
            <v>D.F.L. Nº 1-19.175, de 2005, del Ministerio del Interior, que fija el texto refundido, coordinado, sistematizado y actualizado de la Ley N° 19.175, Orgánica Constitucional sobre Gobierno y Administración Regional.</v>
          </cell>
          <cell r="I644" t="str">
            <v>no tiene</v>
          </cell>
          <cell r="J644" t="str">
            <v>no tiene</v>
          </cell>
          <cell r="K644" t="str">
            <v>no tiene</v>
          </cell>
          <cell r="L644" t="str">
            <v>Rodrigo Felipe Andrés Saavedra Burgos,</v>
          </cell>
          <cell r="M644" t="str">
            <v>Arturo Prat N° 384, comuna de Antofagasta, Región de Antofagasta</v>
          </cell>
          <cell r="N644" t="str">
            <v>II</v>
          </cell>
          <cell r="O644" t="str">
            <v>Antofagasta</v>
          </cell>
          <cell r="P644" t="str">
            <v>(055) 2461000</v>
          </cell>
          <cell r="Q644" t="str">
            <v xml:space="preserve">
iantofagasta@interior.gov.cl
</v>
          </cell>
          <cell r="R644"/>
          <cell r="S644">
            <v>91001</v>
          </cell>
          <cell r="T644" t="str">
            <v>No se acompañan. Aplica Informe Jurídico Nº 09, de  fecha 14 de marzo de 2011 del Departamento Jurídico y Dictamen Nº 070791, de 2009, de la Contraloría General de la República.</v>
          </cell>
        </row>
        <row r="645">
          <cell r="B645">
            <v>700175006</v>
          </cell>
          <cell r="C645" t="str">
            <v>Corporación de Derecho Privado</v>
          </cell>
          <cell r="D645" t="str">
            <v>Corporaciones de Derecho Privado</v>
          </cell>
          <cell r="E645" t="str">
            <v>Otorgado por Decreto Supremo Nº 2234, del 11 de noviembre de 1920, por el Ministerio de Justicia.</v>
          </cell>
          <cell r="F645" t="str">
            <v>Certificado de Vigencia, folio Nº 500447539192, de 04 de mayo de 2022, del Servicio de Registro Civil e Identificación.</v>
          </cell>
          <cell r="G645"/>
          <cell r="H645" t="str">
            <v>Crear y sostener Iglesias, bibliotecas y centro de reunión, escuelas, hogares de ancianos, infantiles y juveniles y, en general, centros que permitan la difusión del Evangelio, a la vez que hacer obra social en beneficio de la Comunidad.</v>
          </cell>
          <cell r="I645" t="str">
            <v>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ell>
          <cell r="J645" t="str">
            <v>3 años</v>
          </cell>
          <cell r="K645" t="str">
            <v>14 de marzo de 2020 al 14 de marzo de 2023.</v>
          </cell>
          <cell r="L645" t="str">
            <v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v>
          </cell>
          <cell r="M645" t="str">
            <v xml:space="preserve">Dinamarca Nº 711, Temuco, Novena Región. 
Bustamante N° 56, Providencia, RM
</v>
          </cell>
          <cell r="N645" t="str">
            <v>XIII</v>
          </cell>
          <cell r="O645" t="str">
            <v>Temuco</v>
          </cell>
          <cell r="P645" t="str">
            <v xml:space="preserve">(45) 465726
+56977590129
</v>
          </cell>
          <cell r="Q645" t="str">
            <v>secretaria@acym.cl</v>
          </cell>
          <cell r="R645"/>
          <cell r="S645" t="str">
            <v>93401: Instituciones de Asistencia Social.</v>
          </cell>
          <cell r="T645" t="str">
            <v>Se acompañan antecedentes Financieros correspondientes al año 2021, aprobados por el Subdepartamento de  Supervisión Financiera Nacional.</v>
          </cell>
        </row>
        <row r="646">
          <cell r="B646">
            <v>700659003</v>
          </cell>
          <cell r="C646" t="str">
            <v>Persona Jurídica de derecho público</v>
          </cell>
          <cell r="D646" t="str">
            <v>Instituciones Religiosas.</v>
          </cell>
          <cell r="E646" t="str">
            <v>Ley Nº 19.638, de 1999, Capítulo III “Personalidad Jurídica y estatutos”, arts. 8 a 13.</v>
          </cell>
          <cell r="F646" t="str">
            <v>Consta en publicación en el Diario Oficial de un extracto del acta de constitución de fecha 19 de octubre de 2004, Registro del Ministerio de Justicia Nº 809, de fecha 10 de noviembre de 2004.</v>
          </cell>
          <cell r="G646"/>
          <cell r="H646" t="str">
            <v>Según Ley Nº 19.638 que establece “Normas sobre constitución jurídica de las iglesias y organizaciones religiosas”.</v>
          </cell>
          <cell r="I64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J646" t="str">
            <v>Durarán tres años en sus cargos.</v>
          </cell>
          <cell r="K646" t="str">
            <v>20 de septiembre de 2005 a 20 de septiembre de 2008</v>
          </cell>
          <cell r="L646" t="str">
            <v xml:space="preserve">Presidente: Rvdo. Ricardo Ramírez Lohaus
</v>
          </cell>
          <cell r="M646" t="str">
            <v xml:space="preserve">Alcalde Eduardo Castillo Velasco Nº 520, comuna de Ñuñoa, Región Metropolitana.
Casilla 10367- Correo Central- Santiago
</v>
          </cell>
          <cell r="N646" t="str">
            <v>XIII</v>
          </cell>
          <cell r="O646" t="str">
            <v>Ñuñoa</v>
          </cell>
          <cell r="P646"/>
          <cell r="Q646"/>
          <cell r="R646"/>
          <cell r="S646">
            <v>93401</v>
          </cell>
          <cell r="T646" t="str">
            <v>Se adjunta certificado de los antecedentes financieros, año 2005, autorizado ante Notario Público, aprobado por la Unidad de Auditoria.</v>
          </cell>
        </row>
        <row r="647">
          <cell r="B647">
            <v>700700003</v>
          </cell>
          <cell r="C647" t="str">
            <v>Corporación de Derecho Privado</v>
          </cell>
          <cell r="D647" t="str">
            <v>Corporaciones de Derecho Privado</v>
          </cell>
          <cell r="E647" t="str">
            <v>Otorgado por Decreto Supremo Nº 4.088, de fecha 6 de agosto de 1958, por el Ministerio de Justicia.</v>
          </cell>
          <cell r="F647" t="str">
            <v>Certificado de Vigencia de fecha 08 de septiembre de 2021, emitido por el Servicio de Registro Civil e Identificación. Folio Nº 500407782874</v>
          </cell>
          <cell r="G647"/>
          <cell r="H647" t="str">
            <v xml:space="preserve">Difundir todas las obras de predicación de acuerdo a los preceptos de la Iglesia.
El auxilio moral, espiritual y material a huérfanos, viudas y desamparados, dentro del límite de su posibilidad económica.
</v>
          </cell>
          <cell r="I647" t="str">
            <v xml:space="preserve">Presidente: Jenaro Bahamondes Urrutia, 
Secretario: Pablo Maquehue Martínez, 
Vice presidente: Ricardo Ojeda Cea,
Tesorero General: Claudio Andrade Agüero,
Directores:
José Luis Arcos Castillo, 
Javier Gallegos Arteaga, 
Marcelo Soto González, </v>
          </cell>
          <cell r="J647" t="str">
            <v>un año.</v>
          </cell>
          <cell r="K647" t="str">
            <v>23 enero 2021 al 23 enero 2022</v>
          </cell>
          <cell r="L647" t="str">
            <v>Jenaro Segundo Bahamondes Urrutia      Poder especial: Claudio Bhamondes Sobarzo, RUT N 13.322.314-2 (Director Hogar El Alba)</v>
          </cell>
          <cell r="M647" t="str">
            <v xml:space="preserve">Los Carrera Nº 429, comuna y ciudad de Osorno,  
</v>
          </cell>
          <cell r="N647" t="str">
            <v>X</v>
          </cell>
          <cell r="O647" t="str">
            <v>Osorno</v>
          </cell>
          <cell r="P647" t="str">
            <v>Teléfonos: (064) 234867 – 233314</v>
          </cell>
          <cell r="Q647" t="str">
            <v>albahogar@yahoo.es</v>
          </cell>
          <cell r="R647"/>
          <cell r="S647" t="str">
            <v xml:space="preserve">93401: Instituciones de Asistencia Social.
</v>
          </cell>
          <cell r="T647" t="str">
            <v>Se acompaña antecedentes Financieros correspondiente al año 2020, aprobados por USUFI</v>
          </cell>
        </row>
        <row r="648">
          <cell r="B648">
            <v>702753007</v>
          </cell>
          <cell r="C648" t="str">
            <v>Corporación de Derecho Privado.</v>
          </cell>
          <cell r="D648" t="str">
            <v>Corporaciones de Derecho Privado</v>
          </cell>
          <cell r="E648" t="str">
            <v xml:space="preserve">Otorgado por Decreto Supremo Nº 803, del 14 de abril de 1890, del Ministerio de Justicia. </v>
          </cell>
          <cell r="F648" t="str">
            <v>Certificado de vigencia Nº 2096 emitido por el Ministerio de Justicia de fecha 29 de junio de 2005.</v>
          </cell>
          <cell r="G648"/>
          <cell r="H648" t="str">
            <v>Actividad religiosa.</v>
          </cell>
          <cell r="I648" t="str">
            <v xml:space="preserve">Presidente: Federico Dünner Reich                      
Vicepresidente: Ricardo Hohf Thiel                         
Tesorero: Norberto Petersen Meissner                 
Secretario: Peter Schauenburg Geisse               
Directores:
Bianka Boettcher Oñate                  
Pedro Fehlandt Stindt                     
Rolf Hager Weiss                             
</v>
          </cell>
          <cell r="J648" t="str">
            <v xml:space="preserve">Consejo Parroquial) durarán 4 años en el cargo, debiéndose renovar parcialmente cada 2 años.
</v>
          </cell>
          <cell r="K648" t="str">
            <v>5 de mayo de 2005 al 5 de mayo de 2009.</v>
          </cell>
          <cell r="L648" t="str">
            <v xml:space="preserve">Federico Dünner Reich                         </v>
          </cell>
          <cell r="M648" t="str">
            <v>Arauco 380 Valdivia, Décima Región.</v>
          </cell>
          <cell r="N648" t="str">
            <v>X</v>
          </cell>
          <cell r="O648" t="str">
            <v>Valdivia</v>
          </cell>
          <cell r="P648"/>
          <cell r="Q648"/>
          <cell r="R648"/>
          <cell r="S648" t="str">
            <v>93401: Institución de Asistencia Social</v>
          </cell>
          <cell r="T648" t="str">
            <v>Acompaña Certificado Financiero correspondiente al año 2008, de fecha 22 de septiembre de 2009, aprobado por el Subdepartamento de Supervisión Financiera Nacional.</v>
          </cell>
        </row>
        <row r="649">
          <cell r="B649" t="str">
            <v xml:space="preserve">654526001
</v>
          </cell>
          <cell r="C649" t="str">
            <v>Persona Jurídica de Derecho público</v>
          </cell>
          <cell r="D649" t="str">
            <v>Corporaciones de Derecho Público.</v>
          </cell>
          <cell r="E649" t="str">
            <v>Ley nº 19638, de 1999, Capítulo III “Personalidad Jurídica y estatutos”, arts. 8 a 13.</v>
          </cell>
          <cell r="F649" t="str">
            <v>Consta en publicación en el Diario Oficial de un extracto del acta de constitución de fecha 21 de octubre de 2004, Registro del Ministerio de Justicia Nº 7.174, de fecha 17 de agosto de 2004.</v>
          </cell>
          <cell r="G649"/>
          <cell r="H649" t="str">
            <v>Realizar actividades de ayuda, asistencia social y rehabilitación, tales como Hogares de Ancianos, Hogares de Menores, Comedores Abiertos y Hospederías, de acuerdo a los planes y programas que puedan desarrollarse para tal efecto.</v>
          </cell>
          <cell r="I649"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J649" t="str">
            <v>Durarán tres años en sus cargos.</v>
          </cell>
          <cell r="K649" t="str">
            <v>1 de marzo de 2010.</v>
          </cell>
          <cell r="L649" t="str">
            <v xml:space="preserve">   Iván Zamorano Valenzuela
</v>
          </cell>
          <cell r="M649" t="str">
            <v xml:space="preserve">Avenida Ecuador  Nº 5079, comuna de Estación Central, Región Metropolitana.
</v>
          </cell>
          <cell r="N649" t="str">
            <v>XIII</v>
          </cell>
          <cell r="O649" t="str">
            <v>Estación Central</v>
          </cell>
          <cell r="P649" t="str">
            <v>Fono 3232376- 3162359</v>
          </cell>
          <cell r="Q649"/>
          <cell r="R649"/>
          <cell r="S649">
            <v>93401</v>
          </cell>
          <cell r="T649" t="str">
            <v xml:space="preserve">Se acompaña certificado financiero correspondiente al año 2011, aprobado por el Subdepartamento de Supervisión Financiera Nacional. </v>
          </cell>
        </row>
        <row r="650">
          <cell r="B650" t="str">
            <v xml:space="preserve">65571720K
</v>
          </cell>
          <cell r="C650" t="str">
            <v>Persona Jurídica de Derecho Público</v>
          </cell>
          <cell r="D650" t="str">
            <v>Corporaciones de Derecho Público.</v>
          </cell>
          <cell r="E650" t="str">
            <v>Ley Nº 19638, que establece normas sobre la constitución jurídica de las Iglesias y Organizaciones Religiosas.</v>
          </cell>
          <cell r="F650" t="str">
            <v>no aparee</v>
          </cell>
          <cell r="G650"/>
          <cell r="H650" t="str">
            <v xml:space="preserve">Actividad Religiosa </v>
          </cell>
          <cell r="I650" t="str">
            <v xml:space="preserve">Presidente: Francis Azorín Nadeau        
Secretario: Luis Paredes Ferragú             
Tesorero: Ricardo Córdova Arredondo  
Directores: 
Roberto Andrade Alvarez                         
Boris Goitiandía Molina                          
Priscilla Paredes Stecher                        
Marco Fernández Garrido                         
</v>
          </cell>
          <cell r="J650" t="str">
            <v>Durarán dos años en sus cargos.</v>
          </cell>
          <cell r="K650"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L650" t="str">
            <v xml:space="preserve">Presidente: Francis Azorín Nadeau        
</v>
          </cell>
          <cell r="M650" t="str">
            <v xml:space="preserve">Capernaum Nº 3521, comuna de la Florida, Región Metropolitana. </v>
          </cell>
          <cell r="N650" t="str">
            <v>XIII</v>
          </cell>
          <cell r="O650" t="str">
            <v>La Florida</v>
          </cell>
          <cell r="P650"/>
          <cell r="Q650"/>
          <cell r="R650"/>
          <cell r="S650">
            <v>93401</v>
          </cell>
          <cell r="T650" t="str">
            <v>Se acompaña Certificado Financiero año 2006 firmado ante notario público, de 30 de abril del 2007,  aprobado por la Unidad de Auditoria.</v>
          </cell>
        </row>
        <row r="651">
          <cell r="B651" t="str">
            <v>71593700K</v>
          </cell>
          <cell r="C651" t="str">
            <v>Corporación de Derecho Privado.</v>
          </cell>
          <cell r="D651" t="str">
            <v>Corporaciones de Derecho Privado</v>
          </cell>
          <cell r="E651" t="str">
            <v>Otorgado por Decreto Supremo Nº 369, de fecha 13 de abril de 1989, del Ministerio de Justicia.</v>
          </cell>
          <cell r="F651" t="str">
            <v xml:space="preserve">Certificado de Vigencia emitido por el Servicio de Registro Civil e Identificación, Folio 500237417851, de fecha 5 de julio de 2019.
</v>
          </cell>
          <cell r="G651"/>
          <cell r="H651"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I651"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J651" t="str">
            <v>Dos Años</v>
          </cell>
          <cell r="K651" t="str">
            <v>9 de enero de 2018 al 9 de enero de 2020.</v>
          </cell>
          <cell r="L651" t="str">
            <v xml:space="preserve">María Cecilia Grez Jordan                                    
Teresita Boetsch Vicuña                            
Claudia Ivonne Caceres Perez                  
Magdalena Schele Velasco                       
Podrán actuar conjuntamente dos cualquiera de ellas. 
</v>
          </cell>
          <cell r="M651" t="str">
            <v xml:space="preserve">Avenida Alcalde Eduardo Castillo Velasco Nº 6925, comuna de La Reina, Región Metropolitana.
</v>
          </cell>
          <cell r="N651" t="str">
            <v>XIII</v>
          </cell>
          <cell r="O651" t="str">
            <v>La Reina</v>
          </cell>
          <cell r="P651" t="str">
            <v>Fono: 2773518, 2263768 y 2267827.</v>
          </cell>
          <cell r="Q651"/>
          <cell r="R651"/>
          <cell r="S651" t="str">
            <v xml:space="preserve">93401: Institución de Asistencia Social  </v>
          </cell>
          <cell r="T651" t="str">
            <v>Se acompañan antecedentes Financieros correspondiente al año 2018, aprobados por el Subdepartamento de Supervisión Financiera Nacional</v>
          </cell>
        </row>
        <row r="652">
          <cell r="B652">
            <v>825652000</v>
          </cell>
          <cell r="C652" t="str">
            <v xml:space="preserve">Corporación de Desarrollo Privado.
</v>
          </cell>
          <cell r="D652" t="str">
            <v>Corporaciones de Derecho Privado</v>
          </cell>
          <cell r="E652" t="str">
            <v xml:space="preserve">Otorgado por Decreto Supremo Nº 1118 de 24 de junio de 1968, del Ministerio de Justicia.
</v>
          </cell>
          <cell r="F652" t="str">
            <v xml:space="preserve">Certificado de Vigencia Folio Nº 500399826033, de 23 de julio de 2021, emitido por el Servicio de Registro Civil e Identificación..
</v>
          </cell>
          <cell r="G652"/>
          <cell r="H652" t="str">
            <v xml:space="preserve">Promover el desarrollo educacional, social, cultural y comunitario de todos sus asociados y de todos los habitantes del país.
</v>
          </cell>
          <cell r="I652" t="str">
            <v xml:space="preserve">Presidente: 
Carlos Espinoza Villanueva 
Vice Presidenta: 
Patricia Caselli de la Carrera. 
Secretario:
Francisco Gallegos Vivanco.
Tesorero:
Jaime Hueraleo Vega.
Director: 
Juan Carlos Figueroa Huenumilla. </v>
          </cell>
          <cell r="J652" t="str">
            <v>Directorio dura dos años</v>
          </cell>
          <cell r="K652" t="str">
            <v>De 7 de junio de 2021 a 7 de junio de 2023.</v>
          </cell>
          <cell r="L652" t="str">
            <v xml:space="preserve">Presidente: Carlos Espinoza Villanueva 
</v>
          </cell>
          <cell r="M652" t="str">
            <v xml:space="preserve">José Miguel Carrera Nº 027, Quilicura, Región Metropolitana.
</v>
          </cell>
          <cell r="N652" t="str">
            <v>XIII</v>
          </cell>
          <cell r="O652" t="str">
            <v>Quilicura</v>
          </cell>
          <cell r="P652" t="str">
            <v>Teléfonos: Patricia Caselli de la carrera: Representante legal –  973042713
Carlos Espinoza Villanueva: Vicepresidente
95776114
Oficina: 232541305 Central
PIE JOVEN EN RED MAIPU: 22 9208838
PIE ENACCION JOVEN QUILICURA: 22 8130821
TELÉFONO:  22 681 6762
ANEXO 605</v>
          </cell>
          <cell r="Q652" t="str">
            <v xml:space="preserve">
corporacion.carloscasanueva@gmail.com acentral.ccc@gmail.com</v>
          </cell>
          <cell r="R652"/>
          <cell r="S652" t="str">
            <v>93401 Institución de Asistencia Social.</v>
          </cell>
          <cell r="T652" t="str">
            <v>Certificado correspondiente al año 2020, aprobado por el Sub Departamento de Supervisión Financiera.</v>
          </cell>
        </row>
        <row r="653">
          <cell r="B653">
            <v>700160718</v>
          </cell>
          <cell r="C653" t="str">
            <v>Institución Eclesiástica</v>
          </cell>
          <cell r="D653" t="str">
            <v>Instituciones Religiosas.</v>
          </cell>
          <cell r="E653" t="str">
            <v>Otorgada por derecho canónico</v>
          </cell>
          <cell r="F653" t="str">
            <v>Indefinida.</v>
          </cell>
          <cell r="G653"/>
          <cell r="H653" t="str">
            <v xml:space="preserve">Organizaciones religiosas.
</v>
          </cell>
          <cell r="I653" t="str">
            <v>no tiene</v>
          </cell>
          <cell r="J653"/>
          <cell r="K653"/>
          <cell r="L653" t="str">
            <v xml:space="preserve">Hna. María Teresa Aedo Mardones. </v>
          </cell>
          <cell r="M653" t="str">
            <v>Avenida  José Pedro Alessandri Nº 294, comuna de Ñuñoa.</v>
          </cell>
          <cell r="N653" t="str">
            <v>XIII</v>
          </cell>
          <cell r="O653" t="str">
            <v>Ñuñoa</v>
          </cell>
          <cell r="P653"/>
          <cell r="Q653"/>
          <cell r="R653"/>
          <cell r="S653">
            <v>93910</v>
          </cell>
          <cell r="T653" t="str">
            <v xml:space="preserve">Se acompaña Certificado de los antecedentes financieros del año 2011, aprobado por el Subdepartamento de Supervisión Financiera Nacional, para su aprobación. </v>
          </cell>
        </row>
        <row r="654">
          <cell r="B654">
            <v>823898002</v>
          </cell>
          <cell r="C654" t="str">
            <v>Corporación de Derecho Privado.</v>
          </cell>
          <cell r="D654" t="str">
            <v>Corporaciones de Derecho Privado</v>
          </cell>
          <cell r="E654" t="str">
            <v xml:space="preserve">Otorgado por Decreto Supremo Nº 2351, del 29 de septiembre de 1966, del Ministerio de Justicia. </v>
          </cell>
          <cell r="F654" t="str">
            <v>Certificado Nº 5907 emitido por el Ministerio de Justicia, de fecha 16 de junio de 2009.</v>
          </cell>
          <cell r="G654"/>
          <cell r="H654" t="str">
            <v>1. Propender a proporcionar becas a personas idóneas para estudiar en Institutos del país o del extranjero y especializarse como profesores de sordos, fonoaudiólogos, audiólogos y foniatras, sin distinción de clases, credos o doctrinas.</v>
          </cell>
          <cell r="I654" t="str">
            <v xml:space="preserve">Presidente: Mario Navia Salinas                             
Vicepresidente: Fernando Lathrop Donoso             
Secretario: Rodrigo Olivares Álvarez                   
 Tesorera: Katia Toro Baesler                                 
1° Director: Gilda Soya González                            
2° Director: Luis Morgado Faúndez                        
</v>
          </cell>
          <cell r="J654" t="str">
            <v>Durarán dos años en sus cargos</v>
          </cell>
          <cell r="K654" t="str">
            <v>: De 31 de octubre de 2008 a 31 de octubre de 2010</v>
          </cell>
          <cell r="L654" t="str">
            <v xml:space="preserve">Mario Navia Salinas                         </v>
          </cell>
          <cell r="M654" t="str">
            <v>Índico 4641, Gómez Carreño, Viña del Mar, Quinta Región.</v>
          </cell>
          <cell r="N654" t="str">
            <v>V</v>
          </cell>
          <cell r="O654" t="str">
            <v>Viña Del Mar</v>
          </cell>
          <cell r="P654"/>
          <cell r="Q654"/>
          <cell r="R654"/>
          <cell r="S654" t="str">
            <v>93401: Institución de Asistencia Social</v>
          </cell>
          <cell r="T654" t="str">
            <v>Se acompaña Certificado Financiero, correspondiente a los antecedentes financieros del año 2010,  aprobados por el Subdepartamento de Supervisión Financiera Nacional. Se envía memo a U. de Transferencias.</v>
          </cell>
        </row>
        <row r="655">
          <cell r="B655" t="str">
            <v>71877800K</v>
          </cell>
          <cell r="C655" t="str">
            <v>Corporación de Derecho Privado.</v>
          </cell>
          <cell r="D655" t="str">
            <v>Corporaciones de Derecho Privado</v>
          </cell>
          <cell r="E655" t="str">
            <v xml:space="preserve">Otorgado por Decreto Supremo Nº 81, del 24 de enero de 1991, del Ministerio de Justicia. </v>
          </cell>
          <cell r="F655" t="str">
            <v xml:space="preserve">Certificado de Vigencia, folio N°500399852901, de 23 de julio de 2021, del Servicio de Registro Civil e Identificación.
</v>
          </cell>
          <cell r="G655"/>
          <cell r="H655" t="str">
            <v xml:space="preserve">Promover y recuperar las líneas de formación, organización y producción entre los pobladores del sector urbano.  </v>
          </cell>
          <cell r="I655" t="str">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ell>
          <cell r="J655" t="str">
            <v>Durarán dos años en los cargos</v>
          </cell>
          <cell r="K655" t="str">
            <v>9 de septiembre de 2020 al 9 de septiembre del 2022.</v>
          </cell>
          <cell r="L655" t="str">
            <v xml:space="preserve">Presidente: Manuel Alejandro Vega Alarcón, RUT: 15.671.215-9
</v>
          </cell>
          <cell r="M655" t="str">
            <v>Avenida Primera Transversal Nº 2630, Maipú.</v>
          </cell>
          <cell r="N655" t="str">
            <v>XIII</v>
          </cell>
          <cell r="O655" t="str">
            <v>Maipú</v>
          </cell>
          <cell r="P655" t="str">
            <v>02-24196882</v>
          </cell>
          <cell r="Q655" t="str">
            <v>ideco@corporacionideco.cl</v>
          </cell>
          <cell r="R655"/>
          <cell r="S655" t="str">
            <v>93401: Institución de Asistencia Social</v>
          </cell>
          <cell r="T655" t="str">
            <v>Se acompañan antecedentes Financieros correspondientes al año 2020, aprobados por el Subdepartamento de  Supervisión Financiera Nacional</v>
          </cell>
        </row>
        <row r="656">
          <cell r="B656">
            <v>821382009</v>
          </cell>
          <cell r="C656" t="str">
            <v>Corporación de Derecho Privado.</v>
          </cell>
          <cell r="D656" t="str">
            <v>Corporaciones de Derecho Privado</v>
          </cell>
          <cell r="E656" t="str">
            <v>Otorgado por Decreto Supremo Nº1017, 23 de marzo de 1966, por el Ministerio de Justicia.</v>
          </cell>
          <cell r="F656" t="str">
            <v xml:space="preserve">Certificado de Vigencia Nº5530, 21 de Julio de 2005, del Ministerio de Justicia.
</v>
          </cell>
          <cell r="G656"/>
          <cell r="H656" t="str">
            <v xml:space="preserve">Colaborar al desarrollo social del país, particularmente en el nivel del sub proletariado de las poblaciones marginales, utilizando para ello de todos los medios de que dispone.
</v>
          </cell>
          <cell r="I656" t="str">
            <v xml:space="preserve">Presidente: María Isabel Troncoso Escobar   
Vicepresidente: Jean  Schlosser Burgos      
Consejeros:     
Yohanna Schlosser Burgos                         
María Victoria Sandoval Conejeros         
 Ercilda San Martín Mora                            
Angélica Quiñilen Mendoza              
</v>
          </cell>
          <cell r="J656" t="str">
            <v>Durarán dos años en sus cargos</v>
          </cell>
          <cell r="K656" t="str">
            <v>De 27 de septiembre de 2005 a 22 de septiembre de 2007, con respecto a la presidenta doña María Isabel Troncoso y los directores Jean Paul Schlosser Burgos y doña Yohanna Schlosser Burgos, durarán en el cargo hasta el 27 de diciembre de 2008.</v>
          </cell>
          <cell r="L656" t="str">
            <v xml:space="preserve">Presidente: María Isabel Troncoso Escobar  
</v>
          </cell>
          <cell r="M656" t="str">
            <v xml:space="preserve">Trinitaria Nº 155, comuna y ciudad de Concepción, Octava Región, </v>
          </cell>
          <cell r="N656" t="str">
            <v>VIII</v>
          </cell>
          <cell r="O656" t="str">
            <v>Concepción</v>
          </cell>
          <cell r="P656"/>
          <cell r="Q656"/>
          <cell r="R656"/>
          <cell r="S656" t="str">
            <v>93401: Instituciones de Asistencia Social.</v>
          </cell>
          <cell r="T656" t="str">
            <v>Se acompaña certificado financiero año 2004, aprobado por la Unidad de Auditoria.</v>
          </cell>
        </row>
        <row r="657">
          <cell r="B657">
            <v>700229106</v>
          </cell>
          <cell r="C657" t="str">
            <v>Corporación de Derecho Privado.</v>
          </cell>
          <cell r="D657" t="str">
            <v>Corporaciones de Derecho Privado</v>
          </cell>
          <cell r="E657" t="str">
            <v xml:space="preserve">Otorgado por Decreto Supremo Nº 405, del 15 de abril de 1974, del Ministerio de Justicia. </v>
          </cell>
          <cell r="F657" t="str">
            <v xml:space="preserve">Certificado de vigencia Nº 19117 emitido por Ministerio de Justicia con fecha 15 de junio de 2005.
</v>
          </cell>
          <cell r="G657"/>
          <cell r="H657" t="str">
            <v xml:space="preserve">Promoción del pensamiento humanista cristiano en Chile y América.  </v>
          </cell>
          <cell r="I657"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J657" t="str">
            <v>Durarán dos años en los cargos.</v>
          </cell>
          <cell r="K657" t="str">
            <v>: De  17 de abril de 2006 a 17de abril de 2008.</v>
          </cell>
          <cell r="L657" t="str">
            <v xml:space="preserve">Presidente: Otto Boye  Soto                                     </v>
          </cell>
          <cell r="M657" t="str">
            <v>Villavicencio 361, oficina 119, Santiago; o Coronel Santiago Bueras Nº182, Santiago.</v>
          </cell>
          <cell r="N657" t="str">
            <v>XIII</v>
          </cell>
          <cell r="O657" t="str">
            <v>Santiago</v>
          </cell>
          <cell r="P657"/>
          <cell r="Q657"/>
          <cell r="R657"/>
          <cell r="S657" t="str">
            <v>93401: Institución de Asistencia Social</v>
          </cell>
          <cell r="T657" t="str">
            <v>Se acompañan Balance General y Certificado Financiero de los antecedentes financieros del año 2008, aprobado por la Unidad de Supervisión Financiera Nacional.</v>
          </cell>
        </row>
        <row r="658">
          <cell r="B658">
            <v>609010002</v>
          </cell>
          <cell r="C658" t="str">
            <v>Ministerio de Educación.</v>
          </cell>
          <cell r="D658" t="str">
            <v>Organismo o Servicio Público.</v>
          </cell>
          <cell r="E658" t="str">
            <v>Ley Nº18.956, Reestructura el Ministerio de Educación Pública.</v>
          </cell>
          <cell r="F658" t="str">
            <v>Indefinida.</v>
          </cell>
          <cell r="G658"/>
          <cell r="H658"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I658" t="str">
            <v>no tiene</v>
          </cell>
          <cell r="J658"/>
          <cell r="K658"/>
          <cell r="L658" t="str">
            <v xml:space="preserve">Nicolás Cataldo Astorga  
(Subsecretario de Educación)
</v>
          </cell>
          <cell r="M658" t="str">
            <v xml:space="preserve">Avenida Libertador Bernardo O’Higgins 1371, comuna de Santiago, Región Metropolitana.
</v>
          </cell>
          <cell r="N658" t="str">
            <v>XIII</v>
          </cell>
          <cell r="O658" t="str">
            <v>Santiago</v>
          </cell>
          <cell r="P658" t="str">
            <v>Teléfono: +562 24066000</v>
          </cell>
          <cell r="Q658"/>
          <cell r="R658"/>
          <cell r="S658">
            <v>91001</v>
          </cell>
          <cell r="T658" t="str">
            <v>Se acompaña Certificado de antecedentes financieros del año 2008, aprobado por la Sub Unidad de Supervisión Financiera Nacional.</v>
          </cell>
        </row>
        <row r="659">
          <cell r="B659">
            <v>713189006</v>
          </cell>
          <cell r="C659" t="str">
            <v>Corporación de Derecho Público</v>
          </cell>
          <cell r="D659" t="str">
            <v>Corporaciones de Derecho Público.</v>
          </cell>
          <cell r="E659" t="str">
            <v>Otorgado por Decreto Supremo Nº 1965, del  17 de marzo de 1960, del Ministerio de Justicia.</v>
          </cell>
          <cell r="F659" t="str">
            <v>indefinida</v>
          </cell>
          <cell r="G659"/>
          <cell r="H659" t="str">
            <v>Actividad Religiosa</v>
          </cell>
          <cell r="I659" t="str">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ell>
          <cell r="J659" t="str">
            <v xml:space="preserve">Durarán tres años en sus cargos, pudiendo ser reelegidos de forma indefinida.
</v>
          </cell>
          <cell r="K659" t="str">
            <v>Directorio prorrogado por 3 años, a contar del 27 de febrero de 2022 hasta el 27 de febrero de 2025.</v>
          </cell>
          <cell r="L659" t="str">
            <v>Julio Salazar Veloso, 
Luis Elías Jara Martínez, 
Marco Durán Roa, 
(Podrán actuar conjunta o indistintamente).</v>
          </cell>
          <cell r="M659" t="str">
            <v xml:space="preserve">Cousiño N°137, comuna de Coronel, Región del Biobío
</v>
          </cell>
          <cell r="N659" t="str">
            <v>VIII</v>
          </cell>
          <cell r="O659" t="str">
            <v>Coronel</v>
          </cell>
          <cell r="P659" t="str">
            <v>Teléfonos:  41 2876235 – 41 2871238</v>
          </cell>
          <cell r="Q659" t="str">
            <v>director.mesp@gmail.com</v>
          </cell>
          <cell r="R659"/>
          <cell r="S659">
            <v>93910</v>
          </cell>
          <cell r="T659" t="str">
            <v xml:space="preserve">ANTECEDENTES CORRESPONDIENTES AL AÑO 2021, aprobado por el SUB DEPARTAMENTO DE SUPERVISIÓN FINANCIERA </v>
          </cell>
        </row>
        <row r="660">
          <cell r="B660">
            <v>650263170</v>
          </cell>
          <cell r="C660" t="str">
            <v>Organización Comunitaria Funcional</v>
          </cell>
          <cell r="D660" t="str">
            <v>Organizaciones Comunitarias Funcionales.</v>
          </cell>
          <cell r="E660"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660" t="str">
            <v xml:space="preserve">Certificado de fecha 17 de agosto de 2010, emitido por doña Daniela Soto Pastene, Secretaria Municipal de la Ilustre Municipalidad de Puerto Montt.
</v>
          </cell>
          <cell r="G660"/>
          <cell r="H660"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I660" t="str">
            <v xml:space="preserve">Presidente: María Pilar Recondo Lavanderos     
Vicepresidente: Rodolfo Pedro Infante Espiñeira 
Secretario: Daniela Soto Pastene                         
Tesorero: María Carolina Velásquez Vivar           
Director: Carolina Adriana Serpell Dubott            
                Ángela Lorena Elgueda Salas               
</v>
          </cell>
          <cell r="J660" t="str">
            <v xml:space="preserve">De acuerdo al artículo 28 de sus Estatutos, el Directorio durará dos años en sus funciones, pudiendo sus integrantes ser reelegidos.
</v>
          </cell>
          <cell r="K660" t="str">
            <v>24 de julio de 2010.</v>
          </cell>
          <cell r="L660" t="str">
            <v xml:space="preserve">María Pilar Recondo Lavanderos                 
</v>
          </cell>
          <cell r="M660" t="str">
            <v>Calle Urmeneta Nº 581, oficina 31, Comuna de Puerto Montt, Décima Región de Los Lagos.</v>
          </cell>
          <cell r="N660" t="str">
            <v>X</v>
          </cell>
          <cell r="O660" t="str">
            <v>Puerto Montt</v>
          </cell>
          <cell r="P660"/>
          <cell r="Q660"/>
          <cell r="R660"/>
          <cell r="S660" t="str">
            <v>93401: Institución de Asistencia Social</v>
          </cell>
          <cell r="T660" t="str">
            <v xml:space="preserve">Se acompaña Certificado de Antecedentes Financieros, correspondientes al año 2010, firmado ante Notario Público, y autorizado por la Unidad de Supervisión Financiera Nacional.
</v>
          </cell>
        </row>
        <row r="661">
          <cell r="B661">
            <v>754811005</v>
          </cell>
          <cell r="C661" t="str">
            <v>Organización Comunitaria  Funcional</v>
          </cell>
          <cell r="D661" t="str">
            <v>Organizaciones Comunitarias Funcionales.</v>
          </cell>
          <cell r="E661" t="str">
            <v>Inscrita con Personalidad Jurídica N° 374, con fecha 30 de Septiembre de 1999, en el Registro Público de Organizaciones Comunitarias de la Municipalidad de Valdivia.</v>
          </cell>
          <cell r="F661" t="str">
            <v xml:space="preserve">Certificado de Vigencia Folio N°542, de la Ilustre Municipalidad de Valdivia, de fecha 13 de febrero de 2018.
</v>
          </cell>
          <cell r="G661"/>
          <cell r="H661"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I661" t="str">
            <v xml:space="preserve">Presidenta: Elba Rosa Barrientos Contreras, 
Secretaria: Madelaine Irene Andrade Sánchez, 
Tesorero: Samuel Humberto Silva Díaz, 
Directores Suplentes:
Marcelo Javier Silva Villarroel, 
Marcial Esteban Jiménez Vivanco, 
Victoria Silva Barrientos
</v>
          </cell>
          <cell r="J661" t="str">
            <v>De acuerdo al artículo 19 de sus Estatutos, el Directorio durará tres años en sus funciones, pudiendo sus integrantes ser reelegidos para el período siguiente</v>
          </cell>
          <cell r="K661" t="str">
            <v>21 de diciembre de 2017 al 21 de diciembre de 2020</v>
          </cell>
          <cell r="L661" t="str">
            <v>Elba Rosa Barrientos Contreras, ; según consta en Certificado de Vigencia Folio N°542, de la Ilustre Municipalidad de Valdivia, de fecha 13 de febrero de 2018.</v>
          </cell>
          <cell r="M661" t="str">
            <v xml:space="preserve">Domicilio Legal: Pedro Aguirre Cerda N°180, Las Animas, Valdivia, Región de Ríos
</v>
          </cell>
          <cell r="N661" t="str">
            <v>XIV</v>
          </cell>
          <cell r="O661" t="str">
            <v>Las Animas</v>
          </cell>
          <cell r="P661" t="str">
            <v>Fono: 063-2207226, 063-2343754</v>
          </cell>
          <cell r="Q661" t="str">
            <v>ampadevaldivia@gmail.com</v>
          </cell>
          <cell r="R661"/>
          <cell r="S661" t="str">
            <v>93401: Instituciones de Asistencia Social</v>
          </cell>
          <cell r="T661" t="str">
            <v>Se acompaña Certificado de la Institución correspondiente a antecedentes financieros del año 2017, pendiente aprobación por el Subdepartamento de Supervisión Financiera.</v>
          </cell>
        </row>
        <row r="662">
          <cell r="B662">
            <v>650251105</v>
          </cell>
          <cell r="C662" t="str">
            <v>Organización Comunitaria Funcional</v>
          </cell>
          <cell r="D662" t="str">
            <v>Organizaciones Comunitarias Funcionales.</v>
          </cell>
          <cell r="E662"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662" t="str">
            <v xml:space="preserve">Certificado de fecha 11 de mayo de 2011, emitido por don Patricio Orellana Ferrada, Secretario Municipal de la Ilustre Municipalidad de La Cisterna.
</v>
          </cell>
          <cell r="G662"/>
          <cell r="H662"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I662" t="str">
            <v xml:space="preserve">Presidente: Miguel Ángel Ruiz Pastene, 
Secretario: Julio Vargas Rojas, 
Tesorero: Eduardo Araneda Valdés, 
</v>
          </cell>
          <cell r="J662" t="str">
            <v xml:space="preserve">De acuerdo al artículo 19 de sus Estatutos, el Directorio durará dos años en sus funciones, pudiendo sus integrantes ser reelegidos para el período siguiente.
</v>
          </cell>
          <cell r="K662" t="str">
            <v xml:space="preserve">: 15 de mayo de 2008.
</v>
          </cell>
          <cell r="L662" t="str">
            <v xml:space="preserve">Miguel Ángel Ruiz Pastene     
</v>
          </cell>
          <cell r="M662" t="str">
            <v xml:space="preserve">Avenida El Parrón N° 0939, Comuna de La Cisterna, Región Metropolitana.
</v>
          </cell>
          <cell r="N662" t="str">
            <v>XIII</v>
          </cell>
          <cell r="O662" t="str">
            <v>La Cisterna</v>
          </cell>
          <cell r="P662" t="str">
            <v xml:space="preserve">Fono: 02-5481951
</v>
          </cell>
          <cell r="Q662" t="str">
            <v xml:space="preserve"> adaeschile@gmail.com</v>
          </cell>
          <cell r="R662"/>
          <cell r="S662" t="str">
            <v>93401: Institución de Asistencia Social</v>
          </cell>
          <cell r="T662" t="str">
            <v xml:space="preserve">Se acompaña Certificado de Antecedentes Financieros, correspondientes al año 2007, firmado ante Notario Público, y autorizado por la Unidad de Supervisión Financiera Nacional.
</v>
          </cell>
        </row>
        <row r="663">
          <cell r="B663">
            <v>657662402</v>
          </cell>
          <cell r="C663" t="str">
            <v xml:space="preserve">Organización Comunitaria de carácter funcional. </v>
          </cell>
          <cell r="D663" t="str">
            <v>Organizaciones Comunitarias Funcionales.</v>
          </cell>
          <cell r="E663" t="str">
            <v xml:space="preserve">Esta registrada con personalidad jurídica en el folio Nº 602, en el Registro Público de la Municipalidad de Los Andes. 
</v>
          </cell>
          <cell r="F663" t="str">
            <v xml:space="preserve">Certificado de Vigencia de 09 de mayo de 2007, del Secretario Municipal de la Municipalidad de Los Andes.
</v>
          </cell>
          <cell r="G663"/>
          <cell r="H663" t="str">
            <v xml:space="preserve">Los objetivos son colaborar con el funcionamiento, implementación y desarrollo de las actividades de la Agrupación de Los Andes, a través de la realización de diversas acciones sociales y de voluntariado. 
</v>
          </cell>
          <cell r="I663" t="str">
            <v xml:space="preserve">Presidente: 
 Sara Muñoz Urrutia ,              
Vicepresidente:     
Aldo Silva Jorquera                 
Secretario:
Claudia Moya Nilo,               
Tesorero:
Flor Muñoz Urrutia ,              
 Directores: 
Cecilia Zamora Zamora,          
Iris Morales Recabal              
</v>
          </cell>
          <cell r="J663" t="str">
            <v>Dos años.</v>
          </cell>
          <cell r="K663" t="str">
            <v>05-05-2007 hasta el 05-05-2009</v>
          </cell>
          <cell r="L663" t="str">
            <v xml:space="preserve">Presidente: 
Sara Muñoz Urrutia ,              
</v>
          </cell>
          <cell r="M663" t="str">
            <v xml:space="preserve">Santa Rosa Nº 151, comuna de Los Andes, Quinta Región. 
</v>
          </cell>
          <cell r="N663" t="str">
            <v>V</v>
          </cell>
          <cell r="O663" t="str">
            <v>Los Andes</v>
          </cell>
          <cell r="P663" t="str">
            <v xml:space="preserve">Fono: (34) 343186- (34) 343187.
</v>
          </cell>
          <cell r="Q663"/>
          <cell r="R663"/>
          <cell r="S663">
            <v>93401</v>
          </cell>
          <cell r="T663" t="str">
            <v>Certificado financiero autorizado ante Notario Público de fecha 17 de agosto de 2007, aprobado por la Sub Unidad de Control de Supervisión Financiera.</v>
          </cell>
        </row>
        <row r="664">
          <cell r="B664">
            <v>657478903</v>
          </cell>
          <cell r="C664" t="str">
            <v>Organización Comunitaria Funcional.</v>
          </cell>
          <cell r="D664" t="str">
            <v>Organizaciones Comunitarias Funcionales.</v>
          </cell>
          <cell r="E664" t="str">
            <v xml:space="preserve">Otorgado por Decreto S/Nº, de fecha 4 de octubre de 2006, de la Secretaría de la Ilustre Municipalidad de Queilén. </v>
          </cell>
          <cell r="F664" t="str">
            <v xml:space="preserve">Certificado Nº 062/2013, de fecha 8 de julio de 2013, emitido por don  Oscar Chang Delgado, Secretario Municipal de la Ilustre Municipalidad de Queilén.
</v>
          </cell>
          <cell r="G664"/>
          <cell r="H664" t="str">
            <v xml:space="preserve">Promover la integración, participación y el desarrollo integral de los grupos más vulnerables y en riesgo social de la comuna de Queilén. </v>
          </cell>
          <cell r="I664" t="str">
            <v xml:space="preserve">Presidente: María Bórquez Andrade                
Vicepresidente: Wilma Cárdenas Mansilla    
Secretaria: Luz Gonzalez Vera                  
Tesorero: Katya Piñeiro Mella                          
Director: Nelly Andrade Pinto                          
</v>
          </cell>
          <cell r="J664" t="str">
            <v>: Durarán 2 años en sus cargos, pudiendo ser reelegidos</v>
          </cell>
          <cell r="K664" t="str">
            <v>28 de noviembre de 2012</v>
          </cell>
          <cell r="L664" t="str">
            <v xml:space="preserve">Presidente: María Bórquez Andrade             </v>
          </cell>
          <cell r="M664" t="str">
            <v xml:space="preserve">Calle Pedro Aguirre Cerda Nº 259, comuna de Queilén, Décima Región de Los Lagos.
</v>
          </cell>
          <cell r="N664" t="str">
            <v>X</v>
          </cell>
          <cell r="O664" t="str">
            <v>Queilén</v>
          </cell>
          <cell r="P664" t="str">
            <v xml:space="preserve">Teléfonos:  (065) 611250
</v>
          </cell>
          <cell r="Q664"/>
          <cell r="R664"/>
          <cell r="S664" t="str">
            <v>93401: Institución de Asistencia Social</v>
          </cell>
          <cell r="T664" t="str">
            <v xml:space="preserve">
Se acompaña Certificado Financiero de los antecedentes financieros del año 2012, aprobado por el Subdepartamento de Supervisión Financiera.
</v>
          </cell>
        </row>
        <row r="665">
          <cell r="B665">
            <v>659759004</v>
          </cell>
          <cell r="C665" t="str">
            <v>Organización Comunitaria Funcional</v>
          </cell>
          <cell r="D665" t="str">
            <v>Organizaciones Comunitarias Funcionales.</v>
          </cell>
          <cell r="E665"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665" t="str">
            <v xml:space="preserve">Certificado Nº 547, de fecha 28 de Julio de 2014, emitido por doña Emma Gaete Castillo, Secretaria Municipal  de la Ilustre Municipalidad de Copiapó.
</v>
          </cell>
          <cell r="G665"/>
          <cell r="H665"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I665" t="str">
            <v xml:space="preserve">Según certificado de vigencia Nº547, de fecha 28 de julio de 2014, emitido por la Ilustre Municipalidad de Copiapó.
Presidente: Arlen  Contreras Tapia      
Secretaria: Natalia Donoso Pérez         
Tesorera: Isabel García Farías             
</v>
          </cell>
          <cell r="J665" t="str">
            <v>Durarán tres años en sus cargos</v>
          </cell>
          <cell r="K665" t="str">
            <v>10 de abril de 2012 al 10 de abril de 2015.</v>
          </cell>
          <cell r="L665" t="str">
            <v xml:space="preserve">Arlen Edgardo Contreras Tapia    
</v>
          </cell>
          <cell r="M665" t="str">
            <v>Pasaje Monteverdi N° 2631, Alto Palomar, Copiapó.</v>
          </cell>
          <cell r="N665" t="str">
            <v>III</v>
          </cell>
          <cell r="O665" t="str">
            <v>Copiapó</v>
          </cell>
          <cell r="P665"/>
          <cell r="Q665"/>
          <cell r="R665"/>
          <cell r="S665" t="str">
            <v>93401: Institución de Asistencia Social</v>
          </cell>
          <cell r="T665" t="str">
            <v xml:space="preserve">Se acompaña Certificado de Antecedentes Financieros, correspondientes al año 2013, aprobado por la Unidad de Supervisión Financiera Nacional.
</v>
          </cell>
        </row>
        <row r="666">
          <cell r="B666">
            <v>650363817</v>
          </cell>
          <cell r="C666" t="str">
            <v>Organización Comunitaria  Funcional</v>
          </cell>
          <cell r="D666" t="str">
            <v>Organizaciones Comunitarias Funcionales.</v>
          </cell>
          <cell r="E666" t="str">
            <v>Inscrita  con Personalidad Jurídica N°897 en el Registro de Público de Organizaciones Comunitarias con carácter Funcional.</v>
          </cell>
          <cell r="F666" t="str">
            <v>Certificado de Vigencia Nº991 de 15 de diciembre de 2011, emitido por Don  Hernán Millán Illanes, Secretario Municipal de La I. Municipalidad de San Carlos.</v>
          </cell>
          <cell r="G666"/>
          <cell r="H666"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I666" t="str">
            <v xml:space="preserve">Presidente:  Carlos Uribe Vásquez, 
Vicepresidente: Raúl Romero Godoy  
Secretario: Oscar Moya Ramírez, 
Tesorero: José Muñoz Lagos  
Director: Héctor Maldonado Inzunza 
</v>
          </cell>
          <cell r="J666" t="str">
            <v>Dos años a contar del 09.02.2011</v>
          </cell>
          <cell r="K666" t="str">
            <v>no aparece</v>
          </cell>
          <cell r="L666" t="str">
            <v xml:space="preserve">CARLOS URIBE VÁSQUEZ, 
</v>
          </cell>
          <cell r="M666" t="str">
            <v xml:space="preserve">Domicilio Legal : Bilbao N° 324, comuna de San Carlos
</v>
          </cell>
          <cell r="N666" t="str">
            <v>XVI</v>
          </cell>
          <cell r="O666" t="str">
            <v>San Carlos</v>
          </cell>
          <cell r="P666"/>
          <cell r="Q666"/>
          <cell r="R666"/>
          <cell r="S666" t="str">
            <v>93401: Instituciones de Asistencia Social</v>
          </cell>
          <cell r="T666" t="str">
            <v>Se acompaña Certificado de la Institución correspondiente a antecedentes financieros del año 2010, aprobado por el Subdepartamento de Supervisión Financiera.</v>
          </cell>
        </row>
        <row r="667">
          <cell r="B667">
            <v>657208701</v>
          </cell>
          <cell r="C667" t="str">
            <v>Organización Comunitaria Funcional.</v>
          </cell>
          <cell r="D667" t="str">
            <v>Organizaciones Comunitarias Funcionales.</v>
          </cell>
          <cell r="E667" t="str">
            <v xml:space="preserve">Otorgado por Decreto Alcaldicio Nº 3329, de fecha 15 de septiembre de 2006, de la Ilustre Municipalidad de Temuco. </v>
          </cell>
          <cell r="F667" t="str">
            <v xml:space="preserve">Certificado emitido por don Juan Araneda Navarro, Secretario Municipal de la Ilustre Municipalidad de Temuco, legalizado ante el Notario Público Titular de Temuco, don Carlos Ramdohr Janssen, de fecha 16 de marzo de 2007.
</v>
          </cell>
          <cell r="G667"/>
          <cell r="H667"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I667" t="str">
            <v xml:space="preserve">Presidenta: Marcia Herrera Pereira                 
Vicepresidente: Rodrigo Gómez Andereya      
Secretaria: Elizabeth Muñoz Vasquez              
Tesorera: Oriana bañares San Martín              
Director: Cristian Ulloa Sepulveda                   
</v>
          </cell>
          <cell r="J667" t="str">
            <v>Durarán 2 años en sus cargos</v>
          </cell>
          <cell r="K667" t="str">
            <v xml:space="preserve">11 de diciembre de 2006 –  11 de diciembre de 2008
</v>
          </cell>
          <cell r="L667" t="str">
            <v xml:space="preserve">Presidenta: Marcia Herrera Pereira                  
</v>
          </cell>
          <cell r="M667" t="str">
            <v xml:space="preserve">Antonio Varas Nº 974, Oficina E, comuna de Temuco, Provincia de Cautín, Novena Región .
</v>
          </cell>
          <cell r="N667" t="str">
            <v>IX</v>
          </cell>
          <cell r="O667" t="str">
            <v>Temuco</v>
          </cell>
          <cell r="P667" t="str">
            <v>Teléfono:  09-4433232.</v>
          </cell>
          <cell r="Q667" t="str">
            <v xml:space="preserve"> fundacion.aporta@gmail.com
</v>
          </cell>
          <cell r="R667"/>
          <cell r="S667" t="str">
            <v>93401: Institución de Asistencia Social</v>
          </cell>
          <cell r="T667" t="str">
            <v xml:space="preserve">Se acompañan los siguientes antecedentes financieros, aprobados por la Unidad de Auditoria Interna del Servicio:
1.- Certificado de Antecedentes Financieros Año 2006, autorizado ante notario público, de 25 de mayo de 2007.
</v>
          </cell>
        </row>
        <row r="668">
          <cell r="B668">
            <v>657351903</v>
          </cell>
          <cell r="C668" t="str">
            <v xml:space="preserve">Organización Comunitaria de carácter funcional. </v>
          </cell>
          <cell r="D668" t="str">
            <v>Organizaciones Comunitarias Funcionales.</v>
          </cell>
          <cell r="E668" t="str">
            <v xml:space="preserve">Esta registrada con personalidad jurídica en el folio Nº 980, en el Registro Público de la Municipalidad de Santiago. 
</v>
          </cell>
          <cell r="F668" t="str">
            <v xml:space="preserve">Certificado de Vigencia de 12 de marzo de 2007, del Secretario Municipal de la Municipalidad de Santiago.
</v>
          </cell>
          <cell r="G668"/>
          <cell r="H668" t="str">
            <v xml:space="preserve">Los objetivos son promover la integración, participación y desarrollo de sus asociados. 
</v>
          </cell>
          <cell r="I668"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J668" t="str">
            <v>Dos años.</v>
          </cell>
          <cell r="K668" t="str">
            <v xml:space="preserve">: 23-03-2007 hasta el 23-03-2009. 
</v>
          </cell>
          <cell r="L668" t="str">
            <v xml:space="preserve">Presidente: 
 Cristián Gonzalo Guzmán Zumarán ,                                    
Tesorero:
Ernesto Germán Luis Charpentier Figueroa ,  
Quienes podrán actuar conjunta o separadamente en representación de ACHIDEF.
</v>
          </cell>
          <cell r="M668" t="str">
            <v xml:space="preserve">Huérfanos Nº 1555, oficina 2009, ciudad de Santiago, Región Metropolitana.
</v>
          </cell>
          <cell r="N668" t="str">
            <v>XIII</v>
          </cell>
          <cell r="O668" t="str">
            <v>Santiago</v>
          </cell>
          <cell r="P668" t="str">
            <v xml:space="preserve">Fono: 6884609-6884919
</v>
          </cell>
          <cell r="Q668" t="str">
            <v xml:space="preserve"> achidef@gmail.com</v>
          </cell>
          <cell r="R668"/>
          <cell r="S668">
            <v>93401</v>
          </cell>
          <cell r="T668" t="str">
            <v>Certificado autorizado ante Notario Público de fecha 02 de abril de 2007, aprobado por la Unidad de Auditoría Interna.</v>
          </cell>
        </row>
        <row r="669">
          <cell r="B669">
            <v>651989108</v>
          </cell>
          <cell r="C669" t="str">
            <v>Organización Comunitaria Funcional.</v>
          </cell>
          <cell r="D669" t="str">
            <v>Organizaciones Comunitarias Funcionales.</v>
          </cell>
          <cell r="E669" t="str">
            <v>Regida por la Ley 19.418, e inscrita bajo el Nº 653 con fecha 6 de mayo de 2003, en el Registro de la Secretaría Municipal de la I. Municipalidad de Rengo.</v>
          </cell>
          <cell r="F669" t="str">
            <v xml:space="preserve">Certificado Nº 271 emitido por América Lizama Jimenez, Secretario Municipal de la I. Municipalidad de Rengo con fecha 8 de junio de 2005.
</v>
          </cell>
          <cell r="G669"/>
          <cell r="H669" t="str">
            <v>Crear instancias de desarrollo social, orientadas a la promoción prevención y protección de derechos de los niños.</v>
          </cell>
          <cell r="I669" t="str">
            <v xml:space="preserve">Presidenta: Elena Emparanza Gardiazabal                  
Secretaria: Marcela Pinto Román               
Tesorera: María Elena Gatica Emparanza          
Directores:
1º : Ana Morales Donoso                                     
2º :  Bonny Quintanilla Sandoval                        
</v>
          </cell>
          <cell r="J669" t="str">
            <v>Durarán dos años en sus cargos</v>
          </cell>
          <cell r="K669" t="str">
            <v>De 27 de mayo de 2005 a 27 de mayo de 2007</v>
          </cell>
          <cell r="L669" t="str">
            <v xml:space="preserve">Presidenta: Elena Emparanza Gardiazabal           </v>
          </cell>
          <cell r="M669" t="str">
            <v xml:space="preserve">Urriola 319, Rengo, </v>
          </cell>
          <cell r="N669" t="str">
            <v>VI</v>
          </cell>
          <cell r="O669" t="str">
            <v>Rengo</v>
          </cell>
          <cell r="P669"/>
          <cell r="Q669"/>
          <cell r="R669"/>
          <cell r="S669" t="str">
            <v>93401: Institución de Asistencia Social</v>
          </cell>
          <cell r="T669" t="str">
            <v>Se acompaña Certificado de Patrimonio año 2005, aprobado por la Unidad de Auditoria.</v>
          </cell>
        </row>
        <row r="670">
          <cell r="B670">
            <v>742049000</v>
          </cell>
          <cell r="C670" t="str">
            <v>Organización Comunitaria Funcional.</v>
          </cell>
          <cell r="D670" t="str">
            <v>Organizaciones Comunitarias Funcionales.</v>
          </cell>
          <cell r="E670" t="str">
            <v>Regida por la Ley 19.418, y concedida por Decreto Municipal Nº 1761 de 14 de octubre de 1997, e inscrita bajo el Nº 84, en el Registro Público de la I. Municipalidad de Hijuelas.</v>
          </cell>
          <cell r="F670" t="str">
            <v xml:space="preserve">Certificado Nº 124 emitido por Carlos Campos Vicencio, Secretario Municipal de la I. Municipalidad de Hijuelas con fecha 5 de julio de 2005.
</v>
          </cell>
          <cell r="G670"/>
          <cell r="H670" t="str">
            <v>Promover el desarrollo, especialmente, de las familias, grupos y comunidades que viven en pobreza y/o marginalidad.</v>
          </cell>
          <cell r="I670" t="str">
            <v xml:space="preserve">Presidente: Delfina Ibacache Estay                  
2º Titular Sergio Navarrete Estay                
3º Titular Franco Orellana Ibacache           
4º Titular Joselina Estay Ibacache               
5º Titular H. Elena Ibacache Romero           
</v>
          </cell>
          <cell r="J670" t="str">
            <v>Durarán dos años en sus cargos.</v>
          </cell>
          <cell r="K670" t="str">
            <v>De 20 de mayo de 2004 a 20 de mayo de 2006.</v>
          </cell>
          <cell r="L670" t="str">
            <v xml:space="preserve">Delfina Ibacache Estay                    </v>
          </cell>
          <cell r="M670" t="str">
            <v>Calle Cuartel 65 ó Manuel Rodríguez 1798, Hijuelas, V Región.</v>
          </cell>
          <cell r="N670" t="str">
            <v>V</v>
          </cell>
          <cell r="O670" t="str">
            <v>Hijuelas</v>
          </cell>
          <cell r="P670"/>
          <cell r="Q670"/>
          <cell r="R670"/>
          <cell r="S670" t="str">
            <v>93401: Institución de Asistencia Social</v>
          </cell>
          <cell r="T670" t="str">
            <v>Se acompaña Certificado Patrimonial, año año 2005, aprobado por la Unidad de Auditoria.</v>
          </cell>
        </row>
        <row r="671">
          <cell r="B671">
            <v>650882008</v>
          </cell>
          <cell r="C671" t="str">
            <v>Organización Comunitaria Funcional.</v>
          </cell>
          <cell r="D671" t="str">
            <v>Organizaciones Comunitarias Funcionales.</v>
          </cell>
          <cell r="E671" t="str">
            <v xml:space="preserve">Regida por la Ley 19.418, personalidad jurídica Nº 122 otorgada por la  I. Municipalidad de El Quisco con fecha 27 de diciembre de 2001. </v>
          </cell>
          <cell r="F671" t="str">
            <v xml:space="preserve">Certificado de vigencia Folio N° 32439913, de fecha 17 de mayo de 2017, emitido por el Servicio de Registro Civil e identificación.
</v>
          </cell>
          <cell r="G671"/>
          <cell r="H671" t="str">
            <v>Colaborar al mejoramiento de la calidad de vida de los residentes habituales de El Quisco.  Privilegiando la atención de aquellos sectores más vulnerables, especialmente los niños y jóvenes de la comuna, bajo un prisma de promoción y organización social.</v>
          </cell>
          <cell r="I671"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J671" t="str">
            <v>Durarán tres años en sus cargos</v>
          </cell>
          <cell r="K671" t="str">
            <v>25/10/2016 al 25/10/2019</v>
          </cell>
          <cell r="L671" t="str">
            <v xml:space="preserve">Pedro Tapia  Cerda                        </v>
          </cell>
          <cell r="M671" t="str">
            <v>Pasaje Pacifico 094, Población Los Aromos, El Quisco, Quinta Región.</v>
          </cell>
          <cell r="N671" t="str">
            <v>V</v>
          </cell>
          <cell r="O671" t="str">
            <v>El Quisco</v>
          </cell>
          <cell r="P671"/>
          <cell r="Q671"/>
          <cell r="R671"/>
          <cell r="S671" t="str">
            <v>93401: Institución de Asistencia Social</v>
          </cell>
          <cell r="T671" t="str">
            <v>Se acompaña Certificado Financiero, correspondiente a los antecedentes financieros del año 2016, aprobado por el Sub departamento de Supervisión Financiera Nacional.</v>
          </cell>
        </row>
        <row r="672">
          <cell r="B672">
            <v>740263005</v>
          </cell>
          <cell r="C672" t="str">
            <v>Organización Comunitaria Funcional.</v>
          </cell>
          <cell r="D672" t="str">
            <v>Organizaciones Comunitarias Funcionales.</v>
          </cell>
          <cell r="E672" t="str">
            <v xml:space="preserve">Regida por la Ley 19.418, inscrita el 12 de diciembre de 2003 con el Nº 8 folio 78 del Libro de Registro Público de la  I. Municipalidad de Viña del Mar. </v>
          </cell>
          <cell r="F672" t="str">
            <v xml:space="preserve">Certificado Nº 1860, de fecha 12 de julio de 2012, emitido por doña María Rayo Sanhueza, Secretario Municipal de la I. Municipalidad de Viña del Mar.
</v>
          </cell>
          <cell r="G672"/>
          <cell r="H672" t="str">
            <v>Desarrollar trabajo social comunitario orientado a la educación, organización y asesoría en sectores populares.</v>
          </cell>
          <cell r="I672" t="str">
            <v xml:space="preserve">Presidente: Marcos Arenas Oliva                            
Secretario: Eduardo Ubilla Peña                             
Tesorero: Diego Saa Sobrado                               
Directores suplentes.
 Pablo Méndez Bahamondez                                   
Carlos Carvajal                                                       
Víctor Melillan González                                       
</v>
          </cell>
          <cell r="J672" t="str">
            <v>tres años.</v>
          </cell>
          <cell r="K672" t="str">
            <v>03 de enero de 2012</v>
          </cell>
          <cell r="L672" t="str">
            <v xml:space="preserve">Marcos Arenas Oliva                            </v>
          </cell>
          <cell r="M672" t="str">
            <v>Avenida El Sol 150, Población Monte Verde Forestal, Viña del Mar, Quinta Región.</v>
          </cell>
          <cell r="N672" t="str">
            <v>V</v>
          </cell>
          <cell r="O672" t="str">
            <v>Viña Del Mar</v>
          </cell>
          <cell r="P672"/>
          <cell r="Q672"/>
          <cell r="R672"/>
          <cell r="S672" t="str">
            <v>93401: Institución de Asistencia Social</v>
          </cell>
          <cell r="T672" t="str">
            <v>Se acompaña certificado financiero  del año 2011, aprobado por  el Subdepartamento de Supervisión Financiera Nacional.</v>
          </cell>
        </row>
        <row r="673">
          <cell r="B673">
            <v>728623004</v>
          </cell>
          <cell r="C673" t="str">
            <v>Organización Comunitaria Funcional.</v>
          </cell>
          <cell r="D673" t="str">
            <v>Organizaciones Comunitarias Funcionales.</v>
          </cell>
          <cell r="E673" t="str">
            <v>Regida por la Ley 19.418, registrada en el Folio 180 Libro 02 del Registro O.C.F.T. de la I. Municipalidad de San Antonio, con fecha 16  de marzo de 1995.</v>
          </cell>
          <cell r="F673" t="str">
            <v>Certificado de vigencia N° 500446920404, de 01 de mayo de 2022, del SRC.</v>
          </cell>
          <cell r="G673"/>
          <cell r="H673" t="str">
            <v xml:space="preserve">1. La elevación y perfeccionamiento intelectual de sus asociados.
2. La satisfacción y realización artística, cultural y educacional en sus distintas manifestaciones.
</v>
          </cell>
          <cell r="I673" t="str">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ell>
          <cell r="J673" t="str">
            <v>Durarán tres años en sus cargos.</v>
          </cell>
          <cell r="K673" t="str">
            <v xml:space="preserve">28 de marzo de 2018 al 28 de marzo del 2021
</v>
          </cell>
          <cell r="L673" t="str">
            <v xml:space="preserve">Miguel Huerta Ortiz                                             
</v>
          </cell>
          <cell r="M673" t="str">
            <v xml:space="preserve">Calle Sanfuentes Nº 2271, San Antonio. Región de Valparaíso
</v>
          </cell>
          <cell r="N673" t="str">
            <v>V</v>
          </cell>
          <cell r="O673" t="str">
            <v>San Antonio</v>
          </cell>
          <cell r="P673" t="str">
            <v xml:space="preserve">F: 35-2285651
</v>
          </cell>
          <cell r="Q673"/>
          <cell r="R673"/>
          <cell r="S673" t="str">
            <v>93401: Institución de Asistencia Social</v>
          </cell>
          <cell r="T673" t="str">
            <v xml:space="preserve"> Certificado de Antecedentes Financieros del año 2021, aprobados por el Subdepartamento de Supervisión Financiera Nacional</v>
          </cell>
        </row>
        <row r="674">
          <cell r="B674">
            <v>656176903</v>
          </cell>
          <cell r="C674" t="str">
            <v xml:space="preserve">Organización Comunitaria de carácter funcional. </v>
          </cell>
          <cell r="D674" t="str">
            <v>Organizaciones Comunitarias Funcionales.</v>
          </cell>
          <cell r="E674" t="str">
            <v xml:space="preserve">Decreto Alcaldicio Nº 3546, de fecha 12 de agosto de 2005, que le otorga el beneficio de gozar de personalidad jurídica, quedando registrado en el folio Nº 103, Libro 06, del registro O.C.F.T. con esa misma fecha. 
</v>
          </cell>
          <cell r="F674" t="str">
            <v>Certificado de Vigencia, folio Nº 500448888042, de 12 de mayo de 2022, del Servicio de Registro Civil e Identificación.</v>
          </cell>
          <cell r="G674"/>
          <cell r="H674"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I674" t="str">
            <v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v>
          </cell>
          <cell r="J674" t="str">
            <v xml:space="preserve"> 3 años, pudiendo ser reelegidos las veces que la asamblea estime conveniente (artículo 27 del estatuto de la OCF)</v>
          </cell>
          <cell r="K674" t="str">
            <v xml:space="preserve">27 de junio de 2021 al 27 de junio de 2024.
</v>
          </cell>
          <cell r="L674" t="str">
            <v xml:space="preserve">Bernarda Malgüe Pavez, RUT: 4.202.171-7.
Vanessa Evelyn Vidal Malgüe, RUT: 8.771.229-K 
</v>
          </cell>
          <cell r="M674" t="str">
            <v xml:space="preserve">Avda. El Molo Nº 171, Barrancas, comuna de San Antonio, Quinta Región.
</v>
          </cell>
          <cell r="N674" t="str">
            <v>V</v>
          </cell>
          <cell r="O674" t="str">
            <v>San Antonio</v>
          </cell>
          <cell r="P674" t="str">
            <v>322) 231184-231134-216552-977640343</v>
          </cell>
          <cell r="Q674" t="str">
            <v xml:space="preserve"> centroapoyoninoyfamilia@gmail.com</v>
          </cell>
          <cell r="R674"/>
          <cell r="S674">
            <v>93401</v>
          </cell>
          <cell r="T674" t="str">
            <v>Certificado correspondiente al año 2021, aprobados por el Sub Departamento de Supervisión Financiera.</v>
          </cell>
        </row>
        <row r="675">
          <cell r="B675">
            <v>659940302</v>
          </cell>
          <cell r="C675" t="str">
            <v>Organización Comunitaria  Funcional</v>
          </cell>
          <cell r="D675" t="str">
            <v>Organizaciones Comunitarias Funcionales.</v>
          </cell>
          <cell r="E675" t="str">
            <v>Inscrita  con Personalidad Jurídica N°629  en el Registro de Público de Organizaciones Comunitarias con carácter Funcional.</v>
          </cell>
          <cell r="F675" t="str">
            <v>Certificado de Vigencia Nº088/2011, de 31 de marzo de 2011,emitido por Don Dionisio Manzo Barboza  Secretario Municipal de La I. Municipalidad de Quillota.</v>
          </cell>
          <cell r="G675"/>
          <cell r="H675"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I675"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J675" t="str">
            <v xml:space="preserve">Dos años </v>
          </cell>
          <cell r="K675" t="str">
            <v>25 de julio de 2010.</v>
          </cell>
          <cell r="L675" t="str">
            <v xml:space="preserve">LILIANA HERRRERA GONZÁLEZ , 
</v>
          </cell>
          <cell r="M675" t="str">
            <v xml:space="preserve">Domicilio Legal : El Faldeo N° 580, comuna de Quillota, 
Dirección Oficina Técnica y Administrativa: Rancagua N°611, Limache.
</v>
          </cell>
          <cell r="N675" t="str">
            <v>V</v>
          </cell>
          <cell r="O675" t="str">
            <v>Limache</v>
          </cell>
          <cell r="P675"/>
          <cell r="Q675"/>
          <cell r="R675"/>
          <cell r="S675" t="str">
            <v>93401: Instituciones de Asistencia Social</v>
          </cell>
          <cell r="T675" t="str">
            <v>Se acompaña Certificado de la Institución correspondiente a antecedentes financieros del año 2010, aprobado por el Subdepartamento de Supervisión Financiera.</v>
          </cell>
        </row>
        <row r="676">
          <cell r="B676">
            <v>652115705</v>
          </cell>
          <cell r="C676" t="str">
            <v>Organización Comunitaria Funcional.</v>
          </cell>
          <cell r="D676" t="str">
            <v>Organizaciones Comunitarias Funcionales.</v>
          </cell>
          <cell r="E676" t="str">
            <v>Regida por la Ley 19.418, e inscrita bajo el Nº 338 con fecha 29 de abril de 2003, en los Registros de la Secretaría de la I. Municipalidad de San Pedro de la Paz.</v>
          </cell>
          <cell r="F676" t="str">
            <v xml:space="preserve">Certificado Nº 417 emitido por Renzo Riffo Lillo, Secretario Municipal de la I. Municipalidad de San Pedro de la Paz, de fecha 18 de noviembre de 2019. </v>
          </cell>
          <cell r="G676"/>
          <cell r="H676" t="str">
            <v xml:space="preserve">a) Brindar atención integral a los niños en riesgo social.
b) Lograr la reinserción del niño en su familia de origen.
c) Favorecer la toma de conciencia de la realidad familiar.
</v>
          </cell>
          <cell r="I676" t="str">
            <v xml:space="preserve">
Presidente: Giovanni Pastorini Riquelme,
Secretaria: Rossana Tapia Paredes, 
Tesorera: Valentina Paz Sandoval Díaz, 
Suplente: Verónica Pastorini Riquelme, 
Suplente: Sergio Bermedo Pérez, 
Suplente: Gisela Sanhueza Tapia, 
</v>
          </cell>
          <cell r="J676" t="str">
            <v>Durarán dos años en sus cargos</v>
          </cell>
          <cell r="K676" t="str">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ell>
          <cell r="L676" t="str">
            <v xml:space="preserve">Giovanni Pastorini Riquelme                
</v>
          </cell>
          <cell r="M676" t="str">
            <v>Enrique Soro 1998, San Pedro de la Paz, Octava Región.</v>
          </cell>
          <cell r="N676" t="str">
            <v>VIII</v>
          </cell>
          <cell r="O676" t="str">
            <v>San Pedro De La Paz</v>
          </cell>
          <cell r="P676" t="str">
            <v>041-2947165</v>
          </cell>
          <cell r="Q676"/>
          <cell r="R676"/>
          <cell r="S676" t="str">
            <v>93401: Institución de Asistencia Social</v>
          </cell>
          <cell r="T676" t="str">
            <v xml:space="preserve">Se acompaña Certificado correspondiente a los antecedentes financieros del año 2019, aprobados por el Subdepartamento de Supervisión Financiera Nacional. </v>
          </cell>
        </row>
        <row r="677">
          <cell r="B677">
            <v>759894200</v>
          </cell>
          <cell r="C677" t="str">
            <v>Organización Comunitaria Funcional</v>
          </cell>
          <cell r="D677" t="str">
            <v>Organizaciones Comunitarias Funcionales.</v>
          </cell>
          <cell r="E677" t="str">
            <v>Regida por Ley 19.418. La personalidad Jurídica se acredita mediante la inscripción en el Registro Público de la Ilustre Municipalidad de Santiago,  F/OS-Nº 32.</v>
          </cell>
          <cell r="F677" t="str">
            <v xml:space="preserve">Certificado de fecha 16 de abril de 2009, emitido por el Secretario Municipal (S) de la Ilustre Municipalidad de Santiago, don Luis Martínez Díaz.
</v>
          </cell>
          <cell r="G677"/>
          <cell r="H677"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I677" t="str">
            <v xml:space="preserve">Presidente:
Luis Alarcón Barriga                       
Secretario:
Guillermo Misael Aqueveque Fuentealba  
Tesorera:
Gladys Aída Fuentealba Fuentes       
Primer Director:
Enrique Julio Valenzuela Gómez     
Segunda Directora:
Paula Andrea Caro Espinoza             
</v>
          </cell>
          <cell r="J677" t="str">
            <v>Durarán en el cargo dos años.</v>
          </cell>
          <cell r="K677" t="str">
            <v xml:space="preserve">31 de enero de 2005 hasta el 31 de enero de 2007.
</v>
          </cell>
          <cell r="L677" t="str">
            <v xml:space="preserve">Luis Alarcón Barriga                         </v>
          </cell>
          <cell r="M677" t="str">
            <v xml:space="preserve">Huérfanos Nº 779, departamento  606, Santiago Centro, Región Metropolitana.
</v>
          </cell>
          <cell r="N677" t="str">
            <v>XIII</v>
          </cell>
          <cell r="O677" t="str">
            <v>Santiago</v>
          </cell>
          <cell r="P677" t="str">
            <v>celular: 09-3249770</v>
          </cell>
          <cell r="Q677" t="str">
            <v>chilefuturo@hotmail.com</v>
          </cell>
          <cell r="R677"/>
          <cell r="S677" t="str">
            <v>93401: Instituciones de Asistencia Social</v>
          </cell>
          <cell r="T677" t="str">
            <v>Se acompañan Certificado Financiero y balance general de los antecedentes financieros del año 2008, aprobados por la Unidad de Supervisión Financiera Nacional para su respectivo análisis.</v>
          </cell>
        </row>
        <row r="678">
          <cell r="B678">
            <v>656702605</v>
          </cell>
          <cell r="C678" t="str">
            <v xml:space="preserve">Organización Comunitaria de carácter funcional. </v>
          </cell>
          <cell r="D678" t="str">
            <v>Organizaciones Comunitarias Funcionales.</v>
          </cell>
          <cell r="E678" t="str">
            <v xml:space="preserve">Esta registrada con personalidad jurídica en el folio Nº 244, página 988, del Libro de Registro de las Organizaciones Comunitarias Nº III. 
</v>
          </cell>
          <cell r="F678" t="str">
            <v xml:space="preserve">Certificado de Vigencia Nº 643, de 18 de octubre de 2006, del Secretario Municipal de la Municipalidad de Concón.
</v>
          </cell>
          <cell r="G678"/>
          <cell r="H678"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I678"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J678" t="str">
            <v>:  Dos años.</v>
          </cell>
          <cell r="K678" t="str">
            <v xml:space="preserve">25-07-2007 hasta el 25-07-2009. </v>
          </cell>
          <cell r="L678" t="str">
            <v xml:space="preserve">Presidente: 
 Javier Álamos Manríquez ,                              
</v>
          </cell>
          <cell r="M678" t="str">
            <v xml:space="preserve">Pasaje Claudio Arrau S/N Block D Nº 404, comuna de Concón, Quinta Región
</v>
          </cell>
          <cell r="N678" t="str">
            <v>V</v>
          </cell>
          <cell r="O678" t="str">
            <v>Concón</v>
          </cell>
          <cell r="P678" t="str">
            <v>Fono: (322) 2369125- 09-6793690- 09-5400726</v>
          </cell>
          <cell r="Q678" t="str">
            <v xml:space="preserve">Correo electrónico: cedis@portalciudadano.cl 
</v>
          </cell>
          <cell r="R678"/>
          <cell r="S678">
            <v>93401</v>
          </cell>
          <cell r="T678" t="str">
            <v>Certificado autorizado ante Notario Público de fecha 01 de marzo de 2007, aprobado por la Unidad de Auditoría Interna.</v>
          </cell>
        </row>
        <row r="679">
          <cell r="B679">
            <v>733958006</v>
          </cell>
          <cell r="C679" t="str">
            <v>Organización Comunitaria Funcional</v>
          </cell>
          <cell r="D679" t="str">
            <v>Organizaciones Comunitarias Funcionales.</v>
          </cell>
          <cell r="E679" t="str">
            <v>Regida por Ley 19.418, y registrada en el folio 279, libro 02 del Registro O.C.F.T. con fecha 21 de junio de 1996, según consta en Decreto Alcaldicio Nº 1535, de 24 de junio de 1996.</v>
          </cell>
          <cell r="F679" t="str">
            <v>Certificado Nº 658-2005, emitido por la I. Municipalidad de San Antonio, con fecha 5 de Octubre 2005.</v>
          </cell>
          <cell r="G679"/>
          <cell r="H679"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I679" t="str">
            <v xml:space="preserve">Presidente: Sonia Henríquez Ramírez                        
Secretario: Cecilia Cartagena Arias                           
Tesorero: Roberto Tobar Castro                               
</v>
          </cell>
          <cell r="J679" t="str">
            <v>Durarán 02 años en sus cargos.</v>
          </cell>
          <cell r="K679" t="str">
            <v xml:space="preserve">De 25 de agosto de 2005 a 25 de agosto de 2007.
</v>
          </cell>
          <cell r="L679" t="str">
            <v xml:space="preserve">Sonia Henríquez Ramírez                     </v>
          </cell>
          <cell r="M679" t="str">
            <v xml:space="preserve">Luis Emilio Recabarren Nº 2024 de Barrancas San Antonio y/0 Casilla Postal Nº 17, Correo Barrancas San Antonio, Quinta Región </v>
          </cell>
          <cell r="N679" t="str">
            <v>V</v>
          </cell>
          <cell r="O679" t="str">
            <v>San Antonio</v>
          </cell>
          <cell r="P679"/>
          <cell r="Q679"/>
          <cell r="R679"/>
          <cell r="S679" t="str">
            <v>93401: Institución de Asistencia Social</v>
          </cell>
          <cell r="T679" t="str">
            <v>Se acompaña certificado de patrimonio año 2005, aprobado por la Unidad de Auditoria Interna.</v>
          </cell>
        </row>
        <row r="680">
          <cell r="B680">
            <v>659660806</v>
          </cell>
          <cell r="C680" t="str">
            <v>Organización Comunitaria Funcional</v>
          </cell>
          <cell r="D680" t="str">
            <v>Organizaciones Comunitarias Funcionales.</v>
          </cell>
          <cell r="E680"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680" t="str">
            <v>Certificado folio nº 141707253, de fecha 3 de octubre de 2014, emitido por el SRCeI.</v>
          </cell>
          <cell r="G680"/>
          <cell r="H680"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I680" t="str">
            <v xml:space="preserve">Presidente: Gustavo Rodríguez Castro                  
Vicepresidente: Jorge Cepeda Zuleta                    
Secretario: Sergio Trujillo Araya                         
Tesorero: Luis Rivera Álvarez                               
Director: Hilda Campusano   Altamirano               
</v>
          </cell>
          <cell r="J680" t="str">
            <v xml:space="preserve">De acuerdo al artículo 19 de sus Estatutos, el Directorio durará dos años en sus funciones, pudiendo sus integrantes ser reelegidos para el período siguiente.
</v>
          </cell>
          <cell r="K680" t="str">
            <v>21 de noviembre de 2012. Hasta el 21 de Noviembre de 2014</v>
          </cell>
          <cell r="L680" t="str">
            <v xml:space="preserve">Gustavo Rodríguez Castro                  
</v>
          </cell>
          <cell r="M680" t="str">
            <v>Pasaje Venezuela Nº 2330, Población Baquedano. Vallenar.</v>
          </cell>
          <cell r="N680" t="str">
            <v>III</v>
          </cell>
          <cell r="O680" t="str">
            <v>Vallenar</v>
          </cell>
          <cell r="P680"/>
          <cell r="Q680"/>
          <cell r="R680"/>
          <cell r="S680" t="str">
            <v>93401: Institución de Asistencia Social</v>
          </cell>
          <cell r="T680" t="str">
            <v xml:space="preserve">Se acompaña Certificado de Antecedentes Financieros, correspondientes al año 2013, enviado a la Unidad de Supervisión Financiera para su aprobación.
</v>
          </cell>
        </row>
        <row r="681">
          <cell r="B681">
            <v>655691103</v>
          </cell>
          <cell r="C681" t="str">
            <v xml:space="preserve">Organización Comunitaria Funcional. </v>
          </cell>
          <cell r="D681" t="str">
            <v>Organizaciones Comunitarias Funcionales.</v>
          </cell>
          <cell r="E681" t="str">
            <v xml:space="preserve">Inscripción en Registro Público de Organizaciones Comunitarias de la Municipalidad de Villa Alemana, a fojas N°585, de fecha 29 de julio de 2005.
</v>
          </cell>
          <cell r="F681" t="str">
            <v xml:space="preserve">Certificado de Vigencia Nº 151, de fecha 17 de marzo de 2010, del Secretario Municipal (S) de la Municipalidad de Villa Alemana.
</v>
          </cell>
          <cell r="G681"/>
          <cell r="H681"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I681"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J681" t="str">
            <v>Dos años.</v>
          </cell>
          <cell r="K681" t="str">
            <v xml:space="preserve">De 27-07-2007 hasta el 27-07-2009. </v>
          </cell>
          <cell r="L681" t="str">
            <v xml:space="preserve">Ricardo Marcelo Goiri Borie                                    RUT: 7.603.377-3                                                            </v>
          </cell>
          <cell r="M681" t="str">
            <v xml:space="preserve">Independencia Nº 2686, Piso 2, Valparaíso
</v>
          </cell>
          <cell r="N681" t="str">
            <v>V</v>
          </cell>
          <cell r="O681" t="str">
            <v>Valparaíso</v>
          </cell>
          <cell r="P681" t="str">
            <v>Teléfono 32 -2228380</v>
          </cell>
          <cell r="Q681"/>
          <cell r="R681"/>
          <cell r="S681">
            <v>93401</v>
          </cell>
          <cell r="T681" t="str">
            <v xml:space="preserve">Se acompaña Certificado Financiero correspondiente a los antecedentes financieros del año 2008, autorizado ante Notario Público, aprobado por la Unidad de Supervisión Financiera Nacional
</v>
          </cell>
        </row>
        <row r="682">
          <cell r="B682">
            <v>655097503</v>
          </cell>
          <cell r="C682" t="str">
            <v>Organización Comunitaria Funcional</v>
          </cell>
          <cell r="D682" t="str">
            <v>Organizaciones Comunitarias Funcionales.</v>
          </cell>
          <cell r="E682" t="str">
            <v xml:space="preserve">Regida por Ley Nº 19.418. Personalidad Jurídica Nº 1178 e inscrita en el Registro de la Ilustre Municipalidad de La Florida, de fecha 20 de Agosto de 2001.  </v>
          </cell>
          <cell r="F682" t="str">
            <v xml:space="preserve">Certificado Nº 597, de 24 de agosto de 2005, emitido por la Secretaria Municipal (S) de la Ilustre Municipalidad de La Florida.
</v>
          </cell>
          <cell r="G682"/>
          <cell r="H682" t="str">
            <v>Acoger, difundir y desarrollar iniciativas de desarrollo social, cultural, educacional y recreativo. Estas iniciativas tendientes a mejorar las condiciones de vida de sus socios y de la comunidad en general.</v>
          </cell>
          <cell r="I682" t="str">
            <v xml:space="preserve">Presidente:
Roberto Osvaldo Valenzuela Romero       
Vicepresidente:
Estrella Sepúlveda Arques                       
Secretario: 
Juvenal Hernández Covarrubias              
Tesorero:
Raúl Berrios Ramirez                         
Director:
Jorge Antonio Maldonado Roldán              
</v>
          </cell>
          <cell r="J682" t="str">
            <v>Durarán en los cargos 02 años.</v>
          </cell>
          <cell r="K682" t="str">
            <v>09 de enero de 2012 hasta el 09 de enero de 2014.</v>
          </cell>
          <cell r="L682" t="str">
            <v xml:space="preserve">Roberto Osvaldo Valenzuela Romero      </v>
          </cell>
          <cell r="M682" t="str">
            <v xml:space="preserve">Pasaje Los Mayas Nº 1175, comuna de La Florida, Santiago, Región Metropolitana.
</v>
          </cell>
          <cell r="N682" t="str">
            <v>XIII</v>
          </cell>
          <cell r="O682" t="str">
            <v>La Florida</v>
          </cell>
          <cell r="P682" t="str">
            <v>Fono: 2872374  celular: 08-3618301</v>
          </cell>
          <cell r="Q682"/>
          <cell r="R682"/>
          <cell r="S682" t="str">
            <v>93401: Instituciones de Asistencia Social</v>
          </cell>
          <cell r="T682" t="str">
            <v>Se acompaña Certificado Financiero del año 2012, sin embargo este no viene autorizado ante notario. Se remite carta a colaborador para su envío de acuerdo a lo requerido.</v>
          </cell>
        </row>
        <row r="683">
          <cell r="B683">
            <v>658880209</v>
          </cell>
          <cell r="C683" t="str">
            <v>Fundación de Derecho Privado.</v>
          </cell>
          <cell r="D683" t="str">
            <v>Fundación Derecho Privado.</v>
          </cell>
          <cell r="E683" t="str">
            <v>Otorgado por Decreto Alcaldicio Exento Nº 11.809, de fecha 19 de Diciembre de 2007,  de la I. Municipalidad de San Bernardo.</v>
          </cell>
          <cell r="F683" t="str">
            <v xml:space="preserve">Certificado de Vigencia Nº 436, de fecha 06 de Mayo de 2008, de la I. Municipalidad de San Bernardo.
</v>
          </cell>
          <cell r="G683"/>
          <cell r="H683"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I683"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J683" t="str">
            <v>Indefinido.</v>
          </cell>
          <cell r="K683" t="str">
            <v>Indefinido.</v>
          </cell>
          <cell r="L683" t="str">
            <v xml:space="preserve">             
El Presidente de la Fundación tendrá la representación judicial y extrajudicial de la institución.
Sonia Cádiz Soto</v>
          </cell>
          <cell r="M683" t="str">
            <v xml:space="preserve">Domicilio: Macario Ossa N° 907, comuna de San Bernardo.
</v>
          </cell>
          <cell r="N683" t="str">
            <v>XIII</v>
          </cell>
          <cell r="O683" t="str">
            <v>San Bernardo</v>
          </cell>
          <cell r="P683" t="str">
            <v>Fono: 8587873-82286439</v>
          </cell>
          <cell r="Q683" t="str">
            <v xml:space="preserve"> aucadiz@gmail.com  robinsonrecabarren@vtr.net</v>
          </cell>
          <cell r="R683"/>
          <cell r="S683" t="str">
            <v>93401: Instituciones de Asistencia Social.</v>
          </cell>
          <cell r="T683" t="str">
            <v>Se Certificado de Antecedentes Financieros del año 2007, aprobado por la Unidad de Supervisión Nacional.</v>
          </cell>
        </row>
        <row r="684">
          <cell r="B684">
            <v>718283000</v>
          </cell>
          <cell r="C684" t="str">
            <v>Organización Comunitaria  Funcional</v>
          </cell>
          <cell r="D684" t="str">
            <v>Organizaciones Comunitarias Funcionales.</v>
          </cell>
          <cell r="E684" t="str">
            <v>Nº 31, otorgada el 02 de enero de 1991 por la Ilustre Municipalidad de Renca.</v>
          </cell>
          <cell r="F684" t="str">
            <v>Certificado de Vigencia Nº 120, de 28 de abril de 2015, emitido por Don Alejandro Niño De Zepeda, Secretario Municipal de La I. Municipalidad de Renca.</v>
          </cell>
          <cell r="G684"/>
          <cell r="H684"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I684" t="str">
            <v>Presidenta: Aida Moreno Reyes ,
Secretaria:  Teresa Echeverría Quinteros, 
Tesorera: Berta Roca Díaz Directora: 1.- Aida Dolores Barrera Moreno,
2.-Valentina Verónica Soto Iturriaga,</v>
          </cell>
          <cell r="J684" t="str">
            <v>Dos años, el que puede ser reelecto indefinidamente.</v>
          </cell>
          <cell r="K684" t="str">
            <v>Desde el 05-03-2020 al 05-03-2023, de acuerdo a certificado de directorio se indica una duración de tres años.</v>
          </cell>
          <cell r="L684" t="str">
            <v xml:space="preserve">Aida Moreno Reyes ,
</v>
          </cell>
          <cell r="M684" t="str">
            <v xml:space="preserve">Domicilio Legal: Calle Montevideo Nº 2550, Población Huamachuco II, Comuna de Renca, Región Metropolitana.
</v>
          </cell>
          <cell r="N684" t="str">
            <v>XIII</v>
          </cell>
          <cell r="O684" t="str">
            <v>Renca</v>
          </cell>
          <cell r="P684" t="str">
            <v>Teléfono: 02. 6464808 – 02. 6414136</v>
          </cell>
          <cell r="Q684" t="str">
            <v>aidalourdesm@hotmail.com</v>
          </cell>
          <cell r="R684"/>
          <cell r="S684" t="str">
            <v>93401: Instituciones de Asistencia Social</v>
          </cell>
          <cell r="T684" t="str">
            <v>Se acompaña Certificado de la Institución correspondiente a antecedentes financieros del año 2014, aprobado por el  Subdepartamento de Supervisión Financiera Nacional.</v>
          </cell>
        </row>
        <row r="685">
          <cell r="B685">
            <v>657699209</v>
          </cell>
          <cell r="C685" t="str">
            <v>Organización Comunitaria  Funcional</v>
          </cell>
          <cell r="D685" t="str">
            <v>Organizaciones Comunitarias Funcionales.</v>
          </cell>
          <cell r="E685" t="str">
            <v>Inscrita con Personalidad Jurídica N° 603, con fecha 06 de Marzo de 2007, en el Registro Público de Organizaciones Comunitarias de la Municipalidad de Los Andes.</v>
          </cell>
          <cell r="F685" t="str">
            <v>Certificado de Vigencia Nº 867, de 28 de Noviembre de 2012, emitido por Luis Rojas Jelvez, Secretario Municipal de la I. Municipalidad de Los Andes.</v>
          </cell>
          <cell r="G685"/>
          <cell r="H68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I685" t="str">
            <v xml:space="preserve">Presidente: Christian Patricio Bravo Leiva, 
Vicepresidente: Ricardo Manuel Derza Quintana, 
Secretaria: Marcia Alejandra Zaldívar Muñoz, 
Tesorera: María Alejandra Farías Cabrera, 
1º Director: Enrique Eduardo Silva Turner, 
</v>
          </cell>
          <cell r="J68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K685" t="str">
            <v>30 de Septiembre de 2011 al 30 de Septiembre  de 2013</v>
          </cell>
          <cell r="L685" t="str">
            <v xml:space="preserve">Christian Patricio Bravo Leiva, 
</v>
          </cell>
          <cell r="M685" t="str">
            <v xml:space="preserve">Domicilio Legal: Las Heras Nº 359, Comuna de Los Andes, Región de Valparaíso.
</v>
          </cell>
          <cell r="N685" t="str">
            <v>V</v>
          </cell>
          <cell r="O685" t="str">
            <v>Los Andes</v>
          </cell>
          <cell r="P685" t="str">
            <v>Teléfono: (034) 463350/481367.</v>
          </cell>
          <cell r="Q685"/>
          <cell r="R685"/>
          <cell r="S685" t="str">
            <v>93401: Instituciones de Asistencia Social</v>
          </cell>
          <cell r="T685" t="str">
            <v>Se acompaña Certificado de la Institución correspondiente a antecedentes financieros del año 2011, aprobado por el Subdepartamento de Supervisión Financiera.</v>
          </cell>
        </row>
        <row r="686">
          <cell r="B686">
            <v>653173105</v>
          </cell>
          <cell r="C686" t="str">
            <v>Organización Comunitaria Funcional.</v>
          </cell>
          <cell r="D686" t="str">
            <v>Organizaciones Comunitarias Funcionales.</v>
          </cell>
          <cell r="E686" t="str">
            <v xml:space="preserve">Regida por la Ley N° 19.418 e inscrita en el Libro de Registro Público N° 10, Folio 383, de fecha 20 de enero de 2004. </v>
          </cell>
          <cell r="F686" t="str">
            <v xml:space="preserve">Certificado Nº596, de fecha 27 de marzo de 2007, emitido por la Secretaria Municipal de la I. Municipalidad de Viña del Mar.
</v>
          </cell>
          <cell r="G686"/>
          <cell r="H686"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I686"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J686" t="str">
            <v>Durarán 2 años en sus funciones.</v>
          </cell>
          <cell r="K686" t="str">
            <v>31 de marzo de 2006 –  31 de marzo de 2008</v>
          </cell>
          <cell r="L686" t="str">
            <v xml:space="preserve">Fernando Calderón Véliz,
</v>
          </cell>
          <cell r="M686" t="str">
            <v xml:space="preserve">Avda. Mar de Chile, S/ N°, Glorias Navales,Quinta Región. r, Quinta Región. </v>
          </cell>
          <cell r="N686" t="str">
            <v>V</v>
          </cell>
          <cell r="O686" t="str">
            <v>Viña Del Mar</v>
          </cell>
          <cell r="P686"/>
          <cell r="Q686"/>
          <cell r="R686"/>
          <cell r="S686" t="str">
            <v>93401: Institución de Asistencia Social.</v>
          </cell>
          <cell r="T686" t="str">
            <v>Se acompaña Certificado de Antecedentes Financieros  año 2007 aprobado por la Unidad de Supervisión Nacional</v>
          </cell>
        </row>
        <row r="687">
          <cell r="B687">
            <v>732191003</v>
          </cell>
          <cell r="C687" t="str">
            <v>Organización Comunitaria Funcional.</v>
          </cell>
          <cell r="D687" t="str">
            <v>Organizaciones Comunitarias Funcionales.</v>
          </cell>
          <cell r="E687" t="str">
            <v xml:space="preserve">Regida por la Ley 19.418, personalidad jurídica Nº 324 otorgada por la  I. Municipalidad de Los Andes con fecha 3 de septiembre de 1998. </v>
          </cell>
          <cell r="F687" t="str">
            <v xml:space="preserve">Certificado Nº 048 emitido por Luis Rojas Jelvez, Secretario Municipal de la I. Municipalidad de Los Andes, con fecha 12 de abril de 2005.
</v>
          </cell>
          <cell r="G687"/>
          <cell r="H687" t="str">
            <v>Contribuir a asistir o proteger a los menores que carezcan de tuición o que teniéndola su ejercicio constituya un peligro para su desarrollo normal integral, a los que presenten desajustes conductuales y a los que estén en conflicto con la justicia.</v>
          </cell>
          <cell r="I687" t="str">
            <v xml:space="preserve">Presidente: Mario Méndez Allendes                          
Secretario: José Oyarce Muñoz                         
Tesorero: Sergio Barahona Barahona                    
Directores:
Gina Quiroz Chamorro                    
María Angélica Céspedes Salinas                    
</v>
          </cell>
          <cell r="J687" t="str">
            <v>Cada dos años.</v>
          </cell>
          <cell r="K687" t="str">
            <v xml:space="preserve">De 03 de septiembre de 2004 a 03 de septiembre de 2006.
</v>
          </cell>
          <cell r="L687" t="str">
            <v xml:space="preserve">Mario Méndez Allendes                       </v>
          </cell>
          <cell r="M687" t="str">
            <v>Avenida Santa Teresa 160, Los Andes, Quinta Región.</v>
          </cell>
          <cell r="N687" t="str">
            <v>V</v>
          </cell>
          <cell r="O687" t="str">
            <v>Los Andes</v>
          </cell>
          <cell r="P687"/>
          <cell r="Q687"/>
          <cell r="R687"/>
          <cell r="S687" t="str">
            <v>93401: Institución de Asistencia Social</v>
          </cell>
          <cell r="T687" t="str">
            <v>Acompaña Balance Tributario a Diciembre 2004, aprobado por la Unidad de Auditoria.</v>
          </cell>
        </row>
        <row r="688">
          <cell r="B688">
            <v>654851603</v>
          </cell>
          <cell r="C688" t="str">
            <v>Organización Comunitaria Funcional.</v>
          </cell>
          <cell r="D688" t="str">
            <v>Organizaciones Comunitarias Funcionales.</v>
          </cell>
          <cell r="E688" t="str">
            <v>Regida por la Ley 19.418, inscrita en la Resolución Nº 626 fojas 689 de 22 de febrero de 2005 del Registro Municipal de la I. Municipalidad de Vallenar.</v>
          </cell>
          <cell r="F688" t="str">
            <v xml:space="preserve">Certificado Nº 533 de doña Nancy Farfán Riveros, Secretaria Municipal de la I. Municipalidad de Vallenar con fecha 20 de agosto de 2013.
</v>
          </cell>
          <cell r="G688"/>
          <cell r="H688"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I688" t="str">
            <v xml:space="preserve">
Presidente: Patricio Adbulio Fritis Salinas 
Vicepresidente: Edwin Patricio González Bordones.
Secretaria: Rebeca Celia Zarricueta Escudero.
Tesorero: Miguel Alberto Caimanque Encina.
Primer Director: Carlos Hugo Rivera Grangey.
</v>
          </cell>
          <cell r="J688" t="str">
            <v xml:space="preserve">Durarán dos años en los cargos, según sus Estatutos.
</v>
          </cell>
          <cell r="K688" t="str">
            <v>Del 30 de julio de 2012 al 30 de julio del 2014, sin embargo,  se hace presente que en el Acta de la Primera Asamblea General de Socios, de fecha 30 de julio del 2012, se indica en la Clausula Quinta, que el Directorio comprenderá el periodo 2012-2015</v>
          </cell>
          <cell r="L688" t="str">
            <v xml:space="preserve">Patricio Adbulio Fritis Salinas              </v>
          </cell>
          <cell r="M688" t="str">
            <v>Chinchilla 445, Villa Las Terrazas, Vallenar.</v>
          </cell>
          <cell r="N688" t="str">
            <v>III</v>
          </cell>
          <cell r="O688" t="str">
            <v>Vallenar</v>
          </cell>
          <cell r="P688"/>
          <cell r="Q688"/>
          <cell r="R688"/>
          <cell r="S688" t="str">
            <v>93401: Institución de Asistencia Social</v>
          </cell>
          <cell r="T688" t="str">
            <v xml:space="preserve">Se acompañó Certificado financiero del año 2012,  revisado por el Departamento de Administración y Finanzas del SENAME, quién elaboró la Ficha de Transferencia de la Institución.
</v>
          </cell>
        </row>
        <row r="689">
          <cell r="B689">
            <v>757565005</v>
          </cell>
          <cell r="C689" t="str">
            <v>Organización Comunitaria Funcional</v>
          </cell>
          <cell r="D689" t="str">
            <v>Organizaciones Comunitarias Funcionales.</v>
          </cell>
          <cell r="E689"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689" t="str">
            <v xml:space="preserve">Certificado de Vigencia, emitido por doña Viviana Rojas Fernández, Secretaria Municipal (S) de la I. Municipalidad de La Florida, de fecha 25 de agosto.
</v>
          </cell>
          <cell r="G689"/>
          <cell r="H689" t="str">
            <v>Promover el desarrollo tanto de sus miembros como de la comunidad, en torno a actividades culturales y recreativas. Además de promover instancias culturales en la comuna de La Florida.</v>
          </cell>
          <cell r="I689" t="str">
            <v xml:space="preserve">Presidente: Miguel Angel Fonseca Carrillo 
Secretario: Washington Lizana Ormazábal 
Tesorera: Marcela Osorio Cárdenas 
Directores:
1º Mirta Adriana Rozas Poblete 
2º Rosa Aurora Carrillo Salas 
</v>
          </cell>
          <cell r="J689" t="str">
            <v>Durarán 02 años en sus cargos.</v>
          </cell>
          <cell r="K689" t="str">
            <v>De 10 de junio de 2005 a 10 de junio de 2007</v>
          </cell>
          <cell r="L689" t="str">
            <v>Miguel Angel Fonseca Carrillo</v>
          </cell>
          <cell r="M689" t="str">
            <v>Pasaje Bartolomé Vivar Nº1250, ex pasaje Angamos Nº9360, comuna de La Florida.</v>
          </cell>
          <cell r="N689" t="str">
            <v>XIII</v>
          </cell>
          <cell r="O689" t="str">
            <v>La Florida</v>
          </cell>
          <cell r="P689"/>
          <cell r="Q689"/>
          <cell r="R689"/>
          <cell r="S689" t="str">
            <v>93401: Institución de Asistencia Social</v>
          </cell>
          <cell r="T689" t="str">
            <v>Se acompaña certificado año 2005, aprobado por la Unidad de Auditoria.</v>
          </cell>
        </row>
        <row r="690">
          <cell r="B690">
            <v>728421002</v>
          </cell>
          <cell r="C690" t="str">
            <v>Organización Comunitaria Funcional.</v>
          </cell>
          <cell r="D690" t="str">
            <v>Organizaciones Comunitarias Funcionales.</v>
          </cell>
          <cell r="E690" t="str">
            <v>Regida por la Ley 19.418, e inscrita a fojas 777, tomo 4 de fecha 17 de mayo de 1995, en los Registros de la Secretaría Municipal de la I. Municipalidad de Valparaíso.</v>
          </cell>
          <cell r="F690" t="str">
            <v>Certificado de Vigencia emitido por don Carlos Soto Reyes, Secretario Municipal (s) de la I. Municipalidad de Valparaíso con fecha 27 de mayo de 2015.</v>
          </cell>
          <cell r="G690"/>
          <cell r="H690"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I690"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J690" t="str">
            <v>Durarán tres años en sus cargos</v>
          </cell>
          <cell r="K690" t="str">
            <v>18 de junio de 2013, según certificado de directorio del 27 de mayo de 2015, emitido por don Carlos Soto Reyes, Secretario Municipal (s) de Valparaíso.</v>
          </cell>
          <cell r="L690" t="str">
            <v xml:space="preserve">Sandra Oyarzún Cabrera       </v>
          </cell>
          <cell r="M690" t="str">
            <v>Almirante Goñi Nº 255, comuna de Valparaíso, Quinta Región.</v>
          </cell>
          <cell r="N690" t="str">
            <v>V</v>
          </cell>
          <cell r="O690" t="str">
            <v>Valparaíso</v>
          </cell>
          <cell r="P690"/>
          <cell r="Q690"/>
          <cell r="R690"/>
          <cell r="S690" t="str">
            <v>93401: Institución de Asistencia Social</v>
          </cell>
          <cell r="T690" t="str">
            <v xml:space="preserve">Se acompaña Certificado de Antecedentes Financieros correspondiente al año 2014,  aprobado por el  Departamento de Administración y Finanzas.
</v>
          </cell>
        </row>
        <row r="691">
          <cell r="B691">
            <v>754998008</v>
          </cell>
          <cell r="C691" t="str">
            <v>Organización Comunitaria Funcional.</v>
          </cell>
          <cell r="D691" t="str">
            <v>Organizaciones Comunitarias Funcionales.</v>
          </cell>
          <cell r="E691" t="str">
            <v>Regida por la Ley 19.418 e inscrita en el Registro de Organizaciones Comunitarias de la comuna de Valparaíso a fojas 1159 de fecha 12 de julio de 1999.</v>
          </cell>
          <cell r="F691" t="str">
            <v xml:space="preserve">Certificado de Vigencia emitido por Mariella Valdés Ávila, Secretario Municipal de la I. Municipalidad de Valparaíso con fecha 4 de julio de 2005.
</v>
          </cell>
          <cell r="G691"/>
          <cell r="H691" t="str">
            <v>Promoción del desarrollo especialmente de las personas, familias grupos y comunidades que vivan en condiciones de pobreza y/o marginalidad.</v>
          </cell>
          <cell r="I691"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J691" t="str">
            <v xml:space="preserve">Durarán en los cargos  dos años.
</v>
          </cell>
          <cell r="K691" t="str">
            <v>De 29 de junio de 2005 a 29 de junio de 2007.</v>
          </cell>
          <cell r="L691" t="str">
            <v xml:space="preserve"> Roberto Muñoz Portilla                         
</v>
          </cell>
          <cell r="M691" t="str">
            <v>Avenida La Isla 224 Cerro San Roque, Valparaíso, Quinta Región.</v>
          </cell>
          <cell r="N691" t="str">
            <v>V</v>
          </cell>
          <cell r="O691" t="str">
            <v>Valparaíso</v>
          </cell>
          <cell r="P691"/>
          <cell r="Q691"/>
          <cell r="R691"/>
          <cell r="S691" t="str">
            <v>93401: Institución de Asistencia Social</v>
          </cell>
          <cell r="T691" t="str">
            <v>Acompaña Balance Tributario a Diciembre 2004, aprobado por la Unidad de Auditoria.</v>
          </cell>
        </row>
        <row r="692">
          <cell r="B692">
            <v>655994203</v>
          </cell>
          <cell r="C692" t="str">
            <v xml:space="preserve">Organización Comunitaria de carácter funcional. </v>
          </cell>
          <cell r="D692" t="str">
            <v>Organizaciones Comunitarias Funcionales.</v>
          </cell>
          <cell r="E692" t="str">
            <v xml:space="preserve">Inscripción a fs. 1522, de 12 de octubre de 2005, en el Registro de Organizaciones Comunitarias de la Municipalidad de Maipú, conforme lo dispuesto en el artículo 7 de la ley N°19.418. </v>
          </cell>
          <cell r="F692" t="str">
            <v>Certificado de Vigencia Nº 1271, de 18 de mayo de 2006, de la Secretaria Municipal (S) de la Municipalidad de Maipú.</v>
          </cell>
          <cell r="G692"/>
          <cell r="H692"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I692" t="str">
            <v xml:space="preserve">Presidente:
 Fernando Silva Cabello                                                      
Secretario:
Samuel Sandoval Sepúlveda                            
Tesorera:
Paola Silva Mondaca                                       
</v>
          </cell>
          <cell r="J692" t="str">
            <v>Dos años.</v>
          </cell>
          <cell r="K692" t="str">
            <v xml:space="preserve">28-02-2006 hasta el 28-02-2008. </v>
          </cell>
          <cell r="L692" t="str">
            <v xml:space="preserve">Fernando Silva Cabello                                                       
</v>
          </cell>
          <cell r="M692" t="str">
            <v xml:space="preserve">Los Cancilleres N°1646, Departamento K-35, comuna de Maipú, Región Metropolitana.
</v>
          </cell>
          <cell r="N692" t="str">
            <v>XIII</v>
          </cell>
          <cell r="O692" t="str">
            <v>Maipú</v>
          </cell>
          <cell r="P692"/>
          <cell r="Q692"/>
          <cell r="R692"/>
          <cell r="S692">
            <v>93401</v>
          </cell>
          <cell r="T692" t="str">
            <v>Certificado autorizado ante Notario Público sin fecha, que contiene la cuenta “Patrimonio” (81996) año 2005, revisado por la Unidad de Auditoría.</v>
          </cell>
        </row>
        <row r="693">
          <cell r="B693">
            <v>653583001</v>
          </cell>
          <cell r="C693" t="str">
            <v>Organización Comunitaria Funcional.</v>
          </cell>
          <cell r="D693" t="str">
            <v>Organizaciones Comunitarias Funcionales.</v>
          </cell>
          <cell r="E693" t="str">
            <v xml:space="preserve">Otorgado por Certificado Municipal Nº 1123, de fecha 13 de mayo de 2004, de la Secretaría de la Ilustre Municipalidad de Talca. </v>
          </cell>
          <cell r="F693" t="str">
            <v xml:space="preserve">Certificado Nº 910, de fecha 02 de septiembre de 2009, emitido por don Yamil Allende Yaber, Secretario Municipal de la Ilustre Municipalidad de Talca.
</v>
          </cell>
          <cell r="G693"/>
          <cell r="H693"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I693" t="str">
            <v xml:space="preserve">Presidenta: Elba Acevedo Carreño                   
Vicepresidente: Antonio Bascuñan Pinto          
Secretaria: Marcia Moreira Delgada                  
Tesorera: Magdalena Vidal Vidal                      
Directora: Juanita Rodríguez Herrera                
</v>
          </cell>
          <cell r="J693" t="str">
            <v>Durarán 2 años en sus cargos, pudiendo ser reelegidos indefinidamente.</v>
          </cell>
          <cell r="K693" t="str">
            <v>30 de marzo de 2009 – 30 de marzo de 2011.(De acuerdo a certificado de vigencia su vigencia comenzó el 09 de agosto de 2009 al 09 de agosto de 2011)</v>
          </cell>
          <cell r="L693" t="str">
            <v xml:space="preserve">Presidenta: Elba Acevedo Carreño              
</v>
          </cell>
          <cell r="M693" t="str">
            <v xml:space="preserve">Calle 10 Oriente Nº 741, comuna de Talca, Séptima Región del Maule.
</v>
          </cell>
          <cell r="N693" t="str">
            <v>VII</v>
          </cell>
          <cell r="O693" t="str">
            <v>Talca</v>
          </cell>
          <cell r="P693" t="str">
            <v>Teléfono:  (71) 215375</v>
          </cell>
          <cell r="Q693" t="str">
            <v xml:space="preserve"> micaeliano@live.cl</v>
          </cell>
          <cell r="R693"/>
          <cell r="S693" t="str">
            <v>93401: Institución de Asistencia Social</v>
          </cell>
          <cell r="T693"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row>
        <row r="694">
          <cell r="B694">
            <v>652167306</v>
          </cell>
          <cell r="C694" t="str">
            <v>Organización Comunitaria Funcional</v>
          </cell>
          <cell r="D694" t="str">
            <v>Organizaciones Comunitarias Funcionales.</v>
          </cell>
          <cell r="E694"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694" t="str">
            <v xml:space="preserve">Certificado de Vigencia, emitido por doña María Nuñez Sepúlveda, Secretaria Municipal de la I. Municipalidad de Independencia, de fecha 12 de junio de 2013.
</v>
          </cell>
          <cell r="G694"/>
          <cell r="H694"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694" t="str">
            <v xml:space="preserve">Según certificado de vigencia de fecha 12-06-2013:
Presidente: Carlos Roberto Muñoz Reyes   
Secretario: Ana María Cortéz Salas             
Tesorero: María Elena Vásquez Rodríguez:
Directores:
1º Patricia Laredo Chupan                          
2°  María Luisa Rodríguez Atilano             
</v>
          </cell>
          <cell r="J694" t="str">
            <v>Durarán 02 años en sus cargos.</v>
          </cell>
          <cell r="K694" t="str">
            <v>Durarán 02 años en sus cargos.</v>
          </cell>
          <cell r="L694" t="str">
            <v xml:space="preserve">Carlos Roberto Muñoz Reyes                    </v>
          </cell>
          <cell r="M694" t="str">
            <v xml:space="preserve">Barnechea N º 320, Comuna de Independencia. 
</v>
          </cell>
          <cell r="N694" t="str">
            <v>XIII</v>
          </cell>
          <cell r="O694" t="str">
            <v>Independencia</v>
          </cell>
          <cell r="P694"/>
          <cell r="Q694"/>
          <cell r="R694"/>
          <cell r="S694" t="str">
            <v>93401: Institución de Asistencia Social</v>
          </cell>
          <cell r="T694" t="str">
            <v>Se acompaña certificado financiero año 2012, el cual se remitió al Subdepartamento de  Supervisión Financiera del SENAME, para su revisión.</v>
          </cell>
        </row>
        <row r="695">
          <cell r="B695">
            <v>745445004</v>
          </cell>
          <cell r="C695" t="str">
            <v>Organización Comunitaria Funcional.</v>
          </cell>
          <cell r="D695" t="str">
            <v>Organizaciones Comunitarias Funcionales.</v>
          </cell>
          <cell r="E695" t="str">
            <v>Regida por la Ley N° 19.418 e inscrita en el Libro de Registro Público Nº 8, folio 240 de 18 de junio de 1998, de la I. Municipalidad de Viña del Mar.</v>
          </cell>
          <cell r="F695" t="str">
            <v xml:space="preserve">Certificado de Vigencia de Persona Jurídica sin fines de lucro, Folio N° 500071319641, de 05 de junio de 2015, del Servicio de Registro Civil e Identificación.
</v>
          </cell>
          <cell r="G695"/>
          <cell r="H695" t="str">
            <v>Promover el desarrollo especialmente de las personas, familias grupos y comunidades que vivan en condiciones de pobreza y/o marginalidad social.</v>
          </cell>
          <cell r="I695"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J695" t="str">
            <v>Directorio dura dos años en su cargo. Actual desde 30 de septiembre de 2015 a 30 de septiembre de 2017.</v>
          </cell>
          <cell r="K695"/>
          <cell r="L695" t="str">
            <v xml:space="preserve">Rodrigo Ayala Ruiloba, </v>
          </cell>
          <cell r="M695" t="str">
            <v xml:space="preserve">Calle 5 32-D, paradero 2 Reñaca Alto, Viña del Mar. 
</v>
          </cell>
          <cell r="N695" t="str">
            <v>V</v>
          </cell>
          <cell r="O695" t="str">
            <v>Viña Del Mar</v>
          </cell>
          <cell r="P695" t="str">
            <v>32-287 23 74 // 32- 287 48 03</v>
          </cell>
          <cell r="Q695" t="str">
            <v xml:space="preserve">cotra@123mail.cl
</v>
          </cell>
          <cell r="R695"/>
          <cell r="S695" t="str">
            <v>93401 Institución de Asistencia Social.</v>
          </cell>
          <cell r="T695" t="str">
            <v xml:space="preserve">
Antecedentes financieros del año 2016, aprobados por Supervisión Financiera.
</v>
          </cell>
        </row>
        <row r="696">
          <cell r="B696" t="str">
            <v>65266900K</v>
          </cell>
          <cell r="C696" t="str">
            <v>Organización Comunitaria Funcional.</v>
          </cell>
          <cell r="D696" t="str">
            <v>Organizaciones Comunitarias Funcionales.</v>
          </cell>
          <cell r="E696" t="str">
            <v>Regida por la Ley 19.418, e inscrita en los Registros de  Organizaciones Comunitarias Funcionales bajo el Nº 301 de la I. Municipalidad de Ñuñoa.</v>
          </cell>
          <cell r="F696" t="str">
            <v>Certificado emitido por don Miguel Ángel Ponce de León González, Secretario Municipal de la I. Municipalidad de Ñuñoa con fecha 4 de febrero de 2004.</v>
          </cell>
          <cell r="G696"/>
          <cell r="H696" t="str">
            <v xml:space="preserve">1.- La rehabilitación y tratamiento de personas con problemas asociados a su adicción de drogas, alcohol y fármacos.
2.- La reinserción psicosocial y laboral de las personas con problemas de adicción a drogas, alcohol y fármacos.
</v>
          </cell>
          <cell r="I696" t="str">
            <v xml:space="preserve">Presidenta: María Isabel Guajardo Sainz              
Secretario: Diego Lanis Borizon                         
Tesorera: Alba Gebauer Carballo                        
Directora: Carmen Gloria Guajardo Sainz            
Directora: Diana Kushner Lanis                           
</v>
          </cell>
          <cell r="J696" t="str">
            <v>Durarán dos años en los cargos.</v>
          </cell>
          <cell r="K696" t="str">
            <v xml:space="preserve">Concluye el 19 de octubre de 2007, según certificación municipal.
</v>
          </cell>
          <cell r="L696" t="str">
            <v xml:space="preserve">Presidenta: María Isabel Guajardo Sainz             
</v>
          </cell>
          <cell r="M696" t="str">
            <v>Avenida  Las Amapolas 2095, Providencia, Región Metropolitana.</v>
          </cell>
          <cell r="N696" t="str">
            <v>XIII</v>
          </cell>
          <cell r="O696" t="str">
            <v>Providencia</v>
          </cell>
          <cell r="P696"/>
          <cell r="Q696"/>
          <cell r="R696"/>
          <cell r="S696" t="str">
            <v>93401: Institución de Asistencia Social</v>
          </cell>
          <cell r="T696" t="str">
            <v>Se acompaña Certificado de Patrimonio año 2006, aprobado por la Unidad de Auditoria.</v>
          </cell>
        </row>
        <row r="697">
          <cell r="B697">
            <v>751175000</v>
          </cell>
          <cell r="C697" t="str">
            <v>Organización Comunitaria Funcional</v>
          </cell>
          <cell r="D697" t="str">
            <v>Organizaciones Comunitarias Funcionales.</v>
          </cell>
          <cell r="E697"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697" t="str">
            <v xml:space="preserve">Certificado de Vigencia y Directorio Nº 1297, de fecha 28 de abril de 20163, emitido por don José Gustavo Ojeda Espinoza, Secretario Municipal de la Ilustre Municipalidad de Maipú.
</v>
          </cell>
          <cell r="G697"/>
          <cell r="H697"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I697" t="str">
            <v xml:space="preserve">Según Certificado de Vigencia Nº 1297, del 28 de abril del 2016.
Presidente: Pedro González Contreras           
Secretario: Enrique González Parra             
Tesorero: Josefina Riquelme Pino                    
</v>
          </cell>
          <cell r="J697" t="str">
            <v>De acuerdo al artículo 31 de sus Estatutos, el Directorio durará dos años en sus funciones.</v>
          </cell>
          <cell r="K697" t="str">
            <v>25 de octubre de 2014 al 25 de octubre de 2016</v>
          </cell>
          <cell r="L697" t="str">
            <v xml:space="preserve">Pedro González Contreras                                 
</v>
          </cell>
          <cell r="M697" t="str">
            <v>Avenida El Conquistador Nº 1821, Villa Esperanza 2, comuna de Maipú, Región Metropolitana.</v>
          </cell>
          <cell r="N697" t="str">
            <v>XIII</v>
          </cell>
          <cell r="O697" t="str">
            <v>Maipú</v>
          </cell>
          <cell r="P697"/>
          <cell r="Q697"/>
          <cell r="R697"/>
          <cell r="S697" t="str">
            <v xml:space="preserve">93401: Institución de Asistencia Social </v>
          </cell>
          <cell r="T697" t="str">
            <v xml:space="preserve">Se acompaña Certificado Financiero correspondiente al año 2015, aprobado por el Depto. De Administración Y Finanzas del SENAME.
</v>
          </cell>
        </row>
        <row r="698">
          <cell r="B698">
            <v>737523004</v>
          </cell>
          <cell r="C698" t="str">
            <v>Organización Comunitaria Funcional</v>
          </cell>
          <cell r="D698" t="str">
            <v>Organizaciones Comunitarias Funcionales.</v>
          </cell>
          <cell r="E698" t="str">
            <v>Regida por Ley 19.418, y concedida mediante Decreto Municipal Nº 47, del 23 de febrero de 1996, de la I. Municipalidad de  Renca.</v>
          </cell>
          <cell r="F698" t="str">
            <v xml:space="preserve">Certificado Nº 202, de 26 de Agosto de 2005, emitido por la I. Municipalidad de Renca.
</v>
          </cell>
          <cell r="G698"/>
          <cell r="H698" t="str">
            <v xml:space="preserve">Mejorar la calidad de vida de las personas con daño neurológicos, mediante tratamientos medico quirúrgicos y neurorestauración y además dignificar los valores y derechos de estos discapacitados.
</v>
          </cell>
          <cell r="I698" t="str">
            <v xml:space="preserve">Presidente: Renato Munster Gripe           
Secretaria: Yasna Gonzalez Cliff          
Directora: Jeannette Castillo Núñez        
</v>
          </cell>
          <cell r="J698" t="str">
            <v>Durarán dos años en los cargos.</v>
          </cell>
          <cell r="K698" t="str">
            <v>De 18 de octubre de 2004 a 18 de octubre de 2006</v>
          </cell>
          <cell r="L698" t="str">
            <v xml:space="preserve">Gerente Administrativo: 
Alejandro Patricio Moreira Miranda         
</v>
          </cell>
          <cell r="M698" t="str">
            <v xml:space="preserve">Costanera Norte Nº 7299, comuna de Renca, Región Metropolitana, </v>
          </cell>
          <cell r="N698" t="str">
            <v>XIII</v>
          </cell>
          <cell r="O698" t="str">
            <v>Renca</v>
          </cell>
          <cell r="P698" t="str">
            <v>fono 7673025</v>
          </cell>
          <cell r="Q698"/>
          <cell r="R698"/>
          <cell r="S698" t="str">
            <v>93401: Instituciones de Asistencia Social.</v>
          </cell>
          <cell r="T698" t="str">
            <v>Se acompaña Balance Clasificado año 2005, aprobado por la Unidad de Auditoria.</v>
          </cell>
        </row>
        <row r="699">
          <cell r="B699">
            <v>650199650</v>
          </cell>
          <cell r="C699" t="str">
            <v xml:space="preserve">Organización Juvenil de carácter funcional de duración indefinida, regida por la Ley N° 19.418, sobre Junta de Vecinos y demás Organizaciones Comunitarias.
</v>
          </cell>
          <cell r="D699" t="str">
            <v>Organizaciones Comunitarias Funcionales.</v>
          </cell>
          <cell r="E699" t="str">
            <v>Inscripción N° 126751, de fecha 15 de julio de 2013, del Registro de Personas Jurídicas, del Servicio de Registro Civil e Identificación.</v>
          </cell>
          <cell r="F699" t="str">
            <v>Certificado de Vigencia, Folio Nº 500139725159, emitido con fecha 30 de noviembre de 2016, por el SRCeI.</v>
          </cell>
          <cell r="G699"/>
          <cell r="H699"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I699"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J699" t="str">
            <v>02 años</v>
          </cell>
          <cell r="K699" t="str">
            <v xml:space="preserve">25 de noviembre de 2016 al 25 de noviembre de 2018. </v>
          </cell>
          <cell r="L699" t="str">
            <v xml:space="preserve">Ana María Soto Valdivia, </v>
          </cell>
          <cell r="M699" t="str">
            <v xml:space="preserve">Lautaro N° 65, Villa de Acuyo, comuna de Casablanca.
Región de Valparaíso.
</v>
          </cell>
          <cell r="N699" t="str">
            <v>V</v>
          </cell>
          <cell r="O699" t="str">
            <v>Casablanca</v>
          </cell>
          <cell r="P699" t="str">
            <v>Fono: +569 965913431- +569 993538922</v>
          </cell>
          <cell r="Q699" t="str">
            <v>promueve.oc@gmail.com</v>
          </cell>
          <cell r="R699"/>
          <cell r="S699">
            <v>93401</v>
          </cell>
          <cell r="T699" t="str">
            <v>Se acompaña Certificado Financiero año 2017, aprobado por el Subdepartamento de Supervisión Financiera Nacional.</v>
          </cell>
        </row>
        <row r="700">
          <cell r="B700">
            <v>747168008</v>
          </cell>
          <cell r="C700" t="str">
            <v xml:space="preserve">Organización comunitaria funcional.
</v>
          </cell>
          <cell r="D700" t="str">
            <v>Organizaciones Comunitarias Funcionales.</v>
          </cell>
          <cell r="E700" t="str">
            <v xml:space="preserve">Regida por Ley Nº 19.418, e inscrita en los Registros de organizaciones comunitarias territoriales y funcionales en la Secretaría Municipal de la I. Municipalidad de Isla de Pascua.
</v>
          </cell>
          <cell r="F700" t="str">
            <v xml:space="preserve">Certificado de vigencia de fecha 02 de julio de 2021, emitido por el Servicio de Registro Civil e Identificación, folio N° 85292393.
</v>
          </cell>
          <cell r="G700"/>
          <cell r="H700"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I700" t="str">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ell>
          <cell r="J700" t="str">
            <v>3 AÑOS</v>
          </cell>
          <cell r="K700" t="str">
            <v>Del 03 de noviembre de 2020 al 03 de noviembre del 2022; de acuerdo a Acta de Sesión Extraordinaria de Asamblea de Socios de fecha 03 de noviembre de 2020. Se solicita por correo electrónico escritura pública de asamblea, con fecha 17 de diciembre de 2020.</v>
          </cell>
          <cell r="L700" t="str">
            <v xml:space="preserve">Irma Inés Riroroko Paoa. </v>
          </cell>
          <cell r="M700" t="str">
            <v xml:space="preserve">Heki’l s/n, Sector Mataveri, I. de Pascua, Región de Valparaíso.
</v>
          </cell>
          <cell r="N700" t="str">
            <v>V</v>
          </cell>
          <cell r="O700" t="str">
            <v>I. De Pascua</v>
          </cell>
          <cell r="P700" t="str">
            <v>32) 2100563</v>
          </cell>
          <cell r="Q700" t="str">
            <v xml:space="preserve">programappf.isladepascua@gmail.com
hakapupa2009@gmail.com </v>
          </cell>
          <cell r="R700"/>
          <cell r="S700" t="str">
            <v>93401 Institución de Asistencia Social.</v>
          </cell>
          <cell r="T700" t="str">
            <v>Se acompaña certificado financiero correspondiente al año 2020, aprobados por el Subdepartamento de Supervisión Financiera Nacional.</v>
          </cell>
        </row>
        <row r="701">
          <cell r="B701" t="str">
            <v>65469480K</v>
          </cell>
          <cell r="C701" t="str">
            <v xml:space="preserve">Organización comunitaria funcional.
</v>
          </cell>
          <cell r="D701" t="str">
            <v>Organizaciones Comunitarias Funcionales.</v>
          </cell>
          <cell r="E701" t="str">
            <v xml:space="preserve">Regida por Ley Nº 19.418, e inscrita en los Registros de organizaciones comunitarias territoriales y funcionales en la Secretaría Municipal de la I. Municipalidad de Punta Arenas.
</v>
          </cell>
          <cell r="F701" t="str">
            <v xml:space="preserve">Certificado de vigencia, folio 500346203845, de fecha 7 de septiembre de 2020, emitido por el Servicio de registro civil e identificación.
</v>
          </cell>
          <cell r="G701"/>
          <cell r="H701"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I701" t="str">
            <v>Presidente: Cristóbal Bascuñán Illanes, 
Vicepresidente: Mireya Lambert Cañón, 
Tesorero: Ricardo Rivero Velarde, 
Secretario: Carlos Abarzúa Villegas, 
Directores:
Claudia Loreto Salazar Alasevic, 
Alfonso José Mancilla Avendaño, 
Belinda Ann Mac Leay Coop,</v>
          </cell>
          <cell r="J701" t="str">
            <v>Dos (2) años en sus funciones, según Estatutos.</v>
          </cell>
          <cell r="K701" t="str">
            <v>02 de julio de 2020 al 17 de septiembre de 2022</v>
          </cell>
          <cell r="L701" t="str">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ell>
          <cell r="M701" t="str">
            <v xml:space="preserve">Avda. España N° 1101, Punta Arenas, Región de Magallanes.
</v>
          </cell>
          <cell r="N701" t="str">
            <v>XII</v>
          </cell>
          <cell r="O701" t="str">
            <v>Punta Arenas</v>
          </cell>
          <cell r="P701"/>
          <cell r="Q701"/>
          <cell r="R701"/>
          <cell r="S701" t="str">
            <v>93401 Institución de Asistencia Social.</v>
          </cell>
          <cell r="T701" t="str">
            <v xml:space="preserve">Se acompaña certificado financiero correspondiente al año 2019, aprobados por el  Subdepartamento de Supervisión Financiera Nacional.
</v>
          </cell>
        </row>
        <row r="702">
          <cell r="B702" t="str">
            <v>72282900K</v>
          </cell>
          <cell r="C702" t="str">
            <v>Organización Comunitaria Funcional.</v>
          </cell>
          <cell r="D702" t="str">
            <v>Organizaciones Comunitarias Funcionales.</v>
          </cell>
          <cell r="E702" t="str">
            <v xml:space="preserve">Regida por la Ley 19.418, inscrita el 15 de diciembre de 1993 con el Nº 3 folio 396 del Libro de Registro Público de la  I. Municipalidad de Viña del Mar. </v>
          </cell>
          <cell r="F702" t="str">
            <v xml:space="preserve">Certificado Nº1488, emitido por Patricia González Páez, Secretaria Municipal (S) de la I. Municipalidad de Viña del Mar, con fecha 27 de junio de 2018.
</v>
          </cell>
          <cell r="G702"/>
          <cell r="H702" t="str">
            <v>Promover todos aquellos valores que tiendan a la protección y cuidado de la niñez.</v>
          </cell>
          <cell r="I702"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J702" t="str">
            <v>Durarán 3 años en sus cargos</v>
          </cell>
          <cell r="K702" t="str">
            <v xml:space="preserve">de 24 de agosto de 2017 al 24 de agosto de 2019.
</v>
          </cell>
          <cell r="L702" t="str">
            <v xml:space="preserve">Presidenta: Julia Briones Pereira            
</v>
          </cell>
          <cell r="M702" t="str">
            <v>Calle 22 Norte Nº1913, Santa Inés, Viña del Mar, Quinta Región.</v>
          </cell>
          <cell r="N702" t="str">
            <v>V</v>
          </cell>
          <cell r="O702" t="str">
            <v>Viña Del Mar</v>
          </cell>
          <cell r="P702" t="str">
            <v>32-2780647</v>
          </cell>
          <cell r="Q702"/>
          <cell r="R702"/>
          <cell r="S702" t="str">
            <v>93401: Institución de Asistencia Social</v>
          </cell>
          <cell r="T702" t="str">
            <v xml:space="preserve">Acompaña certificado financiero del año 2017, aprobado por el Departamento de Supervisión Financiera. 
</v>
          </cell>
        </row>
        <row r="703">
          <cell r="B703">
            <v>650515056</v>
          </cell>
          <cell r="C703" t="str">
            <v>Organización Comunitaria  Funcional</v>
          </cell>
          <cell r="D703" t="str">
            <v>Organizaciones Comunitarias Funcionales.</v>
          </cell>
          <cell r="E703" t="str">
            <v>Inscrita con Personalidad Jurídica N° 2498 en el Registro Público de Organizaciones Comunitarias de la Municipalidad de Valdivia.</v>
          </cell>
          <cell r="F703" t="str">
            <v>Certificado de Vigencia Nº 1.357, de 02 de Mayo de 2012, emitido por Nino Bernucci Díaz, Secretario Municipal de la I. Municipalidad de Valdivia.</v>
          </cell>
          <cell r="G703"/>
          <cell r="H703"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I703" t="str">
            <v xml:space="preserve">Presidente: Daniel Marcelo Rosales Chicago, 
Secretario: Oscar Alexis Riffo Vega, 
Tesorero: Luis Antonio Vásquez Fuentes, 
Directora: Mariana Elizabeth Fuentes Carrasco, 
Directora: Belén Arlinn Pérez Avila,
Directora: Yhara Helia Pino Opazo,
</v>
          </cell>
          <cell r="J703" t="str">
            <v xml:space="preserve">De acuerdo al artículo 19 de sus Estatutos, el Directorio durará tres años en sus funciones, pudiendo sus integrantes ser reelegidos para el período siguiente.
</v>
          </cell>
          <cell r="K703" t="str">
            <v>16 de Marzo de 2012.</v>
          </cell>
          <cell r="L703" t="str">
            <v xml:space="preserve">DANIEL MARCELO ROSALES CHICAGO, 
</v>
          </cell>
          <cell r="M703" t="str">
            <v xml:space="preserve">Domicilio Legal: Carlos Andwanter Nº 525, Comuna de Valdivia, Región de Los Ríos.
</v>
          </cell>
          <cell r="N703" t="str">
            <v>XIV</v>
          </cell>
          <cell r="O703" t="str">
            <v>Valdivia</v>
          </cell>
          <cell r="P703" t="str">
            <v>Teléfono: (063) 220829.</v>
          </cell>
          <cell r="Q703"/>
          <cell r="R703"/>
          <cell r="S703" t="str">
            <v>93401: Instituciones de Asistencia Social</v>
          </cell>
          <cell r="T703" t="str">
            <v>Se acompaña Certificado de la Institución correspondiente a antecedentes financieros del año 2011, aprobado por el Subdepartamento de Supervisión Financiera.</v>
          </cell>
        </row>
        <row r="704">
          <cell r="B704" t="str">
            <v>65160754K</v>
          </cell>
          <cell r="C704" t="str">
            <v xml:space="preserve">Organización Juvenil de carácter funcional de duración indefinida, regida por la Ley N° 19.418, sobre Junta de Vecinos y demás Organizaciones Comunitarias.
</v>
          </cell>
          <cell r="D704" t="str">
            <v>Organizaciones Comunitarias Funcionales.</v>
          </cell>
          <cell r="E704" t="str">
            <v>Inscripción N° 273445, de fecha 24 de octubre de 2017, del Registro de Personas Jurídicas, del Servicio de Registro Civil e Identificación.</v>
          </cell>
          <cell r="F704" t="str">
            <v>Certificado de Vigencia, Folio Nº 500180910784, emitido con fecha 23 de abril de 2018, por el SRCeI.</v>
          </cell>
          <cell r="G704"/>
          <cell r="H70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I704" t="str">
            <v xml:space="preserve">Presidente: Nilza Caimanque Poblete, 
Secretario: Martha Ticona Ticona,
Tesorera: Tomasa Torres Escudero, 
</v>
          </cell>
          <cell r="J704" t="str">
            <v>03 años</v>
          </cell>
          <cell r="K704" t="str">
            <v xml:space="preserve">26 de noviembre de 2017 al 26 de noviembre de 2020. </v>
          </cell>
          <cell r="L704" t="str">
            <v xml:space="preserve">Nilza Caimanque Poblete, 
</v>
          </cell>
          <cell r="M704" t="str">
            <v xml:space="preserve">Calle Vasco de gama N° 3120, comuna de Calama.
Región de Antofagasta.
</v>
          </cell>
          <cell r="N704" t="str">
            <v>III</v>
          </cell>
          <cell r="O704" t="str">
            <v>Calama</v>
          </cell>
          <cell r="P704" t="str">
            <v>Fono: +569 974987991</v>
          </cell>
          <cell r="Q704" t="str">
            <v>organizacionvoyporti@gmail.com</v>
          </cell>
          <cell r="R704"/>
          <cell r="S704">
            <v>93401</v>
          </cell>
          <cell r="T704" t="str">
            <v>Se acompaña Certificado Financiero año 2017, aprobado por el Subdepartamento de Supervisión Financiera Nacional.</v>
          </cell>
        </row>
        <row r="705">
          <cell r="B705" t="str">
            <v>74962700K</v>
          </cell>
          <cell r="C705" t="str">
            <v>Organización Comunitaria Funcional.</v>
          </cell>
          <cell r="D705" t="str">
            <v>Organizaciones Comunitarias Funcionales.</v>
          </cell>
          <cell r="E705" t="str">
            <v xml:space="preserve">Regida por la Ley 19.418, e inscrita a fojas 1102 de fecha 21 de octubre de 1998, tomo 06, y documentación agregada con los Nros. 2583 – 2584 archivo 11 de Registro de Documentos de la Secretaría Municipal de la I. Municipalidad de Valparaíso.
</v>
          </cell>
          <cell r="F705" t="str">
            <v>Certificado de Vigencia emitido por Mariella Valdés Ávila, Secretario Municipal de la I. Municipalidad de Valparaíso con fecha 9 de marzo de 2004.</v>
          </cell>
          <cell r="G705"/>
          <cell r="H705" t="str">
            <v>Prestar asistencia o protección gratuita a los menores que no tengan persona de quién exigir la obligación de tuición, o se encuentren abandonados por los padres en algún establecimiento de protección, o en peligro moral o material, entre otras situaciones.</v>
          </cell>
          <cell r="I705" t="str">
            <v xml:space="preserve">Presidente: Guillermo Montecinos Rojas               
Vicepresidente: Constanza Montecinos Paniagua   
Secretario: Rodrigo Díaz Bustos                       
Tesorera: Verónica Vega Gac                        
Directora : Paola Sánchez Garmendia              
</v>
          </cell>
          <cell r="J705" t="str">
            <v>Durarán dos años en los cargos.</v>
          </cell>
          <cell r="K705" t="str">
            <v>De 7 de agosto de 2008 a 7 de agosto de 2010.</v>
          </cell>
          <cell r="L705" t="str">
            <v xml:space="preserve">Guillermo Montecinos Rojas                </v>
          </cell>
          <cell r="M705" t="str">
            <v>Victoria 2307, 3º piso, Valparaíso, Quinta Región.</v>
          </cell>
          <cell r="N705" t="str">
            <v>V</v>
          </cell>
          <cell r="O705" t="str">
            <v>Valparaíso</v>
          </cell>
          <cell r="P705"/>
          <cell r="Q705"/>
          <cell r="R705"/>
          <cell r="S705" t="str">
            <v>93401: Institución de Asistencia Social</v>
          </cell>
          <cell r="T705" t="str">
            <v>Se acompaña Certificado de Antecedentes Financieros Institucionales 2008, Ficha de Transferencia a Instituciones Colaboradoras aprobado por la Unidad de Supervisión Financiera, y Estado de Resultados año 2008.</v>
          </cell>
        </row>
        <row r="706">
          <cell r="B706">
            <v>656859903</v>
          </cell>
          <cell r="C706" t="str">
            <v>Organización Comunitaria Funcional.</v>
          </cell>
          <cell r="D706" t="str">
            <v>Organizaciones Comunitarias Funcionales.</v>
          </cell>
          <cell r="E706" t="str">
            <v xml:space="preserve">Otorgado por Decreto Alcaldicio Nº 201, de fecha 22 de julio de 2004, de la Ilustre Municipalidad de Chaitén. </v>
          </cell>
          <cell r="F706" t="str">
            <v xml:space="preserve">Certificado Nº 142, de fecha 13 de abril de 2007, emitido por don Ricardo Núnez Troncoso, Secretario Municipal Suplente de la Ilustre Municipalidad de Chaitén.
</v>
          </cell>
          <cell r="G706"/>
          <cell r="H706" t="str">
            <v>Coordinar la acción institucional para proporcionar el compromiso y participación de los diversos sectores de nivel local en el desarrollo y ejecución de acciones en torno a la detección, atención y prevención de Violencia Intrafamiliar.</v>
          </cell>
          <cell r="I706" t="str">
            <v xml:space="preserve">Presidenta: Lorena  Schwerter Navarro            
Secretaria: Nancy Morales Salazar      
Tesorera: María Castro Salinas      
1ª Directora: Fabiola Saieh Yani               
2ª Directora: Marcela Mena M.                        
</v>
          </cell>
          <cell r="J706" t="str">
            <v>Durarán 2 años en sus cargos</v>
          </cell>
          <cell r="K706" t="str">
            <v>16 de agosto de 2005 –  16 de agosto de 2007</v>
          </cell>
          <cell r="L706" t="str">
            <v xml:space="preserve">Presidenta: Lorena Schwerter Navarro                 </v>
          </cell>
          <cell r="M706" t="str">
            <v xml:space="preserve">Almirante Riveros Nº 577, comuna de Chaitén, Provincia de Palena, Décima Región .
</v>
          </cell>
          <cell r="N706" t="str">
            <v>X</v>
          </cell>
          <cell r="O706" t="str">
            <v>Chaitén</v>
          </cell>
          <cell r="P706"/>
          <cell r="Q706" t="str">
            <v xml:space="preserve"> lschwerter@hotmail.com</v>
          </cell>
          <cell r="R706"/>
          <cell r="S706" t="str">
            <v>93401: Institución de Asistencia Social</v>
          </cell>
          <cell r="T706" t="str">
            <v xml:space="preserve">Se acompañan los siguientes antecedentes financieros, aprobados por la Unidad de Auditoria Interna del Servicio:
1.- Certificado de Antecedentes Financieros Año 2006, autorizado ante notario público, de 16 de abril de 2007.
</v>
          </cell>
        </row>
        <row r="707">
          <cell r="B707">
            <v>650058909</v>
          </cell>
          <cell r="C707" t="str">
            <v>Corporación de Derecho Privado.</v>
          </cell>
          <cell r="D707" t="str">
            <v>Corporaciones de Derecho Privado</v>
          </cell>
          <cell r="E707" t="str">
            <v>Otorgada mediante Decreto Supremo  N°1024 de31 de Octubre de 2000.</v>
          </cell>
          <cell r="F707" t="str">
            <v xml:space="preserve">Certificado de Vigencia Nº 500234944729 de fecha 25 de junio de 2019, del  Servicio de Registro Civil e Identificación..
</v>
          </cell>
          <cell r="G707"/>
          <cell r="H70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I707"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J707" t="str">
            <v>Durarán dos años en sus cargos.</v>
          </cell>
          <cell r="K707" t="str">
            <v>Del 16 de mayo del 2015 al 16 de mayo del 2017</v>
          </cell>
          <cell r="L707"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M707" t="str">
            <v xml:space="preserve">Carlos Condell N°89, Población Luis Uribe, casilla 50. Tierra Amarilla, Región de Atacama.
</v>
          </cell>
          <cell r="N707" t="str">
            <v>III</v>
          </cell>
          <cell r="O707" t="str">
            <v>Tierra Amarilla</v>
          </cell>
          <cell r="P707" t="str">
            <v>(52)329090</v>
          </cell>
          <cell r="Q707" t="str">
            <v xml:space="preserve">ongamautas@yahoo.es
</v>
          </cell>
          <cell r="R707"/>
          <cell r="S707"/>
          <cell r="T707" t="str">
            <v>Antecedente Financiero del año 2018, aprobado por Subdepto. De Supervisión Financiera Nacional, según consta de Memorándum N° 077, de 14 de agosto de 2019.</v>
          </cell>
        </row>
        <row r="708">
          <cell r="B708">
            <v>651121620</v>
          </cell>
          <cell r="C708" t="str">
            <v>Corporación de Derecho Privado.</v>
          </cell>
          <cell r="D708" t="str">
            <v>Corporaciones de Derecho Privado</v>
          </cell>
          <cell r="E70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708" t="str">
            <v xml:space="preserve">Certificado de Vigencia Folio Nº 500182959119, otorgado el 16 de mayo de 2018, del Servicio de Registro Civil e Identificación.
</v>
          </cell>
          <cell r="G708"/>
          <cell r="H708"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I708" t="str">
            <v xml:space="preserve">Presidente: 
MIRIAM CECILIA DÍAZ RIQUELME, 
Secretario: 
ARACELI JOHNSON DÍAZ, 
Vicepresidente:
JEANNETTE DEL ROSARIO ALARCON ACUÑA, 
Tesorero:
RENY ANDRÉS VILLA CAMILLA, 
</v>
          </cell>
          <cell r="J708" t="str">
            <v>02 años</v>
          </cell>
          <cell r="K708" t="str">
            <v>Del 28 de junio de 2017 al 28 de junio de 2019</v>
          </cell>
          <cell r="L708" t="str">
            <v xml:space="preserve">MIRIAM CECILIA DÍAZ RIQUELME, 
</v>
          </cell>
          <cell r="M708" t="str">
            <v xml:space="preserve">Laura Barros N°205 D-508, comuna de Concón, Región de Valparaíso.
</v>
          </cell>
          <cell r="N708" t="str">
            <v>V</v>
          </cell>
          <cell r="O708" t="str">
            <v>Concón</v>
          </cell>
          <cell r="P708" t="str">
            <v xml:space="preserve">6-2464102
</v>
          </cell>
          <cell r="Q708" t="str">
            <v xml:space="preserve">administracion.ong@reconstruir.org 
</v>
          </cell>
          <cell r="R708"/>
          <cell r="S708" t="str">
            <v xml:space="preserve">93401: Institución de Asistencia Social 
</v>
          </cell>
          <cell r="T708" t="str">
            <v xml:space="preserve">Antecedentes financieros correspondientes al año 2017, aprobados por el Departamento de Administración y Finanzas. </v>
          </cell>
        </row>
        <row r="709">
          <cell r="B709">
            <v>655778705</v>
          </cell>
          <cell r="C709" t="str">
            <v>Organización No Gubernamental.</v>
          </cell>
          <cell r="D709" t="str">
            <v>Corporaciones de Derecho Privado</v>
          </cell>
          <cell r="E709" t="str">
            <v>Otorgado por Decreto Supremo Nº 3084, de fecha 21 de Septiembre de 2004,  por el Ministerio de Justicia.</v>
          </cell>
          <cell r="F709" t="str">
            <v xml:space="preserve">Certificado de Vigencia Folio Nº 500395681214, de fecha 27 de junio de 2021, del Servicio de Registro Civil. </v>
          </cell>
          <cell r="G709"/>
          <cell r="H709"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09" t="str">
            <v xml:space="preserve">Presidente:
Delfina Amalia Ibacache Estay; 
Vicepresidente: 
Bárbara Angélica Vásquez Elos; 
Secretaria:
Eva Barselisa Gamboa Castillo; 
Tesorera:
Janela Viviana Vicencio Cepeda; </v>
          </cell>
          <cell r="J709" t="str">
            <v>Durarán dos años en sus cargos.</v>
          </cell>
          <cell r="K709" t="str">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ell>
          <cell r="L709" t="str">
            <v xml:space="preserve">Presidente: 
Delfina Amalia Ibacache Estay                
</v>
          </cell>
          <cell r="M709" t="str">
            <v xml:space="preserve">Calle Cuartel Nº 65, Hijuelas, Provincia de Quillota, Quinta Región.
</v>
          </cell>
          <cell r="N709" t="str">
            <v>V</v>
          </cell>
          <cell r="O709" t="str">
            <v>Quillota</v>
          </cell>
          <cell r="P709" t="str">
            <v>Teléfono: (56-33) 271219</v>
          </cell>
          <cell r="Q709" t="str">
            <v xml:space="preserve"> ongaccordes@gmail.com</v>
          </cell>
          <cell r="R709"/>
          <cell r="S709" t="str">
            <v>93401: Instituciones de Asistencia Social.</v>
          </cell>
          <cell r="T709" t="str">
            <v>Certificado de antecedente financiero año 2021, aprobado por el Sub Departamento de Supervisión Financiera Nacional.</v>
          </cell>
        </row>
        <row r="710">
          <cell r="B710">
            <v>650480546</v>
          </cell>
          <cell r="C710" t="str">
            <v>Asociación de Derecho Privado.</v>
          </cell>
          <cell r="D710" t="str">
            <v>Corporaciones de Derecho Privado</v>
          </cell>
          <cell r="E71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710" t="str">
            <v xml:space="preserve"> Certificado de Vigencia Folio Nº135008591, de fecha 29 de Abril de 2014, del Servicio de Registro Civil e Identificación.</v>
          </cell>
          <cell r="G710"/>
          <cell r="H710"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0"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J710" t="str">
            <v>2 años.</v>
          </cell>
          <cell r="K710" t="str">
            <v xml:space="preserve">Del 30 de Junio de 2016 al 30 de junio de 2018.
SE ENVÍA CARTA A LA REPRESENTANTE LEGAL SOLICITANDO LA DOCUMENTACIÓN FALTANTE
</v>
          </cell>
          <cell r="L710" t="str">
            <v xml:space="preserve"> Doña Sandra Elena Fica Romero
</v>
          </cell>
          <cell r="M710" t="str">
            <v xml:space="preserve">Lincoyan  858, Oficina 222, Concepción.
</v>
          </cell>
          <cell r="N710" t="str">
            <v>VIII</v>
          </cell>
          <cell r="O710" t="str">
            <v>Concepción</v>
          </cell>
          <cell r="P710" t="str">
            <v>Fono: 041-2464948</v>
          </cell>
          <cell r="Q710" t="str">
            <v xml:space="preserve"> ong.almendral@gmail.com </v>
          </cell>
          <cell r="R710"/>
          <cell r="S710" t="str">
            <v>93401: Institución de Asistencia Social</v>
          </cell>
          <cell r="T710" t="str">
            <v>Certificado Financiero, correspondiente al año 2016, aprobado por el Departamento de Administración y Finanzas.</v>
          </cell>
        </row>
        <row r="711">
          <cell r="B711">
            <v>650602749</v>
          </cell>
          <cell r="C711" t="str">
            <v>Asociación de Derecho Privado.</v>
          </cell>
          <cell r="D711" t="str">
            <v>Corporaciones de Derecho Privado</v>
          </cell>
          <cell r="E711"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711" t="str">
            <v xml:space="preserve"> Certificado de Vigencia Folio Nº 500339127047, de fecha 06 de Agosto de 2020, del Servicio de Registro Civil e Identificación</v>
          </cell>
          <cell r="G711"/>
          <cell r="H711"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11" t="str">
            <v>Presidente: Wanda Carolina Huerta Sotelo,
Secretario: Feliz Patricio Estay Muñoz
Tesorera: Verónica Angélica Catalán Estrada</v>
          </cell>
          <cell r="J711" t="str">
            <v>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v>
          </cell>
          <cell r="K711" t="str">
            <v xml:space="preserve">Ultimo Directorio: 04 de marzo de 2019 al 04 de marzo de 2021. </v>
          </cell>
          <cell r="L711" t="str">
            <v xml:space="preserve"> Wanda Carolina Huerta Sotelo
</v>
          </cell>
          <cell r="M711" t="str">
            <v xml:space="preserve">La Asunción Nº1791, Puente Alto, Santiago
</v>
          </cell>
          <cell r="N711" t="str">
            <v>XIII</v>
          </cell>
          <cell r="O711" t="str">
            <v>Puente Alto</v>
          </cell>
          <cell r="P711" t="str">
            <v>02-23117315 - 942344890</v>
          </cell>
          <cell r="Q711" t="str">
            <v xml:space="preserve"> apiseducacion@gmail.com, contacto@apiseduca.cl</v>
          </cell>
          <cell r="R711"/>
          <cell r="S711" t="str">
            <v>93401: Institución de Asistencia Social</v>
          </cell>
          <cell r="T711" t="str">
            <v xml:space="preserve">Certificado Antecedentes financieros año 2019, aprobado por el Subdepartamento de Supervisión Financiera Nacional. </v>
          </cell>
        </row>
        <row r="712">
          <cell r="B712">
            <v>650837746</v>
          </cell>
          <cell r="C712"/>
          <cell r="D712" t="str">
            <v>Corporaciones de Derecho Privado</v>
          </cell>
          <cell r="E712"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ell>
          <cell r="F712" t="str">
            <v>Certificado de Vigencia Folio Nº 500402836951, otorgado el 10 de agosto de 2021, del Servicio de Registro Civil e Identificación.</v>
          </cell>
          <cell r="G712"/>
          <cell r="H712" t="str">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ell>
          <cell r="I712" t="str">
            <v xml:space="preserve">Presidente: 
Amanda Elizabeth Alarcón Herrera
 Vicepresidente:
Fernando Rodrigo Valdivia Muñóz
Secretario:
Claudia Vlaeska Valdes Olave
Tesorero:
Christian Enrique Assis González
</v>
          </cell>
          <cell r="J712" t="str">
            <v>5 AÑOS</v>
          </cell>
          <cell r="K712" t="str">
            <v>20.05.20 al 20.05.25</v>
          </cell>
          <cell r="L712" t="str">
            <v xml:space="preserve">Amanda Elizabeth Alarcón Herrera
</v>
          </cell>
          <cell r="M712" t="str">
            <v xml:space="preserve">Calle Prat N° 146, comuna de Curicó, Región del Maule
</v>
          </cell>
          <cell r="N712" t="str">
            <v>VII</v>
          </cell>
          <cell r="O712" t="str">
            <v>Curicó</v>
          </cell>
          <cell r="P712" t="str">
            <v xml:space="preserve">Teléfono: 75-23111132/ 0990174873
</v>
          </cell>
          <cell r="Q712" t="str">
            <v xml:space="preserve">Correo electrónico: altatierraong@gmail.com </v>
          </cell>
          <cell r="R712"/>
          <cell r="S712">
            <v>93401</v>
          </cell>
          <cell r="T712" t="str">
            <v xml:space="preserve">Antecedentes financieros correspondientes al año 2020, aprobados por el Sub Depto de Supervisión Financiera Nacional. </v>
          </cell>
        </row>
        <row r="713">
          <cell r="B713">
            <v>659396904</v>
          </cell>
          <cell r="C713" t="str">
            <v>Corporación de Derecho Privado, sin fines de lucro.</v>
          </cell>
          <cell r="D713" t="str">
            <v>Corporaciones de Derecho Privado</v>
          </cell>
          <cell r="E713" t="str">
            <v>Otorgado por Decreto Supremo Nº 1714, de fecha 5 de mayo de 2008, del Ministerio de Justicia.</v>
          </cell>
          <cell r="F713" t="str">
            <v xml:space="preserve">Certificado de Vigencia, inscripción Nº 13414, con fecha 31 de enero del 2013, del Servicio de Registro Civil e Identificación, emitido con fecha 31 de mayo del 2013.
</v>
          </cell>
          <cell r="G713"/>
          <cell r="H713" t="str">
            <v>Promoción del desarrollo, especialmente de las personas, familias, grupos y comunidades que viven en condiciones de pobreza y/o marginalidad.</v>
          </cell>
          <cell r="I713"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J713" t="str">
            <v xml:space="preserve">Durarán dos años en sus cargos.
</v>
          </cell>
          <cell r="K713" t="str">
            <v>De 7 de abril de 2009 a 7 de abril de 2011.</v>
          </cell>
          <cell r="L713" t="str">
            <v xml:space="preserve">Presidente: Luis Eugenio Dintrans Schafer                
</v>
          </cell>
          <cell r="M713" t="str">
            <v xml:space="preserve">Calle José Bernardo Cáceres Nº 361, comuna de Rancagua, Sexta Región del Libertador Bernardo O’Hoggins
</v>
          </cell>
          <cell r="N713" t="str">
            <v>VI</v>
          </cell>
          <cell r="O713" t="str">
            <v>Rancagua</v>
          </cell>
          <cell r="P713"/>
          <cell r="Q713" t="str">
            <v xml:space="preserve">ong.altervia@gmail.com
</v>
          </cell>
          <cell r="R713"/>
          <cell r="S713" t="str">
            <v>93401: Institución de Asistencia Social</v>
          </cell>
          <cell r="T713" t="str">
            <v>Se acompaña Balance financiero correspondiente al año 2012 y Certificado de Antecedentes Financieros Institucionales, correspondiente al año 2012, aprobado por el  Subdepartamento de Supervisión Financiera Nacional.</v>
          </cell>
        </row>
        <row r="714">
          <cell r="B714">
            <v>650345320</v>
          </cell>
          <cell r="C714" t="str">
            <v>Corporación de Derecho Privado.</v>
          </cell>
          <cell r="D714" t="str">
            <v>Corporaciones de Derecho Privado</v>
          </cell>
          <cell r="E714" t="str">
            <v>Otorgada mediante Decreto Supremo N° 7081, de fecha 23 de diciembre de 2010.</v>
          </cell>
          <cell r="F714" t="str">
            <v xml:space="preserve">Certificado de Vigencia Nº 90, de fecha 17 de febrero de 2011, del Departamento de Personas Jurídicas, Registro de Personas Jurídicas, del Ministerio de Justicia, SEREMI de Justicia de la Región del Bío Bío.
</v>
          </cell>
          <cell r="G714"/>
          <cell r="H714"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14" t="str">
            <v xml:space="preserve">
Presidenta y Representante Legal: 
María Alejandra Ortiz Pelizari                  
Secretaria: 
Paula Andrea Jouannet Ortiz           
Tesorera:
María José Parra Zarzar                    
</v>
          </cell>
          <cell r="J714" t="str">
            <v>1 año.</v>
          </cell>
          <cell r="K714"/>
          <cell r="L714" t="str">
            <v xml:space="preserve"> Presidenta y Representante Legal: 
María Alejandra Ortiz Pelizari                           
La Presidenta de la Fundación tendrá la representación judicial y extrajudicial de la institución.
</v>
          </cell>
          <cell r="M714" t="str">
            <v xml:space="preserve">Calle Serrano Nº 417 piso 3, Concepción, Región del Bío Bío.
</v>
          </cell>
          <cell r="N714" t="str">
            <v>VIII</v>
          </cell>
          <cell r="O714" t="str">
            <v>Concepción</v>
          </cell>
          <cell r="P714" t="str">
            <v>Teléfono: 41-2736384.</v>
          </cell>
          <cell r="Q714" t="str">
            <v xml:space="preserve"> ong.calafquen@gmail.com</v>
          </cell>
          <cell r="R714"/>
          <cell r="S714"/>
          <cell r="T714" t="str">
            <v>Certificado de Antecedentes Financieros del año 2010, aprobados por  el Subdepartamento de Supervisión Financiera Nacional.</v>
          </cell>
        </row>
        <row r="715">
          <cell r="B715" t="str">
            <v>65009073K</v>
          </cell>
          <cell r="C715" t="str">
            <v xml:space="preserve">Corporación de Desarrollo Privado.
</v>
          </cell>
          <cell r="D715" t="str">
            <v>Corporaciones de Derecho Privado</v>
          </cell>
          <cell r="E715" t="str">
            <v xml:space="preserve">Otorgado por Decreto Supremo Nº 433 de 30 de enero de 2009, del Ministerio de Justicia.
</v>
          </cell>
          <cell r="F715" t="str">
            <v xml:space="preserve">Certificado de vigencia sin número, de 19 de abril de 2010, emitido por el Jefe Depto. Personas Jurídicas del Ministerio de Justicia.
</v>
          </cell>
          <cell r="G715"/>
          <cell r="H71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I715" t="str">
            <v xml:space="preserve">Pdte: Reinaldo Sapag Chain 
Vice Pdte: José del Carmen de Gregorio Aroca 
Secretario: Martín Pablo Huaracán Reyes 
Tesorero: Jose Manuel Sapag Puelma 
</v>
          </cell>
          <cell r="J715" t="str">
            <v>Directorio se renueva cada dos años</v>
          </cell>
          <cell r="K715" t="str">
            <v>Corresponde el siguiente en mayo 2012</v>
          </cell>
          <cell r="L715" t="str">
            <v xml:space="preserve">Pdta. Directorio Reinaldo Sapag Chaín </v>
          </cell>
          <cell r="M715" t="str">
            <v xml:space="preserve">Rafael Cañas Nº 237, Comuna Providencia, Región Metropolitana.
</v>
          </cell>
          <cell r="N715" t="str">
            <v>XIII</v>
          </cell>
          <cell r="O715" t="str">
            <v>Providencia</v>
          </cell>
          <cell r="P715" t="str">
            <v>Teléfono 4820200</v>
          </cell>
          <cell r="Q715"/>
          <cell r="R715"/>
          <cell r="S715" t="str">
            <v>93401 Institución de Asistencia Social.</v>
          </cell>
          <cell r="T715" t="str">
            <v>Antecedentes financieros correspondientes al año 2009, aprobado por Supervisión Financiera Nacional, en ficha remitida a este Departamento con fecha 1 de mayo de 2011.</v>
          </cell>
        </row>
        <row r="716">
          <cell r="B716">
            <v>651185149</v>
          </cell>
          <cell r="C716" t="str">
            <v>Corporación de Derecho Privado.</v>
          </cell>
          <cell r="D716" t="str">
            <v>Corporaciones de Derecho Privado</v>
          </cell>
          <cell r="E71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16" t="str">
            <v>Certificado de Vigencia Folio Nº500397976182, de fecha 11 de julio de 2021, del Servicio de Registro Civil e Identificación.</v>
          </cell>
          <cell r="G716"/>
          <cell r="H716"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16" t="str">
            <v xml:space="preserve">Presidente: 
Andrea Soledad Hidalgo Winkler
Secretario: 
Ingrid Lorena Sandoval Fuentes
Tesorero:
Marcelo Eduardo mansilla Gomez,
</v>
          </cell>
          <cell r="J716" t="str">
            <v>01 año a 05 años</v>
          </cell>
          <cell r="K716" t="str">
            <v>Del 13 de junio de 2016 al 13 de junio de 2021</v>
          </cell>
          <cell r="L716" t="str">
            <v xml:space="preserve">Yonatan Alexis Bustamante Cárcamo
</v>
          </cell>
          <cell r="M716" t="str">
            <v>Calle Vial N° 839, Comuna de Puerto Montt, Región de los Lagos</v>
          </cell>
          <cell r="N716" t="str">
            <v>X</v>
          </cell>
          <cell r="O716" t="str">
            <v>Puerto Montt</v>
          </cell>
          <cell r="P716" t="str">
            <v>(41) 3184949</v>
          </cell>
          <cell r="Q716" t="str">
            <v>Yonatan.bustamante@ongcoincide.cl; contacto@ongcoincide.cl;
miguel.salazar@ongcoincide.cl</v>
          </cell>
          <cell r="R716"/>
          <cell r="S716" t="str">
            <v xml:space="preserve">93401: Institución de Asistencia Social </v>
          </cell>
          <cell r="T716" t="str">
            <v>Antecedentes financieros correspondientes al año 2020, aprobados por el Sub Departamento de Supervisión Financiera Nacional</v>
          </cell>
        </row>
        <row r="717">
          <cell r="B717">
            <v>651917115</v>
          </cell>
          <cell r="C717"/>
          <cell r="D717" t="str">
            <v>Corporaciones de Derecho Privado</v>
          </cell>
          <cell r="E717" t="str">
            <v xml:space="preserve">Asociación de Derecho Privado. La personalidad jurídica de la Institución consta en certificado emitido por registro civil e identificacion de fecha 27 de agosto de 2020, folio 500342835354. </v>
          </cell>
          <cell r="F717" t="str">
            <v>Conforme al Certificado de vigencia emitido por el Registro Civil e identificación fecha de emision, 27 de agosto de 2020 Folio Nº 500342835454, la persona jurídica de la Ong Conjunto se encuentra vigente.</v>
          </cell>
          <cell r="G717"/>
          <cell r="H717" t="str">
            <v>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v>
          </cell>
          <cell r="I717" t="str">
            <v>Presidente: Carlos Jonhatan Rebolledo Ojeda, Vicepresidente: Jessica Carolina Oñate Vargas, 
Secretario: Janet del Carmen Ortiz Lopez,
Tesorero: Rosa María Vera Carcamo,</v>
          </cell>
          <cell r="J717" t="str">
            <v>2 años</v>
          </cell>
          <cell r="K717" t="str">
            <v xml:space="preserve">90 dias Directorio Provisorio, cuya fecha de vigencia fue hasta el 10 de marzo de 2020. </v>
          </cell>
          <cell r="L717" t="str">
            <v xml:space="preserve">Representante legal: Carlos Jonhatan Rebolledo Ojeda, </v>
          </cell>
          <cell r="M717" t="str">
            <v>Antonio Varas Esquina San Felipe Piso 3, Comuna y Ciudad de Puerto Montt, Región de Los Lagos</v>
          </cell>
          <cell r="N717" t="str">
            <v>X</v>
          </cell>
          <cell r="O717" t="str">
            <v>Los Lagos</v>
          </cell>
          <cell r="P717" t="str">
            <v>Fono: 982166776</v>
          </cell>
          <cell r="Q717" t="str">
            <v>cjro.rebolledo@gmail.com</v>
          </cell>
          <cell r="R717"/>
          <cell r="S717" t="str">
            <v xml:space="preserve">93401: Institución de Asistencia Social </v>
          </cell>
          <cell r="T717" t="str">
            <v>Se acompaña certificado Financiero aprobado por USUFI,correspondiente al año 2019, de fecha 08 de septiembre de 2020.</v>
          </cell>
        </row>
        <row r="718">
          <cell r="B718">
            <v>650343484</v>
          </cell>
          <cell r="C718" t="str">
            <v>Corporación de Derecho Privado.</v>
          </cell>
          <cell r="D718" t="str">
            <v>Corporaciones de Derecho Privado</v>
          </cell>
          <cell r="E718"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718" t="str">
            <v xml:space="preserve"> Certificado de Vigencia Folio Nº140883888, de fecha 12 de septiembre de 2014, del Servicio de Registro Civil e Identificación.</v>
          </cell>
          <cell r="G718"/>
          <cell r="H718"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8"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J718" t="str">
            <v>2 años</v>
          </cell>
          <cell r="K718" t="str">
            <v xml:space="preserve">Del 11 de abril de 2013 al 11 de abril de 2015. </v>
          </cell>
          <cell r="L718" t="str">
            <v xml:space="preserve"> Doña Francisca Ortiz Sanhueza
</v>
          </cell>
          <cell r="M718" t="str">
            <v xml:space="preserve">Argomedo N° 379, Dpto  858, comuna de Santiago, región Metropolitana.
</v>
          </cell>
          <cell r="N718" t="str">
            <v>XIII</v>
          </cell>
          <cell r="O718" t="str">
            <v>Santiago</v>
          </cell>
          <cell r="P718" t="str">
            <v>Fono: 762533694</v>
          </cell>
          <cell r="Q718" t="str">
            <v xml:space="preserve">andares.sur@gmail.com </v>
          </cell>
          <cell r="R718"/>
          <cell r="S718" t="str">
            <v>93401: Institución de Asistencia Social</v>
          </cell>
          <cell r="T718" t="str">
            <v>Certificado Financiero de fecha 29 de enero de 2015, correspondiente al año 2013, aprobado por el Departamento de Administración y Finanzas.</v>
          </cell>
        </row>
        <row r="719">
          <cell r="B719">
            <v>651822580</v>
          </cell>
          <cell r="C719"/>
          <cell r="D719" t="str">
            <v>Corporaciones de Derecho Privado</v>
          </cell>
          <cell r="E719"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719" t="str">
            <v>Certificado de Vigencia de Persona Jurídica sin Fines de Lucro, Folio Nº 500449084260, otorgado el 13 de mayo de 2022, ello aconteció el 22 de abril de 2019, bajo el Nº de inscripción 289180.</v>
          </cell>
          <cell r="G719"/>
          <cell r="H719"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I719" t="str">
            <v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v>
          </cell>
          <cell r="J719" t="str">
            <v>5 AÑOS</v>
          </cell>
          <cell r="K719" t="str">
            <v>06 de junio de 2019 al 06 de junio de 2024.</v>
          </cell>
          <cell r="L719" t="str">
            <v xml:space="preserve">Presidente:
Karen Edilia Briones Farias,
Director Ejecutivo. 
Ramiro Rodrigo González Figueroa, 
</v>
          </cell>
          <cell r="M719" t="str">
            <v xml:space="preserve">Calle General Velásquez N°1430, villa Carmen y Dolores, comuna de San Felipe, región de Valparaíso.
</v>
          </cell>
          <cell r="N719" t="str">
            <v>V</v>
          </cell>
          <cell r="O719" t="str">
            <v>San Felipe</v>
          </cell>
          <cell r="P719" t="str">
            <v>Teléfono: 34-223-6101</v>
          </cell>
          <cell r="Q719" t="str">
            <v xml:space="preserve">Correo electrónico: ongcreapsi@gmail.com
</v>
          </cell>
          <cell r="R719"/>
          <cell r="S719">
            <v>93401</v>
          </cell>
          <cell r="T719" t="str">
            <v>Antecedentes financieros correspondientes al año 2021, aprobados por el Sub Depto de Supervisión Financiera Nacional.</v>
          </cell>
        </row>
        <row r="720">
          <cell r="B720">
            <v>650559592</v>
          </cell>
          <cell r="C720" t="str">
            <v>Corporación de Derecho Privado</v>
          </cell>
          <cell r="D720" t="str">
            <v>Corporaciones de Derecho Privado</v>
          </cell>
          <cell r="E720" t="str">
            <v>Otorgada mediante Decreto Supremo  Nº 1211, de fecha 01 de marzo de 2012.</v>
          </cell>
          <cell r="F720" t="str">
            <v xml:space="preserve">Certificado de Vigencia de Persona Jurídica Sin Fines de Lucro, Inscripción Nº 15625, de fecha 31-01-2013,  de acuerdo al certificado emitido por el Servicio de Registro Civil e Identificación, con fecha 04 de julio del 2016.
</v>
          </cell>
          <cell r="G720"/>
          <cell r="H720"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20" t="str">
            <v xml:space="preserve">Presidenta: Jenny Karina Carreño Arias
Vicepresidenta: Roberto Hernan Riffo Bustos      
Secretaria: Cyndi Stephanie Vargas Sambra 
Tesorero: Rodolfo Armando Vargas Reyes, 
Director: Juan Miguel Fernandez Chamorro, 
Director: José Orlando Alvarez Castro, </v>
          </cell>
          <cell r="J720" t="str">
            <v xml:space="preserve">2 años, según Estatuto.
</v>
          </cell>
          <cell r="K720" t="str">
            <v>De 02 de junio de 2016 al 02 de junio de 2018.</v>
          </cell>
          <cell r="L720" t="str">
            <v xml:space="preserve"> 
 Jenny Karina Carreño Arias 
</v>
          </cell>
          <cell r="M720" t="str">
            <v xml:space="preserve">
Av. La Paz Nº 2279, Forestal, Viña del Mar.  
</v>
          </cell>
          <cell r="N720" t="str">
            <v>V</v>
          </cell>
          <cell r="O720" t="str">
            <v>Viña Del Mar</v>
          </cell>
          <cell r="P720">
            <v>2584644</v>
          </cell>
          <cell r="Q720" t="str">
            <v xml:space="preserve">cenprodvalparaiso@hotmail.cl
</v>
          </cell>
          <cell r="R720"/>
          <cell r="S720" t="str">
            <v xml:space="preserve">93401: Instituciones de Asistencia Social.
</v>
          </cell>
          <cell r="T720" t="str">
            <v>Certificado de Antecedentes Financieros del año 2015, aprobado por el Departamento de Administración y Finanzas del SENAME.</v>
          </cell>
        </row>
        <row r="721">
          <cell r="B721">
            <v>650335368</v>
          </cell>
          <cell r="C721" t="str">
            <v>Corporación de Derecho Privado.</v>
          </cell>
          <cell r="D721" t="str">
            <v>Corporaciones de Derecho Privado</v>
          </cell>
          <cell r="E721" t="str">
            <v>Otorgada mediante Decreto Supremo N° 4667 del Departamento de Personas Jurídicas del Ministerio de Justicia, de fecha 8 de septiembre de 2010.</v>
          </cell>
          <cell r="F72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721"/>
          <cell r="H72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2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J721" t="str">
            <v>Dos (2) años en sus funciones, según Acta y Estatutos</v>
          </cell>
          <cell r="K721" t="str">
            <v>De 23 de marzo del 2015 al 23 de marzo del 2017.</v>
          </cell>
          <cell r="L721" t="str">
            <v xml:space="preserve">Presidente y Representante Legal: 
Alejandra De Los Ángeles Sandoval Gallardo.
</v>
          </cell>
          <cell r="M721" t="str">
            <v xml:space="preserve">Doctor Johow  Nº 956, Departamento Nº 200, comuna de Ñuñoa, Región Metropolitana.
</v>
          </cell>
          <cell r="N721" t="str">
            <v>XIII</v>
          </cell>
          <cell r="O721" t="str">
            <v>Ñuñoa</v>
          </cell>
          <cell r="P721"/>
          <cell r="Q721" t="str">
            <v xml:space="preserve"> corporacionchileamerica@gmail.com</v>
          </cell>
          <cell r="R721"/>
          <cell r="S721" t="str">
            <v>no a</v>
          </cell>
          <cell r="T721" t="str">
            <v>Se acompaña Certificado de Antecedentes Financieros del año 2014, aprobado por el  Departamento de Administración y Finanzas del SENAME.</v>
          </cell>
        </row>
        <row r="722">
          <cell r="B722">
            <v>651482887</v>
          </cell>
          <cell r="C722"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D722" t="str">
            <v>Corporaciones de Derecho Privado</v>
          </cell>
          <cell r="E722" t="str">
            <v xml:space="preserve">Inscripción N° 258909, de fecha 5 de agosto de 2017, del Registro de Personas Jurídicas, del Servicio de Registro Civil e Identificación.
</v>
          </cell>
          <cell r="F722" t="str">
            <v>Certificado de Vigencia, Folio Nº 500189115940, emitido con fecha 26 de julio de 2018, por el SRCeI.</v>
          </cell>
          <cell r="G722"/>
          <cell r="H722"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I722" t="str">
            <v xml:space="preserve">Presidente: María Angélica Lacazette Ortiz, 
Secretaria: Fernanda Camila Candia Bofi, 
Tesorero: Rogelio Isaac Escalona Cartes, 
</v>
          </cell>
          <cell r="J722" t="str">
            <v>05 años</v>
          </cell>
          <cell r="K722" t="str">
            <v xml:space="preserve">18 de octubre de 2017 al 18 de octubre de 2022. </v>
          </cell>
          <cell r="L722" t="str">
            <v xml:space="preserve">María Angélica Lacazette Ortiz, </v>
          </cell>
          <cell r="M722" t="str">
            <v xml:space="preserve">Pedro León Ugalde N° 45, Condominio Torres del Mar, Edificio Los Albatros, Departamento 803, Localidad de Dichato, Comuna de Tomé, Región del Biobío
</v>
          </cell>
          <cell r="N722" t="str">
            <v>VIII</v>
          </cell>
          <cell r="O722" t="str">
            <v>Tomé</v>
          </cell>
          <cell r="P722" t="str">
            <v>Fono Fijo: 41 3362729
Celular: +569 66764871; +569 98245920</v>
          </cell>
          <cell r="Q722" t="str">
            <v xml:space="preserve">www.fundaciondsc.cl
Facebook: D.S.C.ONG
Fanpage: D.S.C Desarrollo Social y Crecimiento, Correos Electrónicos: angelicalacazette@fundaciondsc.cl lacazette@tie.cl </v>
          </cell>
          <cell r="R722"/>
          <cell r="S722">
            <v>93401</v>
          </cell>
          <cell r="T722" t="str">
            <v>Se acompaña Certificado Financiero año 2017, aprobado por el Subdepartamento de Supervisión Financiera Nacional.</v>
          </cell>
        </row>
        <row r="723">
          <cell r="B723">
            <v>650987497</v>
          </cell>
          <cell r="C723" t="str">
            <v>Asociación de Derecho Privado.</v>
          </cell>
          <cell r="D723" t="str">
            <v>Corporaciones de Derecho Privado</v>
          </cell>
          <cell r="E723"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23" t="str">
            <v xml:space="preserve">Certificado de Vigencia, folio Nº 24692264, de fecha 15 de Diciembre de 2016, del  Servicio del Registro Civil e Identificación.
</v>
          </cell>
          <cell r="G723"/>
          <cell r="H723"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I723"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J723" t="str">
            <v xml:space="preserve">Durarán 5 años en sus cargos por estatutos.  </v>
          </cell>
          <cell r="K723" t="str">
            <v xml:space="preserve">De 08 de Noviembre de 2014 a 08 de Noviembre de 2019.
</v>
          </cell>
          <cell r="L723" t="str">
            <v xml:space="preserve">Presidente: 
Leonor Del Carmen Torrente Navarrete, </v>
          </cell>
          <cell r="M723" t="str">
            <v xml:space="preserve">Sexta Oriente Playa Nº 52,  Comuna de Cartagena, Región de Valparaíso.
</v>
          </cell>
          <cell r="N723" t="str">
            <v>V</v>
          </cell>
          <cell r="O723" t="str">
            <v>Cartagena</v>
          </cell>
          <cell r="P723" t="str">
            <v>Teléfono: +56 981996845/+56 978318004</v>
          </cell>
          <cell r="Q723" t="str">
            <v xml:space="preserve"> corporacioncanelo@gmail.com</v>
          </cell>
          <cell r="R723"/>
          <cell r="S723" t="str">
            <v>93401: Instituciones de Asistencia Social.</v>
          </cell>
          <cell r="T723" t="str">
            <v>Se acompaña certificado financiero de fecha 11 de marzo, correspondiente al año 2016, aprobado por el Sub Departamento de Supervisión Financiera Nacional.</v>
          </cell>
        </row>
        <row r="724">
          <cell r="B724">
            <v>759626605</v>
          </cell>
          <cell r="C724" t="str">
            <v>Corporación de Derecho Privado, sin fines de lucro.</v>
          </cell>
          <cell r="D724" t="str">
            <v>Corporaciones de Derecho Privado</v>
          </cell>
          <cell r="E724" t="str">
            <v>Otorgado por Decreto Supremo Nº 682, de fecha 25 de julio de 2000, del Ministerio de Justicia.</v>
          </cell>
          <cell r="F724" t="str">
            <v xml:space="preserve">Certificado de Vigencia Nº 14.955, de 01 de abril de 2010, del Ministerio de Justicia.
</v>
          </cell>
          <cell r="G724"/>
          <cell r="H724" t="str">
            <v>Promoción del desarrollo, especialmente de las personas, familias, grupos y comunidades que viven en condiciones de pobreza y/o marginalidad.</v>
          </cell>
          <cell r="I724" t="str">
            <v xml:space="preserve">Presidenta: Alejandra Jiménez Castro                    
Vicepresidente: Ángel Maulén Ríos                      
Secretaria: María Antonieta Saa Díaz                 
Tesorera: Claudia Reyes Allendes                          
Directora: Flor Castro Barrios                                
Director: Ángel Cereceda Parra                        
</v>
          </cell>
          <cell r="J724" t="str">
            <v>Durarán dos años en sus cargos</v>
          </cell>
          <cell r="K724" t="str">
            <v>De 09 de junio de 2009 a 09 de junio de 2011.</v>
          </cell>
          <cell r="L724" t="str">
            <v xml:space="preserve">Alejandra Jiménez Castro                                       </v>
          </cell>
          <cell r="M724" t="str">
            <v xml:space="preserve">General Bonilla  Nº 6.100 B,  Comuna de Lo Prado costado ex Mundo Mágico), Región Metropolitana.
</v>
          </cell>
          <cell r="N724" t="str">
            <v>XIII</v>
          </cell>
          <cell r="O724" t="str">
            <v>Lo Prado</v>
          </cell>
          <cell r="P724" t="str">
            <v>Fono: (56-2) 7788378</v>
          </cell>
          <cell r="Q724" t="str">
            <v>contacto@elcircodelmundo.com</v>
          </cell>
          <cell r="R724"/>
          <cell r="S724" t="str">
            <v>93401: Institución de Asistencia Social.</v>
          </cell>
          <cell r="T724" t="str">
            <v>Se acompaña Certificado de Antecedentes Financieros Institucionales, correspondiente al año 2010, de fecha 28 de abril de 2011, aprobado por el Subdepartamento de Supervisión Financiera Nacional.</v>
          </cell>
        </row>
        <row r="725">
          <cell r="B725">
            <v>651908876</v>
          </cell>
          <cell r="C725"/>
          <cell r="D725" t="str">
            <v>Corporaciones de Derecho Privado</v>
          </cell>
          <cell r="E725"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725" t="str">
            <v>Certificado de Vigencia Folio Nº 500457978956, de fecha 07 de julio de 2022, del Servicio de Registro Civil e Identificación.</v>
          </cell>
          <cell r="G725"/>
          <cell r="H725"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I725" t="str">
            <v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v>
          </cell>
          <cell r="J725" t="str">
            <v>3 AÑOS (MÁXIMO 5 AÑOS)</v>
          </cell>
          <cell r="K725" t="str">
            <v>Hasta el 29 de septiembre de 2023 o 2025</v>
          </cell>
          <cell r="L725" t="str">
            <v xml:space="preserve">1° representante legal:
Presidenta:
Priscilla Andrea Sabando Zamora, 
2° representante legal:
Tesorero:
Edwin Antonio Vera Marin, 
3° representante legal:
Secretaria: 
Diana Carolina Alcon Henríquez, </v>
          </cell>
          <cell r="M725" t="str">
            <v>Pedro Aguirre Cerda N°1246, Población Maipú oriente</v>
          </cell>
          <cell r="N725" t="str">
            <v>XV</v>
          </cell>
          <cell r="O725" t="str">
            <v>Arica</v>
          </cell>
          <cell r="P725" t="str">
            <v>32-3273967- 552955290-988397269.</v>
          </cell>
          <cell r="Q725" t="str">
            <v>Cordefam.arica@gmail.com</v>
          </cell>
          <cell r="R725"/>
          <cell r="S725">
            <v>93401</v>
          </cell>
          <cell r="T725" t="str">
            <v xml:space="preserve">Antecedentes financieros correspondientes al año 2021, aprobados por el Sub Departamento de Supervisión Financiera Nacional. </v>
          </cell>
        </row>
        <row r="726">
          <cell r="B726">
            <v>651203732</v>
          </cell>
          <cell r="C726" t="str">
            <v>Corporación de Derecho Privado.</v>
          </cell>
          <cell r="D726" t="str">
            <v>Corporaciones de Derecho Privado</v>
          </cell>
          <cell r="E72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26" t="str">
            <v xml:space="preserve">Certificado de Vigencia Folio Nº 500234744037, otorgado el 24 de junio de 2019, del Servicio de Registro Civil e Identificación.
</v>
          </cell>
          <cell r="G726"/>
          <cell r="H726"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I726"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J726" t="str">
            <v>04 años</v>
          </cell>
          <cell r="K726" t="str">
            <v>Del 08-02-2016 a abril de 2020.</v>
          </cell>
          <cell r="L726" t="str">
            <v xml:space="preserve">Presidente: 
CHRISTIAN FERNANDO ZURITA AGUILERA, 
</v>
          </cell>
          <cell r="M726" t="str">
            <v xml:space="preserve">Ramón Freire N°330, comuna de Buin, Región de Metropolitana.
</v>
          </cell>
          <cell r="N726" t="str">
            <v>XIII</v>
          </cell>
          <cell r="O726" t="str">
            <v>Buin</v>
          </cell>
          <cell r="P726">
            <v>56964313880</v>
          </cell>
          <cell r="Q726" t="str">
            <v xml:space="preserve">onggrandespasos@gmail.com 
</v>
          </cell>
          <cell r="R726"/>
          <cell r="S726" t="str">
            <v xml:space="preserve">93401: Institución de Asistencia Social 
</v>
          </cell>
          <cell r="T726" t="str">
            <v xml:space="preserve">Antecedentes financieros correspondientes al año 2018, suscritos ante Notario con fecha 3 de julio de 2019, aprobados por el Subdepto. De Supervisión Financiera Nacional, según Memorándum N° 077, de 14 de agosto de 2019. </v>
          </cell>
        </row>
        <row r="727">
          <cell r="B727">
            <v>651265479</v>
          </cell>
          <cell r="C727" t="str">
            <v>Corporación de Derecho Privado.</v>
          </cell>
          <cell r="D727" t="str">
            <v>Corporaciones de Derecho Privado</v>
          </cell>
          <cell r="E727"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27" t="str">
            <v xml:space="preserve">Certificado de Vigencia, folio Nº 21951536, de fecha 11 de octubre de 2016, del  Servicio del Registro Civil e Identificación.
</v>
          </cell>
          <cell r="G727"/>
          <cell r="H727"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I727" t="str">
            <v xml:space="preserve">Directorio provisorio: 
Presidente: 
Constanza Gottreux Grollmus, 
Secretaria: 
Natalia Carolina Ojeda Castro,       
Tesorero:
Felipe Eduardo Sepúlveda Retamal, 
</v>
          </cell>
          <cell r="J727" t="str">
            <v>Durarán cuatro años en sus cargos por estatutos</v>
          </cell>
          <cell r="K727"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L727" t="str">
            <v xml:space="preserve">Presidente: 
Constanza Gottreux Grollmus, 
</v>
          </cell>
          <cell r="M727" t="str">
            <v xml:space="preserve">Villa Don Max, Angel Muñoz N°1185, ciudad de Valdivia, Región de Los Ríos.
</v>
          </cell>
          <cell r="N727" t="str">
            <v>XIV</v>
          </cell>
          <cell r="O727" t="str">
            <v>Valdivia</v>
          </cell>
          <cell r="P727" t="str">
            <v xml:space="preserve">Teléfono: +56977777475
</v>
          </cell>
          <cell r="Q727" t="str">
            <v xml:space="preserve"> ong.icthus@gmail.com </v>
          </cell>
          <cell r="R727"/>
          <cell r="S727" t="str">
            <v>93401: Instituciones de Asistencia Social.</v>
          </cell>
          <cell r="T727" t="str">
            <v>Se acompaña certificado financiero, correspondiente al año 2015, aprobado por el Sub Departamento de Supervisión Nacional.</v>
          </cell>
        </row>
        <row r="728">
          <cell r="B728">
            <v>651881420</v>
          </cell>
          <cell r="C728"/>
          <cell r="D728" t="str">
            <v>Corporaciones de Derecho Privado</v>
          </cell>
          <cell r="E728" t="str">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v>
          </cell>
          <cell r="F728" t="str">
            <v>Certificado de Vigencia Folio Nº500339281010, otorgado el 06 de agosto de 2020, del Servicio de Registro Civil e Identificación.</v>
          </cell>
          <cell r="G728"/>
          <cell r="H728" t="str">
            <v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v>
          </cell>
          <cell r="I728" t="str">
            <v xml:space="preserve">Presidenta: 
Celia Rosa Rojas Rojas
Vicepresidente:
Charles Magovi Reyes Fernández
Secretaria:
Marta Andrea Bohm Stoffel 
Tesorera:
Ana Patricia Ríos Gómez
</v>
          </cell>
          <cell r="J728" t="str">
            <v>5 AÑOS</v>
          </cell>
          <cell r="K728" t="str">
            <v>08 de marzo de 2019 al 08 de marzo de 2024</v>
          </cell>
          <cell r="L728" t="str">
            <v>Celia Rosa Rojas Rojas,</v>
          </cell>
          <cell r="M728" t="str">
            <v>Sector Cudico Km. 12.3 sin número, comuna de La Unión, región de Los Ríos.</v>
          </cell>
          <cell r="N728" t="str">
            <v>XIV</v>
          </cell>
          <cell r="O728" t="str">
            <v>La Unión</v>
          </cell>
          <cell r="P728">
            <v>988375686</v>
          </cell>
          <cell r="Q728" t="str">
            <v>ongpadrefranciscobode@gmail.com</v>
          </cell>
          <cell r="R728"/>
          <cell r="S728">
            <v>93401</v>
          </cell>
          <cell r="T728" t="str">
            <v>Corresponden  al año 2019, aprobados por el Departamento de Administración y Finanzas.</v>
          </cell>
        </row>
        <row r="729">
          <cell r="B729">
            <v>737987000</v>
          </cell>
          <cell r="C729" t="str">
            <v>Corporación de Derecho Privado.</v>
          </cell>
          <cell r="D729" t="str">
            <v>Corporaciones de Derecho Privado</v>
          </cell>
          <cell r="E729" t="str">
            <v>Otorgada mediante Decreto Supremo N° 1214 de 26 de noviembre de 1996.</v>
          </cell>
          <cell r="F729" t="str">
            <v xml:space="preserve">Certificado de Vigencia Folio Nº 120323665, de 20 de mayo de 2013, del Servicio de Registro Civil e Identificación.
</v>
          </cell>
          <cell r="G729"/>
          <cell r="H729"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29"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J729" t="str">
            <v>dos años, según estatuto.</v>
          </cell>
          <cell r="K729" t="str">
            <v>22 de abril de 2013.</v>
          </cell>
          <cell r="L729" t="str">
            <v xml:space="preserve"> Presidente y Representante Legal: Fresia del Carmen Peñaloza Rojas   
</v>
          </cell>
          <cell r="M729" t="str">
            <v xml:space="preserve">Carlos Valdovinos N° 283, comuna de San Joaquín, Región Metropolitana.
</v>
          </cell>
          <cell r="N729" t="str">
            <v>XIII</v>
          </cell>
          <cell r="O729" t="str">
            <v>San Joaquín</v>
          </cell>
          <cell r="P729" t="str">
            <v>Fono: 25533416 – 25536352.</v>
          </cell>
          <cell r="Q729" t="str">
            <v xml:space="preserve">codeinfa@yahoo.es </v>
          </cell>
          <cell r="R729"/>
          <cell r="S729" t="str">
            <v>93401: Institución de Asistencia Social.</v>
          </cell>
          <cell r="T729" t="str">
            <v>Acompaña Certificado Financiero del año 2012, el cual fue aprobado por el Departamento de Administración y Finanzas.</v>
          </cell>
        </row>
        <row r="730">
          <cell r="B730">
            <v>651775035</v>
          </cell>
          <cell r="C730"/>
          <cell r="D730" t="str">
            <v>Corporaciones de Derecho Privado</v>
          </cell>
          <cell r="E730"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730" t="str">
            <v>Certificado de Vigencia de Persona Jurídica sin Fines de Lucro, Folio Nº500215910448, de fecha 13 de marzo de 2019, del Servicio de Registro Civil e Identificación.</v>
          </cell>
          <cell r="G730"/>
          <cell r="H730"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730" t="str">
            <v xml:space="preserve">Presidente: Maximiliano Eduardo Rivera Allende
Secretario: Alonso Francisco Rivera López
Tesorero: Rodrigo Sebastián Albornoz Zuñiga
</v>
          </cell>
          <cell r="J730" t="str">
            <v>5 años</v>
          </cell>
          <cell r="K730" t="str">
            <v>19 de noviembre de 2018 a 19 de noviembre de 2023</v>
          </cell>
          <cell r="L730" t="str">
            <v xml:space="preserve">Presidente: Maximiliano Eduardo Rivera Allende
Poder amplio: Diego Rivera López
</v>
          </cell>
          <cell r="M730" t="str">
            <v xml:space="preserve">Bandera N° 4665, oficina 8075, ciudad de Santiago.
</v>
          </cell>
          <cell r="N730" t="str">
            <v>XIII</v>
          </cell>
          <cell r="O730" t="str">
            <v>Santiago</v>
          </cell>
          <cell r="P730" t="str">
            <v>Teléfono +56226888075- +56989232049</v>
          </cell>
          <cell r="Q730" t="str">
            <v>Correo electrónico: 171341@gmail.com</v>
          </cell>
          <cell r="R730"/>
          <cell r="S730" t="str">
            <v>93401: Instituciones de Asistencia Social.</v>
          </cell>
          <cell r="T730" t="str">
            <v>Corresponden al año 2018, aprobados por el Departamento de Administración y Finanzas.</v>
          </cell>
        </row>
        <row r="731">
          <cell r="B731" t="str">
            <v>65165937K</v>
          </cell>
          <cell r="C731"/>
          <cell r="D731" t="str">
            <v>Corporaciones de Derecho Privado</v>
          </cell>
          <cell r="E731"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731" t="str">
            <v>Certificado de Vigencia de Persona Jurídica sin Fines de Lucro, Folio Nº500341398715, de fecha 19  de agosto de 2020, del Servicio de Registro Civil e Identificación.</v>
          </cell>
          <cell r="G731"/>
          <cell r="H731"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I731" t="str">
            <v xml:space="preserve">Presidente: 
VIVIANA DE LAS MERCEDES RODRÍGUEZ SAAVEDRA, 
Vice-Presidente:
MARCOS PATRICIO HERNÁNDEZ CÁCERES, 
Secretaria: 
ROSA ELENA VERGARA FLORES, 
Tesorero:
LILIAN ESTELA QUINTANA GONZÁLEZ, 
Director:
NOEMI LUZ ROMANET OSES CÁCERES, 
</v>
          </cell>
          <cell r="J731" t="str">
            <v>4 AÑOS</v>
          </cell>
          <cell r="K731" t="str">
            <v>De 27 de mayo de 2018 a 27 de mayo de 2023</v>
          </cell>
          <cell r="L731" t="str">
            <v xml:space="preserve">VIVIANA DE LAS MERCEDES RODRÍGUEZ SAAVEDRA
MARCOS PATRICIO HERNÁNDEZ CÁCERES
</v>
          </cell>
          <cell r="M731" t="str">
            <v>Porvenir N°24, Comuna de Curicó, Región del Maule</v>
          </cell>
          <cell r="N731" t="str">
            <v>VII</v>
          </cell>
          <cell r="O731" t="str">
            <v>Curicó</v>
          </cell>
          <cell r="P731">
            <v>91444090</v>
          </cell>
          <cell r="Q731" t="str">
            <v>involucratecentrointegral@gmail.com</v>
          </cell>
          <cell r="R731"/>
          <cell r="S731" t="str">
            <v>93401: Instituciones de Asistencia Social.</v>
          </cell>
          <cell r="T731" t="str">
            <v>Antecedentes financieros correspondientes al año 2018, aprobados por el Departamento de Supervisión Financiera Nacional</v>
          </cell>
        </row>
        <row r="732">
          <cell r="B732">
            <v>657376906</v>
          </cell>
          <cell r="C732" t="str">
            <v>O.N.G.</v>
          </cell>
          <cell r="D732" t="str">
            <v>Corporaciones de Derecho Privado</v>
          </cell>
          <cell r="E732" t="str">
            <v>Otorgado por Decreto Supremo Nº 3639, de fecha 09 de Noviembre de 2006,  por el Ministerio de Justicia.</v>
          </cell>
          <cell r="F732" t="str">
            <v xml:space="preserve">Certificado de Vigencia Nº 000611, de fecha 18 de julio del 2012, del Ministerio de Justicia.
</v>
          </cell>
          <cell r="G732"/>
          <cell r="H732"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I732"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J732" t="str">
            <v xml:space="preserve">Durarán dos años en sus cargos (según sus estatutos) </v>
          </cell>
          <cell r="K732" t="str">
            <v>De 08 de julio de 2012 a 08 de julio de 2014.</v>
          </cell>
          <cell r="L732" t="str">
            <v xml:space="preserve">Presidente del Directorio: Margarita Marianela Quezada Velásquez </v>
          </cell>
          <cell r="M732" t="str">
            <v xml:space="preserve">Calle Manuel Antonio Matta N° 1009, Comuna de Llanquihue, Región de Los Lagos.
</v>
          </cell>
          <cell r="N732" t="str">
            <v>X</v>
          </cell>
          <cell r="O732" t="str">
            <v>Llanquihue</v>
          </cell>
          <cell r="P732" t="str">
            <v xml:space="preserve">Teléfono: (56-65) 240317
</v>
          </cell>
          <cell r="Q732"/>
          <cell r="R732"/>
          <cell r="S732" t="str">
            <v>93401: Instituciones de Asistencia Social.</v>
          </cell>
          <cell r="T732" t="str">
            <v>Se acompaña Certificado financiero del año 2011, aprobado por el Subdepartamento de  Supervisión Financiera Nacional, del SENAME.</v>
          </cell>
        </row>
        <row r="733">
          <cell r="B733">
            <v>736521008</v>
          </cell>
          <cell r="C733" t="str">
            <v>Corporación de Derecho Privado, sin fines de lucro.</v>
          </cell>
          <cell r="D733" t="str">
            <v>Corporaciones de Derecho Privado</v>
          </cell>
          <cell r="E733" t="str">
            <v>Otorgado por Decreto Supremo Nº 1122, de fecha 05 de noviembre de 1996, del Ministerio de Justicia.</v>
          </cell>
          <cell r="F733" t="str">
            <v>Certificado de Vigencia inscrito con el Nº 11749 con fecha 31 de enero del 2013, emitido por el Servicio de Registro Civil e Identificación de fecha 15 de diciembre de 2016, folio Nº 500140797079</v>
          </cell>
          <cell r="G733"/>
          <cell r="H73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3" t="str">
            <v xml:space="preserve">Presidente:  Fernando Hidalgo Olivares                     
Vicepresidente: Nelson Contreras Muñoz                 
Secretario: Luis Alberto Vásquez Dellacasa               
Tesorera: Marcela Sepúlveda Palominos                   
Directora: Francisca Paz Hidalgo Palominos             
</v>
          </cell>
          <cell r="J733" t="str">
            <v>Dos años, es decir, hasta el día 08 de enero de 2018.</v>
          </cell>
          <cell r="K733" t="str">
            <v xml:space="preserve">Del 08 de enero de 2016 al 08 de enero de 2018.
SE ENVÍA CARTA A LA REPRESENTANTE LEGAL REITERANDO LA REMISIÓN DE LOS ANTECEDENTES ACTUALIZADOS, YA REQUERIDOS EL MES DE MAYO DE 2017, MEDIANTE CARTA N°379, DE FECHA 05 DE MAYO DEL PRESENTE AÑO.
</v>
          </cell>
          <cell r="L733" t="str">
            <v xml:space="preserve">Doña Francisca Paz Hidalgo Palominos                   
</v>
          </cell>
          <cell r="M733" t="str">
            <v xml:space="preserve">Calle Marín N° 30, Santiago, Región Metropolitana
</v>
          </cell>
          <cell r="N733" t="str">
            <v>XIII</v>
          </cell>
          <cell r="O733" t="str">
            <v>Santiago</v>
          </cell>
          <cell r="P733"/>
          <cell r="Q733" t="str">
            <v>info@enmarcha.cl</v>
          </cell>
          <cell r="R733"/>
          <cell r="S733" t="str">
            <v>93401: Institución de Asistencia Social</v>
          </cell>
          <cell r="T733" t="str">
            <v>Se acompaña Certificado de Antecedente Financiero Institucional, correspondiente al año 2015, aprobado por el Sub Departamento de Supervisión Financiera Nacional.</v>
          </cell>
        </row>
        <row r="734">
          <cell r="B734">
            <v>651882338</v>
          </cell>
          <cell r="C734"/>
          <cell r="D734" t="str">
            <v>Corporaciones de Derecho Privado</v>
          </cell>
          <cell r="E734" t="str">
            <v>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v>
          </cell>
          <cell r="F734" t="str">
            <v>Certificado de Vigencia Folio Nº 500313964096, otorgado el 28 de abril de 2020, del Servicio de Registro Civil e Identificación.</v>
          </cell>
          <cell r="G734"/>
          <cell r="H734" t="str">
            <v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v>
          </cell>
          <cell r="I734" t="str">
            <v xml:space="preserve">Presidente: Guisella Camila Melillan Gonzalez
Secretaria: Guisella Camila Melillan Gonzalez, 
Tesorero: Jerónimo Alberto Melillan Pinto, </v>
          </cell>
          <cell r="J734" t="str">
            <v>5 AÑOS</v>
          </cell>
          <cell r="K734" t="str">
            <v>09 DE MARZO DE 2020 AL 09 DE MARZO DE 2025</v>
          </cell>
          <cell r="L734" t="str">
            <v xml:space="preserve">Presidente: Guisella Camila Melillan González, </v>
          </cell>
          <cell r="M734" t="str">
            <v xml:space="preserve">Gran Avenida N° 5018, oficina 407, San Miguel, Región Metropolitana.
</v>
          </cell>
          <cell r="N734" t="str">
            <v>XIII</v>
          </cell>
          <cell r="O734" t="str">
            <v>San Miguel</v>
          </cell>
          <cell r="P734" t="str">
            <v xml:space="preserve">
+56949710560
+56949431067
</v>
          </cell>
          <cell r="Q734" t="str">
            <v xml:space="preserve">gisella.melillan@mgyda.cl
contacto@mgyda.cl
alberto.meillan@mgyda.cl
</v>
          </cell>
          <cell r="R734"/>
          <cell r="S734">
            <v>93401</v>
          </cell>
          <cell r="T734" t="str">
            <v xml:space="preserve">Antecedentes financieros correspondientes al año 2019, aprobados por el Sub Depto de Supervisión Financiera Nacional. </v>
          </cell>
        </row>
        <row r="735">
          <cell r="B735">
            <v>651591058</v>
          </cell>
          <cell r="C735"/>
          <cell r="D735" t="str">
            <v>Corporaciones de Derecho Privado</v>
          </cell>
          <cell r="E735" t="str">
            <v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735" t="str">
            <v>Certificado de Vigencia Folio Nº 500208899568, otorgado el 22 de enero de 2019, del Servicio de Registro Civil e Identificación.</v>
          </cell>
          <cell r="G735"/>
          <cell r="H735"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I735" t="str">
            <v xml:space="preserve">Presidente: 
Judith Soledad del Carmen Mejias Perez
Vicepresidente:
Marianela Andrea Duran Yáñez
Tesorero:
Marcia Carolina Riffo Salgado
</v>
          </cell>
          <cell r="J735" t="str">
            <v>5 AÑOS</v>
          </cell>
          <cell r="K735" t="str">
            <v>27.03.2018 A 27.03.2023</v>
          </cell>
          <cell r="L735" t="str">
            <v xml:space="preserve">Judith Soledad del Carmen Mejias Perez
</v>
          </cell>
          <cell r="M735" t="str">
            <v xml:space="preserve">Villa Las Brisas Calle 1, N°30, comuna de Cauquenes, región del Maule.
</v>
          </cell>
          <cell r="N735" t="str">
            <v>VII</v>
          </cell>
          <cell r="O735" t="str">
            <v>Cauquenes</v>
          </cell>
          <cell r="P735" t="str">
            <v>Teléfono: 989809953, 950623853</v>
          </cell>
          <cell r="Q735" t="str">
            <v>Correo electrónico: jlsol3@gmail.com, mcriffo@gmail.com</v>
          </cell>
          <cell r="R735"/>
          <cell r="S735">
            <v>93401</v>
          </cell>
          <cell r="T735" t="str">
            <v xml:space="preserve">Antecedentes financieros correspondientes al año 2018, aprobados por el Sub Depto de Supervisión Financiera Nacional. </v>
          </cell>
        </row>
        <row r="736">
          <cell r="B736">
            <v>653057709</v>
          </cell>
          <cell r="C736" t="str">
            <v>Corporación de Derecho Privado.</v>
          </cell>
          <cell r="D736" t="str">
            <v>Corporaciones de Derecho Privado</v>
          </cell>
          <cell r="E736" t="str">
            <v xml:space="preserve">Otorgado por Decreto Exento Nº 979, de fecha 12 de noviembre de 2003, del Ministerio de Justicia y Derechos Humanos.
</v>
          </cell>
          <cell r="F736" t="str">
            <v xml:space="preserve">Certificado de Vigencia Folio Nº 500240795973, de fecha 25 de julio de 2019, del Servicio de Registro Civil e Identificación.
</v>
          </cell>
          <cell r="G736"/>
          <cell r="H73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6" t="str">
            <v xml:space="preserve">Presidente: 
Oscar Lautaro Muñoz Lemoine, 
Vice -Presidente: 
Felipe Javier Vicencio Poblete, 
Secretario: 
Andrés Gabriel Bilabel Carús, 
Tesorero:
Ramón Eugenio Palacios Pizarro, 
</v>
          </cell>
          <cell r="J736" t="str">
            <v>: 02 años</v>
          </cell>
          <cell r="K736" t="str">
            <v>Del 31 de julio de 2017 al 31 de julio de 2019.</v>
          </cell>
          <cell r="L736" t="str">
            <v xml:space="preserve">Presidente: 
Oscar Lautaro Muñoz Lemoine, 
Representante Legal: 
Elías Guillermo Úbeda Greig,
</v>
          </cell>
          <cell r="M736" t="str">
            <v xml:space="preserve">Colipi N° 570, oficina 521, comuna de Copiapó, Región de Atacama
</v>
          </cell>
          <cell r="N736" t="str">
            <v>III</v>
          </cell>
          <cell r="O736" t="str">
            <v>Copiapó</v>
          </cell>
          <cell r="P736">
            <v>994420699</v>
          </cell>
          <cell r="Q736" t="str">
            <v xml:space="preserve">corporacionorigen3@gmail.com 
</v>
          </cell>
          <cell r="R736"/>
          <cell r="S736" t="str">
            <v xml:space="preserve">93401: Institución de Asistencia Social 
</v>
          </cell>
          <cell r="T736" t="str">
            <v xml:space="preserve">Antecedentes financieros correspondientes al año 2016, aprobados por el Departamento de Administración y Finanzas. </v>
          </cell>
        </row>
        <row r="737">
          <cell r="B737" t="str">
            <v>65076983K</v>
          </cell>
          <cell r="C737" t="str">
            <v>Corporación de Derecho Privado.</v>
          </cell>
          <cell r="D737" t="str">
            <v>Corporaciones de Derecho Privado</v>
          </cell>
          <cell r="E73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37" t="str">
            <v>Certificado de Vigencia Folio Nº 500328480916, de fecha 10 de julio del 2020, del Servicio de Registro Civil e Identificación.</v>
          </cell>
          <cell r="G737"/>
          <cell r="H737"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I737" t="str">
            <v xml:space="preserve">Presidente: 
Rubén Eduardo Gutierrez Quiñones
Vice -Presidente: 
Jean Pierre Faundes Campos,
Secretario: 
Jessica María Gutierrez Quiñones
Tesorera:
Claudia Andrea Llancapan Fabundes
</v>
          </cell>
          <cell r="J737" t="str">
            <v>03 años</v>
          </cell>
          <cell r="K737" t="str">
            <v>15-02-2019 a 15.02.22</v>
          </cell>
          <cell r="L737" t="str">
            <v xml:space="preserve">Presidente: Rubén Eduardo Gutierrez Quiñones
</v>
          </cell>
          <cell r="M737" t="str">
            <v xml:space="preserve">Barros Arana N° 162, oficina 91, Concepción </v>
          </cell>
          <cell r="N737" t="str">
            <v>VIII</v>
          </cell>
          <cell r="O737" t="str">
            <v>Concepción</v>
          </cell>
          <cell r="P737" t="str">
            <v>41-2767056/+56974305923 (cel. Representante Legal)</v>
          </cell>
          <cell r="Q737" t="str">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ell>
          <cell r="R737"/>
          <cell r="S737" t="str">
            <v xml:space="preserve">93401: Institución de Asistencia Social </v>
          </cell>
          <cell r="T737" t="str">
            <v>Antecedentes financieros correspondientes al año 2020 aprobados por el Sub Departamento de Supervisión Financiera.</v>
          </cell>
        </row>
        <row r="738">
          <cell r="B738">
            <v>651902215</v>
          </cell>
          <cell r="C738"/>
          <cell r="D738" t="str">
            <v>Corporaciones de Derecho Privado</v>
          </cell>
          <cell r="E738" t="str">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738" t="str">
            <v>Certificado de Vigencia Folio Nº 500377123734, otorgado el 16 de marzo de 2021, del Servicio de Registro Civil e Identificación.</v>
          </cell>
          <cell r="G738"/>
          <cell r="H73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I738" t="str">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ell>
          <cell r="J738" t="str">
            <v>1 año</v>
          </cell>
          <cell r="K738" t="str">
            <v>Del 15 de junio de 2020 al15 de junio de 2021.</v>
          </cell>
          <cell r="L738" t="str">
            <v xml:space="preserve">Patricia Mabel de la Fuente Riveros
</v>
          </cell>
          <cell r="M738" t="str">
            <v xml:space="preserve">Calle El Roble N° 214, comuna de Chillan, región del Ñuble.
</v>
          </cell>
          <cell r="N738" t="str">
            <v>XVI</v>
          </cell>
          <cell r="O738" t="str">
            <v>Chillán</v>
          </cell>
          <cell r="P738" t="str">
            <v>Teléfono: 
988892887</v>
          </cell>
          <cell r="Q738" t="str">
            <v>ongpaihuen@gmail.com</v>
          </cell>
          <cell r="R738"/>
          <cell r="S738">
            <v>93401</v>
          </cell>
          <cell r="T738" t="str">
            <v>Antecedentes financieros correspondientes al año 2020, aprobados por el Sub Departamento de Supervisión Financiera Nacional.</v>
          </cell>
        </row>
        <row r="739">
          <cell r="B739">
            <v>652322301</v>
          </cell>
          <cell r="C739" t="str">
            <v>Corporación de Derecho Privado, sin fines de lucro.</v>
          </cell>
          <cell r="D739" t="str">
            <v>Corporaciones de Derecho Privado</v>
          </cell>
          <cell r="E739" t="str">
            <v>Otorgado por Decreto Supremo Nº 288, de fecha 24 de marzo de 2003, del Ministerio de Justicia.</v>
          </cell>
          <cell r="F739" t="str">
            <v xml:space="preserve">Certificado de Vigencia Nº 17805, de 02 de agosto de 2012, del Ministerio de Justicia.. Se solicitó por correo electrónico de fecha 01 de septiembre de 2020 adjuntar Vigencia de la personalidad jurídica.
</v>
          </cell>
          <cell r="G739"/>
          <cell r="H739" t="str">
            <v>Promoción del desarrollo, especialmente de las personas, familias, grupos y comunidades que viven en condiciones de pobreza y/o marginalidad.</v>
          </cell>
          <cell r="I739" t="str">
            <v>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v>
          </cell>
          <cell r="J739" t="str">
            <v>Durarán dos años en sus cargos</v>
          </cell>
          <cell r="K739" t="str">
            <v>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v>
          </cell>
          <cell r="L739" t="str">
            <v xml:space="preserve">Pilar Donoso Vera, Rut N° 6.373.672-4.      </v>
          </cell>
          <cell r="M739" t="str">
            <v xml:space="preserve">Calle Fuenteovejuna N° 1145,  Comuna de Las Condes.
</v>
          </cell>
          <cell r="N739" t="str">
            <v>XIII</v>
          </cell>
          <cell r="O739" t="str">
            <v>Las Condes</v>
          </cell>
          <cell r="P739" t="str">
            <v>Fono: (02) 696 27 86</v>
          </cell>
          <cell r="Q739" t="str">
            <v xml:space="preserve"> pilar@forjamundos.cl; marcelolorca@slegales.cl</v>
          </cell>
          <cell r="R739"/>
          <cell r="S739" t="str">
            <v>93401: Institución de Asistencia Social</v>
          </cell>
          <cell r="T739" t="str">
            <v>Antecedentes Financieros aprobados por el Sub Departamento de Supervisión Financiera Nacional año 2020.</v>
          </cell>
        </row>
        <row r="740">
          <cell r="B740">
            <v>651843979</v>
          </cell>
          <cell r="C740"/>
          <cell r="D740" t="str">
            <v>Corporaciones de Derecho Privado</v>
          </cell>
          <cell r="E740" t="str">
            <v>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740" t="str">
            <v>Certificado de Vigencia Folio Nº 500296905716, de fecha 14 de febrero de 2020, del Servicio de Registro Civil e Identificación.</v>
          </cell>
          <cell r="G740"/>
          <cell r="H740"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I740" t="str">
            <v xml:space="preserve">Presidenta: Johanna María Christina Helles
Secretaria: Marlene Calvete Chavarría, 
Tesorera: Tabisa Verdejo Valenzuela
</v>
          </cell>
          <cell r="J740" t="str">
            <v>3 años</v>
          </cell>
          <cell r="K740" t="str">
            <v>de 27 de diciembre de 2018 al 27 de diciembre de 2021</v>
          </cell>
          <cell r="L740" t="str">
            <v xml:space="preserve">Presidenta: Johanna María Christina Helles,
</v>
          </cell>
          <cell r="M740" t="str">
            <v>Calle Viana N° 433, Depto. 306.</v>
          </cell>
          <cell r="N740" t="str">
            <v>V</v>
          </cell>
          <cell r="O740" t="str">
            <v>Viña Del Mar</v>
          </cell>
          <cell r="P740" t="str">
            <v>9 97685588</v>
          </cell>
          <cell r="Q740" t="str">
            <v>caelischile@gmail.com</v>
          </cell>
          <cell r="R740"/>
          <cell r="S740">
            <v>93401</v>
          </cell>
          <cell r="T740" t="str">
            <v xml:space="preserve">Antecedentes financieros correspondientes al año 2020, aprobados por el Sub Departamento de Supervisión Financiera Nacional. </v>
          </cell>
        </row>
        <row r="741">
          <cell r="B741">
            <v>533148689</v>
          </cell>
          <cell r="C741" t="str">
            <v>Corporación de Derecho Privado</v>
          </cell>
          <cell r="D741" t="str">
            <v>Corporaciones de Derecho Privado</v>
          </cell>
          <cell r="E741" t="str">
            <v>Otorgado por Decreto Supremo Nº 551, de fecha 3 de febrero de 2006, del Ministerio de Justicia.</v>
          </cell>
          <cell r="F741" t="str">
            <v>Certificado de Vigencia Nº 17102, de fecha 20 de octubre de 2010, emitido por don Carlos Aguilar Muñoz, Jefe del Departamento de Personas Jurídicas, del Ministerio de Justicia.</v>
          </cell>
          <cell r="G741"/>
          <cell r="H741"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741" t="str">
            <v xml:space="preserve">Presidente: Gabriel San Martín Arzola          
Vicepresidente: Felipe Hazbún Marín             
Secretario: Pablo González Bravo                   
Tesorero: Karina Oliva Pérez                     
Director: Juan Pablo Pinto Montero                
Director: Karen Muñoz Jaramillo                   
</v>
          </cell>
          <cell r="J741" t="str">
            <v xml:space="preserve">De acuerdo al artículo 22 de sus Estatutos, el Directorio durará dos años en sus funciones, pudiendo sus integrantes ser reelegidos en forma indefinida.
</v>
          </cell>
          <cell r="K741" t="str">
            <v xml:space="preserve">27 de junio de 2010 al 27 de junio de 2012
</v>
          </cell>
          <cell r="L741" t="str">
            <v xml:space="preserve">Gabriel San Martín Arzola                           </v>
          </cell>
          <cell r="M741" t="str">
            <v xml:space="preserve">Ismael Valdés Vergara Nº 670, Oficina 402, comuna de Santiago, Región Metropolitana.
</v>
          </cell>
          <cell r="N741" t="str">
            <v>XIII</v>
          </cell>
          <cell r="O741" t="str">
            <v>Santiago</v>
          </cell>
          <cell r="P741" t="str">
            <v>Teléfono: 6380893</v>
          </cell>
          <cell r="Q741" t="str">
            <v xml:space="preserve">proyectos@ongremolino.cl
</v>
          </cell>
          <cell r="R741"/>
          <cell r="S741" t="str">
            <v xml:space="preserve">93401: Institución de Asistencia Social </v>
          </cell>
          <cell r="T741" t="str">
            <v xml:space="preserve">Se acompaña Certificado de Antecedentes Financiero, correspondientes al año 2009,  autorizado por el Subdepartamento de Supervisión Financiera Nacional.
</v>
          </cell>
        </row>
        <row r="742">
          <cell r="B742" t="str">
            <v>65103955K</v>
          </cell>
          <cell r="C742" t="str">
            <v>Corporación de Derecho Privado.</v>
          </cell>
          <cell r="D742" t="str">
            <v>Corporaciones de Derecho Privado</v>
          </cell>
          <cell r="E74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42" t="str">
            <v xml:space="preserve"> Certificado de Vigencia Folio Nº500107649898, de fecha 05 de enero de 2016, del Servicio de Registro Civil e Identificación.</v>
          </cell>
          <cell r="G742"/>
          <cell r="H74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2" t="str">
            <v xml:space="preserve">Presidente: 
Giovanna del Pilar Morales Cariman, 
Vice -Presidente: 
Carmen Rosalina Chavez Vasquez, 
Secretario: 
Yovana Ivonne Ormeño Garces, 
Tesorero:
Harold Rodrigo Parra Robles, 
Director:
Oscar Edgardo Burgos Vidal, 
</v>
          </cell>
          <cell r="J742" t="str">
            <v xml:space="preserve">03 años
</v>
          </cell>
          <cell r="K742" t="str">
            <v>Del 17 de octubre de 2014 al 17 de octubre de 2017</v>
          </cell>
          <cell r="L742" t="str">
            <v xml:space="preserve"> Presidenta: Giovanna del Pilar Morales Cariman, 
</v>
          </cell>
          <cell r="M742" t="str">
            <v xml:space="preserve">Calle Valdivia Nº 692, 2º Piso, oficina nº 2. Los Angeles. Región del Bio-Bio
</v>
          </cell>
          <cell r="N742" t="str">
            <v>VIII</v>
          </cell>
          <cell r="O742" t="str">
            <v>Los Ángeles</v>
          </cell>
          <cell r="P742" t="str">
            <v xml:space="preserve">Fono: 91975266
</v>
          </cell>
          <cell r="Q742" t="str">
            <v xml:space="preserve"> moralesgiovanna@gmail.com </v>
          </cell>
          <cell r="R742"/>
          <cell r="S742" t="str">
            <v xml:space="preserve">93401: Institución de Asistencia Social </v>
          </cell>
          <cell r="T742" t="str">
            <v xml:space="preserve">Antecedentes financieros correspondientes al año 2015, aprobados por el Departamento de Administración y Finanzas. </v>
          </cell>
        </row>
        <row r="743">
          <cell r="B743">
            <v>533338917</v>
          </cell>
          <cell r="C743"/>
          <cell r="D743" t="str">
            <v>Corporaciones de Derecho Privado</v>
          </cell>
          <cell r="E743" t="str">
            <v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v>
          </cell>
          <cell r="F743" t="str">
            <v>Certificado de Vigencia de Persona Jurídica sin Fines de Lucro, Folio Nº500342254866, otorgado el 24 de agosto de 2020.</v>
          </cell>
          <cell r="G743"/>
          <cell r="H743" t="str">
            <v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43" t="str">
            <v xml:space="preserve">PRESIDENTE:
ISABEL DEL CARMEN CARO ORELLANA 
VICE-PRESIDENTE:
 MARTA VICTORIA YAÑEZ QUEUPUMIL 
SECRETARIO:
 ROMINA CELIA PADILLA VALENZUELA 
TESORERO:
 INGRID DE LA PAZ TORO ARANDA 
DIRECTOR:
 LUIS ANDRES DEMETRIO HOLGUIN MEREGILDO 
</v>
          </cell>
          <cell r="J743" t="str">
            <v>3 años</v>
          </cell>
          <cell r="K743" t="str">
            <v>23 de diciembre de 2019 al 23 de diciembre de 2022</v>
          </cell>
          <cell r="L743" t="str">
            <v xml:space="preserve">ISABEL DEL CARMEN CARO ORELLANA 
</v>
          </cell>
          <cell r="M743" t="str">
            <v>Pasaje Santa Francisca N°1120, Santo Tomas, comuna de Peñaflor, región Metropolitana.</v>
          </cell>
          <cell r="N743" t="str">
            <v>XIII</v>
          </cell>
          <cell r="O743" t="str">
            <v>Peñaflor</v>
          </cell>
          <cell r="P743">
            <v>56996928535</v>
          </cell>
          <cell r="Q743" t="str">
            <v>ongrecordis@gmail.com</v>
          </cell>
          <cell r="R743"/>
          <cell r="S743" t="str">
            <v>VILLARRCIA</v>
          </cell>
          <cell r="T743" t="str">
            <v>Certificado de Antecedentes Financieros del año 2020, aprobados por Subdepartamento de Supervisión Nacional.</v>
          </cell>
        </row>
        <row r="744">
          <cell r="B744">
            <v>657674206</v>
          </cell>
          <cell r="C744" t="str">
            <v>Corporación de Derecho Privado</v>
          </cell>
          <cell r="D744" t="str">
            <v>Corporaciones de Derecho Privado</v>
          </cell>
          <cell r="E744" t="str">
            <v>Otorgado por Decreto Exento Nº 4953, de fecha 29 de diciembre de 2006.</v>
          </cell>
          <cell r="F744" t="str">
            <v>Certificado de Vigencia Nº 1799, de fecha 29 de enero de 2008, del Ministerio de Justicia.</v>
          </cell>
          <cell r="G744"/>
          <cell r="H74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44" t="str">
            <v xml:space="preserve">Presidente: María Virginia Cruz Romero,  
Mauricio Oliverio Gallardo Vera   
Marcia Catherine Rojel Vidal      
Gerardo Agustín Telgie Bendek         
Sonia Ximena Rocco Galdamés           
Ximena Ide Bravo                                
María Teresa Cruz Romero                   
</v>
          </cell>
          <cell r="J744" t="str">
            <v>Durarán dos años en sus cargos.</v>
          </cell>
          <cell r="K744" t="str">
            <v>De 08 de marzo de 2007 a 08 de marzo de 2009.</v>
          </cell>
          <cell r="L744" t="str">
            <v xml:space="preserve">Presidente: María Virginia Cruz Romero,  </v>
          </cell>
          <cell r="M744" t="str">
            <v xml:space="preserve">Manquimávida Nº 35, comuna de Chiguayante, Octava Región.
Casilla 1351- Concepción
</v>
          </cell>
          <cell r="N744" t="str">
            <v>VIII</v>
          </cell>
          <cell r="O744" t="str">
            <v>Chiguayante</v>
          </cell>
          <cell r="P744" t="str">
            <v>Fono: 09- 81218584</v>
          </cell>
          <cell r="Q744" t="str">
            <v xml:space="preserve"> ongredyaccion@gmail.com </v>
          </cell>
          <cell r="R744"/>
          <cell r="S744" t="str">
            <v>0414, de 26 de febrero de 2021</v>
          </cell>
          <cell r="T744" t="str">
            <v xml:space="preserve">Se acompaña certificado financiero de fecha 31 de diciembre de 2007, correspondiente al año 2007, aprobado por la Unidad de Supervisión Financiera Nacional.
</v>
          </cell>
        </row>
        <row r="745">
          <cell r="B745" t="str">
            <v xml:space="preserve">759960009
</v>
          </cell>
          <cell r="C745" t="str">
            <v>Corporación de Derecho Privado.</v>
          </cell>
          <cell r="D745" t="str">
            <v>Corporaciones de Derecho Privado</v>
          </cell>
          <cell r="E745" t="str">
            <v>Otorgado por Decreto Supremo Nº 1608, de fecha 30 de noviembre de 1994, del Ministerio de Justicia.</v>
          </cell>
          <cell r="F745" t="str">
            <v>Certificado de Vigencia Nº 1416-07, de 24 de enero de 2007, del Ministerio de Justicia.</v>
          </cell>
          <cell r="G745"/>
          <cell r="H745" t="str">
            <v>Promoción del desarrollo, especialmente de las personas, familias, grupos y comunidades que viven en condiciones de pobreza y/o marginalidad.</v>
          </cell>
          <cell r="I745"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J745" t="str">
            <v>Durarán dos años en sus cargos.</v>
          </cell>
          <cell r="K745" t="str">
            <v xml:space="preserve">De 28 de julio de 2008 a 28 de julio de 2010.
</v>
          </cell>
          <cell r="L745" t="str">
            <v xml:space="preserve">Mónica Bonnefoy López                                         
María Angélica López Villegas                              
Pueden actuar representando a la Institución, separadamente.
</v>
          </cell>
          <cell r="M745" t="str">
            <v xml:space="preserve">Buena Ventura Nº 3906 comuna de Lo Espejo,  Región Metropolitana 
</v>
          </cell>
          <cell r="N745" t="str">
            <v>XIII</v>
          </cell>
          <cell r="O745" t="str">
            <v>Lo Espejo</v>
          </cell>
          <cell r="P745" t="str">
            <v xml:space="preserve">Fono: 02-5640388 </v>
          </cell>
          <cell r="Q745"/>
          <cell r="R745"/>
          <cell r="S745" t="str">
            <v>93401: Institución de Asistencia Social</v>
          </cell>
          <cell r="T745" t="str">
            <v xml:space="preserve">Se acompaña Certificado Financiero del año 2010.
</v>
          </cell>
        </row>
        <row r="746">
          <cell r="B746">
            <v>656424702</v>
          </cell>
          <cell r="C746" t="str">
            <v>Organización No Gubernamental de Desarrollo.</v>
          </cell>
          <cell r="D746" t="str">
            <v>Corporaciones de Derecho Privado</v>
          </cell>
          <cell r="E746" t="str">
            <v>Otorgado por Decreto Exento Nº 12, de fecha 4 de enero de 2006, del Ministerio de Justicia, publicado en el Diario Oficial el día 03 de febrero de 2006.</v>
          </cell>
          <cell r="F746" t="str">
            <v xml:space="preserve">Certificado Nº 2816, de fecha 28 de noviembre de 2006, emitido por don Carlos Aguilar Muñoz, Jefe del Dpto. Personas Jurídicas del Ministerio de Justicia.
</v>
          </cell>
          <cell r="G746"/>
          <cell r="H746"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I746"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J746" t="str">
            <v>Durarán 2 años en sus cargos.</v>
          </cell>
          <cell r="K746" t="str">
            <v>5 de abril de 2008  a 5 de abril de 2010.</v>
          </cell>
          <cell r="L746" t="str">
            <v xml:space="preserve">José Miguel Correa Munita                                 </v>
          </cell>
          <cell r="M746" t="str">
            <v xml:space="preserve">Arturo Prat 147, comuna El Monte, provincia de Talagante, Región Metropolitana.
</v>
          </cell>
          <cell r="N746" t="str">
            <v>XIII</v>
          </cell>
          <cell r="O746" t="str">
            <v>El Monte</v>
          </cell>
          <cell r="P746" t="str">
            <v>Teléfono: 8182258- 87301326</v>
          </cell>
          <cell r="Q746"/>
          <cell r="R746"/>
          <cell r="S746" t="str">
            <v>93401: Institución de Asistencia Social</v>
          </cell>
          <cell r="T746" t="str">
            <v xml:space="preserve">Se acompaña Certificado de Antecedentes Financieros autorizado ante notario público, de fecha 1 de julio de 2008, correspondiente al año 2007, aprobados por la Unidad de Supervisión Financiera Nacional.
</v>
          </cell>
        </row>
        <row r="747">
          <cell r="B747">
            <v>659351005</v>
          </cell>
          <cell r="C747" t="str">
            <v>Fundación de Derecho Privado.</v>
          </cell>
          <cell r="D747" t="str">
            <v>Fundación Derecho Privado.</v>
          </cell>
          <cell r="E747" t="str">
            <v>Otorgado por Decreto Exento Nº 1713, de fecha 5 de mayo de 2008, del Ministerio de Justicia.</v>
          </cell>
          <cell r="F747" t="str">
            <v xml:space="preserve">Certificado Nº 3327, de 25 de junio de 2008, emitido por don Eduardo de la Barra Vega, Seremi de Justicia de la Octava Región.
</v>
          </cell>
          <cell r="G747"/>
          <cell r="H747" t="str">
            <v>Promoción del desarrollo, especialmente de las personas, familias, grupos y comunidades que viven en condiciones de pobreza y/o marginalidad.</v>
          </cell>
          <cell r="I747"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J747" t="str">
            <v>Durarán dos años en sus cargos.</v>
          </cell>
          <cell r="K747" t="str">
            <v>De 6 de junio de 2008 a 6 de junio de 2010.</v>
          </cell>
          <cell r="L747" t="str">
            <v xml:space="preserve">Guillermo Cáceres Jorquera                      </v>
          </cell>
          <cell r="M747" t="str">
            <v xml:space="preserve">Calle Tucapel Nº 63 2º B, Concepción, Octava Región.
</v>
          </cell>
          <cell r="N747" t="str">
            <v>VIII</v>
          </cell>
          <cell r="O747" t="str">
            <v>Concepción</v>
          </cell>
          <cell r="P747" t="str">
            <v>Celular: 09-826 01 90 - 08 808 40 14, Teléfono: 41-294 62 77 – 41 236 73 32.</v>
          </cell>
          <cell r="Q747"/>
          <cell r="R747"/>
          <cell r="S747" t="str">
            <v>93401: Institución de Asistencia Social</v>
          </cell>
          <cell r="T747" t="str">
            <v xml:space="preserve">Se acompaña Certificado de Antecedentes Financieros, correspondiente al año 2007, autorizado ante notario público, aprobado por la Unidad de Supervisión Financiera.
</v>
          </cell>
        </row>
        <row r="748">
          <cell r="B748">
            <v>650776003</v>
          </cell>
          <cell r="C748" t="str">
            <v>Corporación de Derecho Privado.</v>
          </cell>
          <cell r="D748" t="str">
            <v>Corporaciones de Derecho Privado</v>
          </cell>
          <cell r="E748" t="str">
            <v>Consta en Inscripción Nº 8592 de fecha 31 de enero de 2013, según certificado emitido por el Servicio de Registro Civil e Identificación</v>
          </cell>
          <cell r="F748" t="str">
            <v>Certificado de Vigencia Folio Nº15067953, de fecha 07 de abril de 2015, del Servicio de Registro Civil e Identificación.</v>
          </cell>
          <cell r="G748"/>
          <cell r="H74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J74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K748" t="str">
            <v>Del 15 de diciembre de 2014 al 15 de diciembre de 2016.</v>
          </cell>
          <cell r="L748" t="str">
            <v xml:space="preserve">Presidente: 
Andres Alejandro Antivil Álvarez, 
</v>
          </cell>
          <cell r="M748" t="str">
            <v xml:space="preserve">Avenida Javiera Carrera Nº665, Temuco, Región de la Araucanía.
</v>
          </cell>
          <cell r="N748" t="str">
            <v>IX</v>
          </cell>
          <cell r="O748" t="str">
            <v>Temuco</v>
          </cell>
          <cell r="P748" t="str">
            <v xml:space="preserve">Teléfono: 045-921670
</v>
          </cell>
          <cell r="Q748" t="str">
            <v>informacion@lonkokilapang.cl</v>
          </cell>
          <cell r="R748"/>
          <cell r="S748" t="str">
            <v xml:space="preserve">93401: Institución de Asistencia Social
</v>
          </cell>
          <cell r="T748" t="str">
            <v xml:space="preserve">Antecedentes financieros correspondientes al año 2014, aprobados por el Departamento de Administración y Finanzas. 
</v>
          </cell>
        </row>
        <row r="749">
          <cell r="B749" t="str">
            <v>65069113k</v>
          </cell>
          <cell r="C749" t="str">
            <v>Corporación de Derecho Privado</v>
          </cell>
          <cell r="D749" t="str">
            <v>Corporaciones de Derecho Privado</v>
          </cell>
          <cell r="E749" t="str">
            <v xml:space="preserve">Registro Nacional de Personas Jurídicas Nº31556, del Servicio de Registro Civil e Identificación.
Fecha de concesión de Personalidad Jurídica: 23 de abril de 2013..
</v>
          </cell>
          <cell r="F749" t="str">
            <v>Certificado de Vigencia de Persona Jurídica Sin Fines de Lucro  de fecha 01 de agosto de 2013, emitido por el Servicio de Registro Civil e Identificación.</v>
          </cell>
          <cell r="G749"/>
          <cell r="H7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49" t="str">
            <v xml:space="preserve">
Presidente: Marco Antonio Navarro Alonso  
Secretaria: Marta Isabel  Parada Vivanco 
Tesorero: Pedro Benito León Peña 
</v>
          </cell>
          <cell r="J749" t="str">
            <v xml:space="preserve">1 año  a contar del 5 de mayo de 2013.
</v>
          </cell>
          <cell r="K749"/>
          <cell r="L749" t="str">
            <v xml:space="preserve"> 
 Marco Antonio Navarro Alonso 
</v>
          </cell>
          <cell r="M749" t="str">
            <v xml:space="preserve">
Pasaje Los Maquis Nº0366, Villa Los Girasoles, Rancagua, Región del Libertador Bernardo O´Higgins
</v>
          </cell>
          <cell r="N749" t="str">
            <v>VI</v>
          </cell>
          <cell r="O749" t="str">
            <v>Rancagua</v>
          </cell>
          <cell r="P749"/>
          <cell r="Q749"/>
          <cell r="R749"/>
          <cell r="S749" t="str">
            <v xml:space="preserve">93401: Instituciones de Asistencia Social.
</v>
          </cell>
          <cell r="T749" t="str">
            <v>Certificado de Antecedentes Financieros del año 2013, aprobados por  el  Subdepartamento de Supervisión Financiera Nacional.</v>
          </cell>
        </row>
        <row r="750">
          <cell r="B750">
            <v>650789776</v>
          </cell>
          <cell r="C750" t="str">
            <v>Asociación de Derecho Privado.</v>
          </cell>
          <cell r="D750" t="str">
            <v>Corporaciones de Derecho Privado</v>
          </cell>
          <cell r="E75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750" t="str">
            <v>Certificado de Vigencia Folio Nº 500462045819, de 02 de agosto de 2022, del Servicio de Registro Civil e Identificación.</v>
          </cell>
          <cell r="G750"/>
          <cell r="H750"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I750" t="str">
            <v>PPRESIDENTE 
PAULA VIAL REYNAL 
10.466.736-8
VICE-PRESIDENTE 
AGUSTIN RIESCO GUZMAN 
16.018.326-8
SECRETARIO 
SEBASTIAN ANDRES VALENZUELA AGÜERO 
9.950.953-8
TESORERO
 RAFAEL RODRIGUEZ WALKER 
15.960.427-6</v>
          </cell>
          <cell r="J750" t="str">
            <v>3 años.</v>
          </cell>
          <cell r="K750" t="str">
            <v xml:space="preserve">Ultimo Directorio: 03 de noviembre de 2021 al 03 de noviembre de 2026. </v>
          </cell>
          <cell r="L750" t="str">
            <v xml:space="preserve">Presidente: Alejandro Renato Tapia Cerda  
</v>
          </cell>
          <cell r="M750" t="str">
            <v xml:space="preserve">Rucapedrera Nº 287, comuna de El Quisco, Región de Valparaíso.
</v>
          </cell>
          <cell r="N750" t="str">
            <v>V</v>
          </cell>
          <cell r="O750" t="str">
            <v>El Quisco</v>
          </cell>
          <cell r="P750" t="str">
            <v xml:space="preserve">Teléfonos: 35-2474371- 56-98412553 </v>
          </cell>
          <cell r="Q750" t="str">
            <v xml:space="preserve"> alejandro@covacha.cl</v>
          </cell>
          <cell r="R750"/>
          <cell r="S750" t="str">
            <v>93401: Institución de Asistencia Social</v>
          </cell>
          <cell r="T750" t="str">
            <v>Certificado Antecedentes financieros año 2021 aprobados por el Sub Departamento de Supervisión Financiera Nacional</v>
          </cell>
        </row>
        <row r="751">
          <cell r="B751">
            <v>650790448</v>
          </cell>
          <cell r="C751" t="str">
            <v>Corporación de Derecho Privado.</v>
          </cell>
          <cell r="D751" t="str">
            <v>Corporaciones de Derecho Privado</v>
          </cell>
          <cell r="E75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751" t="str">
            <v xml:space="preserve"> Certificado de Vigencia Folio Nº 133782477, de 02 de abril de 2014, del Servicio de Registro Civil e Identificación.</v>
          </cell>
          <cell r="G751"/>
          <cell r="H75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I751" t="str">
            <v xml:space="preserve">Presidente: Oscar Edgardo Burgos Vidal 
Vice-Presidente: Claudio Amilcar Oyarzún Lizama
Secretaria: Maruja Natalia Chávez Álvarez
Tesorera: Viviana Macarena Jaramillo Andrade 
Director: Ramiro Francisco Burgos Ortíz
</v>
          </cell>
          <cell r="J751" t="str">
            <v>2 años.</v>
          </cell>
          <cell r="K751" t="str">
            <v xml:space="preserve">Del 23 de diciembre de 2013 al 23 de diciembre de 2015. </v>
          </cell>
          <cell r="L751" t="str">
            <v xml:space="preserve">Presidente: Oscar Edgardo Burgos Vidal 
Vice-Presidente: Claudio Amilcar Oyarzún Lizama
</v>
          </cell>
          <cell r="M751" t="str">
            <v xml:space="preserve">Valladolid Nº 112, Los Ángeles. Región del Bío-Bío. 
</v>
          </cell>
          <cell r="N751" t="str">
            <v>VIII</v>
          </cell>
          <cell r="O751" t="str">
            <v>Los Ángeles</v>
          </cell>
          <cell r="P751" t="str">
            <v xml:space="preserve">Teléfonos: 78797669 
</v>
          </cell>
          <cell r="Q751" t="str">
            <v xml:space="preserve">cordebio@gmail.com
</v>
          </cell>
          <cell r="R751"/>
          <cell r="S751" t="str">
            <v>93401: Institución de Asistencia Social</v>
          </cell>
          <cell r="T751" t="str">
            <v>Certificado Financiero de fecha 10 de abril de 2014, correspondiente al año 2013, aprobado por el Departamento de Administración y Finanzas.</v>
          </cell>
        </row>
        <row r="752">
          <cell r="B752">
            <v>651685265</v>
          </cell>
          <cell r="C752"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752" t="str">
            <v>Corporaciones de Derecho Privado</v>
          </cell>
          <cell r="E752"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752" t="str">
            <v xml:space="preserve">Certificado de Vigencia, folio Nº 500196813181, de fecha 31 de julio de 2018, del Servicio del Registro Civil e Identificación.
</v>
          </cell>
          <cell r="G752"/>
          <cell r="H752"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I752" t="str">
            <v xml:space="preserve">Presidenta: 
Yessica del Carmen Céspedes Contreras, 
Secretario: 
Manuel Luis Lizana Reveco,          
Tesorero:
Manuel Alejandro Arena Lizana, 
Directores:
Nataly pilar Martinez Mallea, 
Kernny Lee Carvajal Araya, 
Bonnie Alexandra Silva Abarca, 
</v>
          </cell>
          <cell r="J752" t="str">
            <v xml:space="preserve">Durarán cinco años en sus cargos por estatutos.  </v>
          </cell>
          <cell r="K752" t="str">
            <v>De 31 de agosto de 2018 a 31 de agosto de 2023.</v>
          </cell>
          <cell r="L752" t="str">
            <v xml:space="preserve">Presidenta: 
Yessica del Carmen Céspedes Contreras, 
</v>
          </cell>
          <cell r="M752" t="str">
            <v xml:space="preserve">Vargas N° 399, Comuna de Melipilla, Región Metropolitana.
</v>
          </cell>
          <cell r="N752" t="str">
            <v>XIII</v>
          </cell>
          <cell r="O752" t="str">
            <v>Melipilla</v>
          </cell>
          <cell r="P752" t="str">
            <v>Teléfono: 990689121-990691361</v>
          </cell>
          <cell r="Q752" t="str">
            <v xml:space="preserve"> ongsofuchile@gmail.com</v>
          </cell>
          <cell r="R752"/>
          <cell r="S752" t="str">
            <v>93401: Instituciones de Asistencia Social.</v>
          </cell>
          <cell r="T752" t="str">
            <v>Se acompaña certificado financiero de fecha 29 de agosto de 2018, correspondiente al año 2017, aprobado por el Sub Departamento de Supervisión Financiera Nacional.</v>
          </cell>
        </row>
        <row r="753">
          <cell r="B753">
            <v>652155103</v>
          </cell>
          <cell r="C753" t="str">
            <v>Corporación de Derecho Privado</v>
          </cell>
          <cell r="D753" t="str">
            <v>Corporaciones de Derecho Privado</v>
          </cell>
          <cell r="E753" t="str">
            <v>Otorgado por Decreto Exento Nº 485, de fecha 16 de mayo de 2003.</v>
          </cell>
          <cell r="F753" t="str">
            <v>Certificado de Vigencia Nº 1228, de fecha 06 de septiembre de 2006, del Ministerio de Justicia.</v>
          </cell>
          <cell r="G753"/>
          <cell r="H753"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53"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J753" t="str">
            <v>Durarán dos años en sus cargos.</v>
          </cell>
          <cell r="K753" t="str">
            <v>De 12 de mayo de 2009 a 12 de mayo de 2011.</v>
          </cell>
          <cell r="L753" t="str">
            <v xml:space="preserve">Presidente: Cecilia Victoria Salazar Díaz,
</v>
          </cell>
          <cell r="M753" t="str">
            <v xml:space="preserve">Manuel Guerrero Nº 391, Paradero 5, Achupallas, Viña del Mar, Quinta Región.
</v>
          </cell>
          <cell r="N753" t="str">
            <v>V</v>
          </cell>
          <cell r="O753" t="str">
            <v>Viña Del Mar</v>
          </cell>
          <cell r="P753"/>
          <cell r="Q753" t="str">
            <v>ongekosol@hotmail.com</v>
          </cell>
          <cell r="R753"/>
          <cell r="S753" t="str">
            <v xml:space="preserve">93991
</v>
          </cell>
          <cell r="T753" t="str">
            <v xml:space="preserve">Acompaña certificado financiero de Junio de 2009, aprobado por la Unidad de Supervisión Financiera Nacional
</v>
          </cell>
        </row>
        <row r="754">
          <cell r="B754">
            <v>650182405</v>
          </cell>
          <cell r="C754" t="str">
            <v>Corporación de Derecho Privado.</v>
          </cell>
          <cell r="D754" t="str">
            <v>Corporaciones de Derecho Privado</v>
          </cell>
          <cell r="E754" t="str">
            <v>Otorgado por Decreto Supremo Nº 763, de fecha 21 de Agosto de 2000,  por el Ministerio de Justicia.</v>
          </cell>
          <cell r="F754" t="str">
            <v xml:space="preserve">Certificado de Vigencia Nº 14818, de fecha 19 de Marzo de 2010, del Ministerio de Justicia.
</v>
          </cell>
          <cell r="G754"/>
          <cell r="H754"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54"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J754" t="str">
            <v>Durarán dos años en sus cargos.</v>
          </cell>
          <cell r="K754" t="str">
            <v>De 06 de noviembre de 2009 a 6 de noviembre de 2011.</v>
          </cell>
          <cell r="L754" t="str">
            <v xml:space="preserve">Luis Augusto Bustamante Lobos             </v>
          </cell>
          <cell r="M754" t="str">
            <v xml:space="preserve">Calle Melipilla N° 3432, Comuna de Conchalí, Ciudad de Santiago, Región Metropolitana.
</v>
          </cell>
          <cell r="N754" t="str">
            <v>XIII</v>
          </cell>
          <cell r="O754" t="str">
            <v>Conchalí</v>
          </cell>
          <cell r="P754" t="str">
            <v>Teléfono: (02) 7365542 / (02) 7345958</v>
          </cell>
          <cell r="Q754"/>
          <cell r="R754"/>
          <cell r="S754" t="str">
            <v>93401: Instituciones de Asistencia Social.</v>
          </cell>
          <cell r="T754" t="str">
            <v xml:space="preserve">Se acompaña Certificado financiero, autorizado ante Notario Público, correspondiente al año 2009.
</v>
          </cell>
        </row>
        <row r="755">
          <cell r="B755">
            <v>651996902</v>
          </cell>
          <cell r="C755" t="str">
            <v>Corporación de Derecho Privado.</v>
          </cell>
          <cell r="D755" t="str">
            <v>Corporaciones de Derecho Privado</v>
          </cell>
          <cell r="E755" t="str">
            <v>Otorgado por Decreto Supremo Nº 358, de fecha 27 de marzo de 2003, del Ministerio de Justicia.</v>
          </cell>
          <cell r="F755" t="str">
            <v>Certificado de Vigencia Nº 3786, de 30 de marzo de 2007, del Ministerio de Justicia.</v>
          </cell>
          <cell r="G755"/>
          <cell r="H75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I755" t="str">
            <v xml:space="preserve">Presidente: María Francisca Lozano Labra          
Vicepresidente: Ronald Alejandro Rivera Gutiérrez  
Secretario: Pablo Fernando Retuert Roe                     
Tesorero: Alvaro Javier Barría Díaz                          
Directora:
María Elisa Torres Varas                                            
</v>
          </cell>
          <cell r="J755" t="str">
            <v>Cada dos Años.</v>
          </cell>
          <cell r="K755" t="str">
            <v>De 14 de mayo de 2007 a 14 de mayo de 2009.</v>
          </cell>
          <cell r="L755" t="str">
            <v xml:space="preserve">Presidente: María Francisca Lozano Labra               
Secretario: Pablo Fernando Retuert Roe                   
</v>
          </cell>
          <cell r="M755" t="str">
            <v xml:space="preserve">Sierra Bella Nº 2880, comuna de San Joaquín, Región Metropolitana.
Horacio Leyton 0320-A, comuna de Ñuñoa, Región Metropolitana.
</v>
          </cell>
          <cell r="N755" t="str">
            <v>XIII</v>
          </cell>
          <cell r="O755" t="str">
            <v>Ñuñoa</v>
          </cell>
          <cell r="P755" t="str">
            <v>Fono: 9-2807808 (para correspondencia).</v>
          </cell>
          <cell r="Q755"/>
          <cell r="R755"/>
          <cell r="S755" t="str">
            <v xml:space="preserve">93401: Institución de Asistencia Social  </v>
          </cell>
          <cell r="T755" t="str">
            <v>Se acompaña certificado financiero del año 2006, aprobado por la Unidad de Auditoría Interna.</v>
          </cell>
        </row>
        <row r="756">
          <cell r="B756">
            <v>653623208</v>
          </cell>
          <cell r="C756" t="str">
            <v>Corporación de Derecho Privado.</v>
          </cell>
          <cell r="D756" t="str">
            <v>Corporaciones de Derecho Privado</v>
          </cell>
          <cell r="E756" t="str">
            <v>Otorgado por Decreto Supremo Nº 1801, de fecha 11 de mayo de 2004, del Ministerio de Justicia.</v>
          </cell>
          <cell r="F756" t="str">
            <v>Certificado de Vigencia Nº 000610, de 18 de julio de 2012, del Ministerio de Justicia.</v>
          </cell>
          <cell r="G756"/>
          <cell r="H756" t="str">
            <v>Promoción del desarrollo, especialmente de las personas, familias, grupos y comunidades que viven en condiciones de pobreza y/o marginalidad.</v>
          </cell>
          <cell r="I756" t="str">
            <v xml:space="preserve">Presidente: Luis Curihuinca Barrientos    
Vice presidente: Ma. Luisa Barrientos Arriagada  
Secretario: Ermin Emhart Anjel 
Tesorera: Julia Barrientos Arriagada       
Directora: Yessica Oyarzo Oyarzún                       
</v>
          </cell>
          <cell r="J756" t="str">
            <v xml:space="preserve">Durarán dos años en sus cargos.
</v>
          </cell>
          <cell r="K756" t="str">
            <v xml:space="preserve">De 03 de julio de 2012 al 03 de julio de 2014.
</v>
          </cell>
          <cell r="L756" t="str">
            <v xml:space="preserve">Luis Curihuinca Barrientos                                    </v>
          </cell>
          <cell r="M756" t="str">
            <v xml:space="preserve">Diego Portales s/n, Hornopirén, comuna Hualaihué.
</v>
          </cell>
          <cell r="N756" t="str">
            <v>X</v>
          </cell>
          <cell r="O756" t="str">
            <v>Hualaihué</v>
          </cell>
          <cell r="P756" t="str">
            <v>Fono: 65- 217274</v>
          </cell>
          <cell r="Q756" t="str">
            <v>onghualaihue@yahoo.com; hogarhornopiren@yahoo.com</v>
          </cell>
          <cell r="R756"/>
          <cell r="S756" t="str">
            <v>93401: Institución de Asistencia Social</v>
          </cell>
          <cell r="T756" t="str">
            <v xml:space="preserve"> Certificado de Antecedente Financiero del año 2011, aprobado por el Subdepartamento de Supervisión Financiera Nacional.</v>
          </cell>
        </row>
        <row r="757">
          <cell r="B757">
            <v>651271738</v>
          </cell>
          <cell r="C757" t="str">
            <v xml:space="preserve">Asociación de Derecho Privado.
</v>
          </cell>
          <cell r="D757" t="str">
            <v>Corporaciones de Derecho Privado</v>
          </cell>
          <cell r="E757" t="str">
            <v>Inscripción N° 2420, de fecha 14 de noviembre de 2012, del Registro de Personas Jurídicas, del Servicio de Registro Civil e Identificación.</v>
          </cell>
          <cell r="F757" t="str">
            <v>Certificado de Vigencia, Folio Nº 500182571268, emitido con fecha 11 de mayo de 2018, por el SRCeI.</v>
          </cell>
          <cell r="G757"/>
          <cell r="H757"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57" t="str">
            <v xml:space="preserve">Presidente: María Paz Lagos Reyes, 
Secretaria: Natalia Vergara Rodríguez, 
Tesorero: Jimmy Corvalán Aravena, 
Suplentes: César Pavez Morales, 
Vanessa Poblete Lartiga, 
María Jesús Lozano Valderrama, 
</v>
          </cell>
          <cell r="J757" t="str">
            <v>03 años</v>
          </cell>
          <cell r="K757" t="str">
            <v xml:space="preserve">02 de febrero de 2017 al 02 de febrero de 2020. 
</v>
          </cell>
          <cell r="L757" t="str">
            <v xml:space="preserve">María Paz Lagos Reyes, 
</v>
          </cell>
          <cell r="M757" t="str">
            <v xml:space="preserve">Avenida Oriente N° 1820, Provincia de Curicó, Región del Maule
</v>
          </cell>
          <cell r="N757" t="str">
            <v>VII</v>
          </cell>
          <cell r="O757" t="str">
            <v>Curicó</v>
          </cell>
          <cell r="P757" t="str">
            <v xml:space="preserve">Fono: +569 79727323 </v>
          </cell>
          <cell r="Q757" t="str">
            <v>confiachile.ong@gmail.com</v>
          </cell>
          <cell r="R757"/>
          <cell r="S757">
            <v>93401</v>
          </cell>
          <cell r="T757" t="str">
            <v xml:space="preserve">Se acompaña Certificado Financiero año 2017, aprobado por el Subdepartamento de Supervisión Financiera Nacional. </v>
          </cell>
        </row>
        <row r="758">
          <cell r="B758" t="str">
            <v xml:space="preserve">
657798800
</v>
          </cell>
          <cell r="C758" t="str">
            <v>Corporación de Derecho Privado.</v>
          </cell>
          <cell r="D758" t="str">
            <v>Corporaciones de Derecho Privado</v>
          </cell>
          <cell r="E758" t="str">
            <v>Decreto Nº 3636, de 9 de noviembre de 2006, del Ministerio de Justicia.</v>
          </cell>
          <cell r="F758" t="str">
            <v>Certificado de Vigencia Nº 500396400816, de 1 de julio de 2021, del SRCI.</v>
          </cell>
          <cell r="G758"/>
          <cell r="H758"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I758" t="str">
            <v xml:space="preserve">Presidente: Miguel Fonseca Carrillo 
Vicepdte.: Alfredo Jacob Feres Reyes 
Secretaria: Rosa Carrillo Salas 
Tesorero: Washington Lizama Ormazábal 
Director: Alejandro Ignacio Ortiz Quintana </v>
          </cell>
          <cell r="J758" t="str">
            <v>Durarán dos años en sus cargos (según sus estatutos).</v>
          </cell>
          <cell r="K758"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L758" t="str">
            <v xml:space="preserve">Presidente: Miguel Fonseca Carrillo 
</v>
          </cell>
          <cell r="M758" t="str">
            <v>Doctor Eduardo Cruz Coke N° 372, Santiago Región Metropolitana.</v>
          </cell>
          <cell r="N758" t="str">
            <v>XIII</v>
          </cell>
          <cell r="O758" t="str">
            <v>Santiago</v>
          </cell>
          <cell r="P758">
            <v>56232475099</v>
          </cell>
          <cell r="Q758" t="str">
            <v>dirección@onglacasona.cl</v>
          </cell>
          <cell r="R758"/>
          <cell r="S758" t="str">
            <v>93401 Institución de Asistencia Social.</v>
          </cell>
          <cell r="T758" t="str">
            <v xml:space="preserve">Se acompañan Certificado de Antecedentes Financieros Institucionales del año 2020, aprobados por el Sub-Departamento de Supervisión Financiera Nacional, del SENAME.
</v>
          </cell>
        </row>
        <row r="759">
          <cell r="B759">
            <v>657555002</v>
          </cell>
          <cell r="C759" t="str">
            <v>Organización No Gubernamental.</v>
          </cell>
          <cell r="D759" t="str">
            <v>Corporaciones de Derecho Privado</v>
          </cell>
          <cell r="E759" t="str">
            <v xml:space="preserve">Otorgado por Decreto Supremo Nº 637, de fecha 21 de julio de 2003, del Ministerio de Justicia. </v>
          </cell>
          <cell r="F759" t="str">
            <v xml:space="preserve">Certificado Nº 3247, de fecha 01 de febrero de 2007, emitido por don  Carlos Aguilar Muñoz, Jefe del Departamento de Personas Jurídicas del Ministerio de Justicia. 
</v>
          </cell>
          <cell r="G759"/>
          <cell r="H75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759" t="str">
            <v xml:space="preserve">Presidente: Billy Brian Bunster Fuster                 
Vicepresidente: Claudia González Marambio     
Secretario: Guillermo Sarabia Bihari                  
Tesorero: Carlos Holmer Concha                       
Director : Jorge Morales Ceballos                     
</v>
          </cell>
          <cell r="J759" t="str">
            <v>Durarán 2 años en sus cargos</v>
          </cell>
          <cell r="K759" t="str">
            <v xml:space="preserve">De 07 de abril de 2006 a 07 de abril de 2008.  </v>
          </cell>
          <cell r="L759" t="str">
            <v xml:space="preserve">Billy Brian Bunster Fuster               </v>
          </cell>
          <cell r="M759" t="str">
            <v xml:space="preserve">Avenida Bustamante 730, comuna de Santiago Centro, Región Metropolitana.
</v>
          </cell>
          <cell r="N759" t="str">
            <v>XIII</v>
          </cell>
          <cell r="O759" t="str">
            <v>Santiago</v>
          </cell>
          <cell r="P759"/>
          <cell r="Q759" t="str">
            <v>ongnuevoscomienzos@hotmail.com</v>
          </cell>
          <cell r="R759"/>
          <cell r="S759" t="str">
            <v>93401: Institución de Asistencia Social</v>
          </cell>
          <cell r="T759"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row>
        <row r="760">
          <cell r="B760">
            <v>731887004</v>
          </cell>
          <cell r="C760" t="str">
            <v xml:space="preserve">Organización no gubernamental de desarrollo
</v>
          </cell>
          <cell r="D760" t="str">
            <v>Corporaciones de Derecho Privado</v>
          </cell>
          <cell r="E760" t="str">
            <v xml:space="preserve">
Otorgada por Decreto Supremo Nº 386, de 11 de abril de 1996, del Ministerio de Justicia.
</v>
          </cell>
          <cell r="F760" t="str">
            <v xml:space="preserve">Certificado de vigencia Nº 18666, de 13 de abril de 2011, del Ministerio de Justicia
</v>
          </cell>
          <cell r="G760"/>
          <cell r="H760"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I760"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J760" t="str">
            <v>2 años en sus cargos</v>
          </cell>
          <cell r="K760" t="str">
            <v>4 de noviembre de 2010 al 4 de noviembre de 2012</v>
          </cell>
          <cell r="L760" t="str">
            <v>Ana María Jouanne Langlois</v>
          </cell>
          <cell r="M760" t="str">
            <v xml:space="preserve">Departamental N° 323, comuna San Joaquín, Región Metropolitana. 
</v>
          </cell>
          <cell r="N760" t="str">
            <v>XIII</v>
          </cell>
          <cell r="O760" t="str">
            <v>San Joaquín</v>
          </cell>
          <cell r="P760" t="str">
            <v>Fono 3624600</v>
          </cell>
          <cell r="Q760"/>
          <cell r="R760"/>
          <cell r="S760" t="str">
            <v xml:space="preserve">93401 Instituciones de asistencia social </v>
          </cell>
          <cell r="T760" t="str">
            <v>Aprobados por supervisión financiera los de 2010.</v>
          </cell>
        </row>
        <row r="761">
          <cell r="B761">
            <v>756411004</v>
          </cell>
          <cell r="C761" t="str">
            <v>Corporación de Derecho Privado.</v>
          </cell>
          <cell r="D761" t="str">
            <v>Corporaciones de Derecho Privado</v>
          </cell>
          <cell r="E761" t="str">
            <v>Otorgada por Decreto Supremo Nº 221, el 17 de febrero de 2000, del Ministerio de Justicia.</v>
          </cell>
          <cell r="F761" t="str">
            <v>Certificado de Vigencia Nº 25129, de 08 de junio del 2005, del Ministerio de Justicia.</v>
          </cell>
          <cell r="G761"/>
          <cell r="H761" t="str">
            <v>La promoción del desarrollo, especialmente de las personas, familias, grupos y comunidades que viven en condiciones de pobreza y /o marginalidad.</v>
          </cell>
          <cell r="I761" t="str">
            <v xml:space="preserve">Presidente: Ulises Antonio Russ Vaccarezza             
Vicepdte.: Alejandro Escudero Olivares                    
Secretaria: Ingri Marisol Castro Monsalve                 
Tesorero:   Alejandro Manuel Varas Parra               
Pro Tesorera: Fresia Rosa Meneses Sazo                 
</v>
          </cell>
          <cell r="J761" t="str">
            <v>dos años.</v>
          </cell>
          <cell r="K761" t="str">
            <v xml:space="preserve">01-05-2004 hasta el 01-05-2006.
</v>
          </cell>
          <cell r="L761" t="str">
            <v xml:space="preserve">Ulises Antonio Russ Vaccarezza                                 </v>
          </cell>
          <cell r="M761" t="str">
            <v xml:space="preserve">Viena Nº 868, Villa Alemana, Quinta Región.
</v>
          </cell>
          <cell r="N761" t="str">
            <v>V</v>
          </cell>
          <cell r="O761" t="str">
            <v>Villa Alemana</v>
          </cell>
          <cell r="P761" t="str">
            <v xml:space="preserve">Fono 723922
</v>
          </cell>
          <cell r="Q761"/>
          <cell r="R761"/>
          <cell r="S761">
            <v>93401</v>
          </cell>
          <cell r="T761" t="str">
            <v>Se acompaña memoria y balance del 2004, aprobado por Unidad de Auditoria.</v>
          </cell>
        </row>
        <row r="762">
          <cell r="B762">
            <v>652275109</v>
          </cell>
          <cell r="C762" t="str">
            <v>Corporación de Derecho Privado.</v>
          </cell>
          <cell r="D762" t="str">
            <v>Corporaciones de Derecho Privado</v>
          </cell>
          <cell r="E762" t="str">
            <v>Otorgado por Decreto Supremo Nº 590, de fecha 4 de julio de 2003, del Ministerio de Justicia.</v>
          </cell>
          <cell r="F762" t="str">
            <v>Certificado de Vigencia inscripción número 8973 del 31 de enero de 2013, según certificado emitido por el SRCeI con fecha 1 de julio de 2014, folio nº 137606750.</v>
          </cell>
          <cell r="G762"/>
          <cell r="H762" t="str">
            <v>Promoción del desarrollo, especialmente de las personas, familias, grupos y comunidades que viven en condiciones de pobreza y/o marginalidad.</v>
          </cell>
          <cell r="I762" t="str">
            <v>Soledad Bustamante Farías;  SECRETRIA EJECUTIVA (REPRESENTANTE LEGAL)
Raúl Zapata Díaz; PRESIDENTE
Natalia Márquez Aguayo;  VICE PRESIDENTA
Rita Farías Chávez; TESORERA
Andrés Moupoint Álvarez; F760SECRETARIO</v>
          </cell>
          <cell r="J762" t="str">
            <v>Cada dos años.</v>
          </cell>
          <cell r="K762" t="str">
            <v>27 de agosto de 2019-30 de junio de 2021.</v>
          </cell>
          <cell r="L762" t="str">
            <v>Soledad Bustamante Farías; SECRETRIA EJECUTIVA (REPRESENTANTE LEGAL)
Raúl Zapata Díaz;  PRESIDENTE</v>
          </cell>
          <cell r="M762" t="str">
            <v>Chiloé 4550, San Miguel, Santiago.</v>
          </cell>
          <cell r="N762" t="str">
            <v>XIII</v>
          </cell>
          <cell r="O762" t="str">
            <v>Santiago</v>
          </cell>
          <cell r="P762"/>
          <cell r="Q762" t="str">
            <v>info@ongcidets.cl</v>
          </cell>
          <cell r="R762"/>
          <cell r="S762" t="str">
            <v>93401: Institución de Asistencia Social</v>
          </cell>
          <cell r="T762" t="str">
            <v>Se acompaña Balance General año 2005, aprobado por la Unidad de Auditoría.</v>
          </cell>
        </row>
        <row r="763">
          <cell r="B763">
            <v>652862306</v>
          </cell>
          <cell r="C763" t="str">
            <v>Corporación de Derecho Privado.</v>
          </cell>
          <cell r="D763" t="str">
            <v>Corporaciones de Derecho Privado</v>
          </cell>
          <cell r="E763" t="str">
            <v>Otorgado por Decreto Supremo Nº 1038, de fecha 21 de noviembre de 2003, del Ministerio de Justicia.</v>
          </cell>
          <cell r="F763" t="str">
            <v xml:space="preserve">Certificado de Vigencia Nº 25736, de 8 de julio de 2005, del Seremi de Justicia de la V Región.
</v>
          </cell>
          <cell r="G763"/>
          <cell r="H763" t="str">
            <v>Promoción del desarrollo, especialmente de las personas, familias, grupos y comunidades que viven en condiciones de pobreza y/o marginalidad.</v>
          </cell>
          <cell r="I763"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J763" t="str">
            <v>Cada dos años.</v>
          </cell>
          <cell r="K763" t="str">
            <v>De 12 de agosto de 2006 a 12 de agosto  de 2008.</v>
          </cell>
          <cell r="L763" t="str">
            <v xml:space="preserve"> Ingrid Lucy Starck Correa                                
</v>
          </cell>
          <cell r="M763" t="str">
            <v>Tomás Ramos 1011 oficina 402  Valparaíso, Quinta Región.</v>
          </cell>
          <cell r="N763" t="str">
            <v>V</v>
          </cell>
          <cell r="O763" t="str">
            <v>Valparaíso</v>
          </cell>
          <cell r="P763"/>
          <cell r="Q763"/>
          <cell r="R763"/>
          <cell r="S763" t="str">
            <v>93401: Institución de Asistencia Social</v>
          </cell>
          <cell r="T763" t="str">
            <v>Acompaña Certificado Patrimonial año 2004, aprobado por la Unidad de Auditoría.</v>
          </cell>
        </row>
        <row r="764">
          <cell r="B764" t="str">
            <v>72793300K</v>
          </cell>
          <cell r="C764" t="str">
            <v>Corporación de Derecho Privado.</v>
          </cell>
          <cell r="D764" t="str">
            <v>Corporaciones de Derecho Privado</v>
          </cell>
          <cell r="E764" t="str">
            <v xml:space="preserve">Otorgado por Decreto Supremo Nº 73, de fecha 16 de enero de 1995, del  Ministerio de Justicia. </v>
          </cell>
          <cell r="F764" t="str">
            <v xml:space="preserve">Certificado Nº 4499, de fecha 24 de octubre de 2008, emitido por don Alfredo Javier Nebreda Le Roy, SEREMI de Justicia V Región, del Ministerio de Justicia.
</v>
          </cell>
          <cell r="G764"/>
          <cell r="H764"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I764"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J764" t="str">
            <v>Durarán 2 años en sus cargos</v>
          </cell>
          <cell r="K764" t="str">
            <v>23 de julio de 2007 al  23 de julio de 2009</v>
          </cell>
          <cell r="L764" t="str">
            <v xml:space="preserve">Presidente: Nelson Gustavo Espinoza Vergara      
Secretario Ejecutivo: Jorge Razeto Migliaro          
</v>
          </cell>
          <cell r="M764" t="str">
            <v xml:space="preserve">Almendral Nº3627, comuna de San Felipe, casilla 11-D, V Región de Valparaíso
</v>
          </cell>
          <cell r="N764" t="str">
            <v>V</v>
          </cell>
          <cell r="O764" t="str">
            <v>San Felipe</v>
          </cell>
          <cell r="P764" t="str">
            <v>Teléfonos: (34) 536649 -537980</v>
          </cell>
          <cell r="Q764" t="str">
            <v>administración@ciem-aconcagua.org</v>
          </cell>
          <cell r="R764"/>
          <cell r="S764" t="str">
            <v>93401: Institución de Asistencia Social</v>
          </cell>
          <cell r="T764" t="str">
            <v xml:space="preserve">Se acompañan los siguientes antecedentes financieros, aprobados por la Unidad de Supervisión Nacional del Servicio:
1.- Balance General  Año 2009. 
2.- Certificado de Antecedentes Financieros año 2009
</v>
          </cell>
        </row>
        <row r="765">
          <cell r="B765">
            <v>656160403</v>
          </cell>
          <cell r="C765" t="str">
            <v>Corporación de Derecho Privado, sin fines de lucro.</v>
          </cell>
          <cell r="D765" t="str">
            <v>Corporaciones de Derecho Privado</v>
          </cell>
          <cell r="E765" t="str">
            <v>Otorgado por Decreto Supremo Nº 4050, de fecha 13 de diciembre de 2005, del Ministerio de Justicia.</v>
          </cell>
          <cell r="F765" t="str">
            <v xml:space="preserve">Certificado de Vigencia inscrito con el Nº 14994 con fecha 31 de enero del 2013, emitido por el Servicio de Registro Civil e Identificación de fecha 07 de junio de 2018, folio Nº 5001846899199.
</v>
          </cell>
          <cell r="G765"/>
          <cell r="H765" t="str">
            <v>Promoción del desarrollo, especialmente de las personas, familias, grupos y comunidades que viven en condiciones de pobreza y/o marginalidad.</v>
          </cell>
          <cell r="I765" t="str">
            <v xml:space="preserve">Presidente:  Jorge Luis Navarrete Valdebenito        
Secretaria: Gabriela Esperanza Pavez Gatica            
Tesorero: Hector Ivan Riquelme Vidal                
</v>
          </cell>
          <cell r="J765" t="str">
            <v>Durarán 5 años en sus cargos.</v>
          </cell>
          <cell r="K765" t="str">
            <v>De 27 de mayo de 2016 al 27 de mayo de 2021</v>
          </cell>
          <cell r="L765" t="str">
            <v xml:space="preserve">Presidente: Rubén Nelson Pavez Muñoz                 
</v>
          </cell>
          <cell r="M765" t="str">
            <v xml:space="preserve">Avenida Lo Espejo N° 0280, Paradero N° 28,  Gran Avenida,  Comuna de El Bosque, Santiago, Región Metropolitana
</v>
          </cell>
          <cell r="N765" t="str">
            <v>XIII</v>
          </cell>
          <cell r="O765" t="str">
            <v>El Bosque</v>
          </cell>
          <cell r="P765"/>
          <cell r="Q765"/>
          <cell r="R765"/>
          <cell r="S765" t="str">
            <v>93401: Institución de Asistencia Social</v>
          </cell>
          <cell r="T765" t="str">
            <v>A la espera de  Certificado de Antecedente Financiero Institucional, correspondiente al año 2017, aprobado por el Sub Departamento de Supervisión Financiera Nacional.</v>
          </cell>
        </row>
        <row r="766">
          <cell r="B766">
            <v>650852001</v>
          </cell>
          <cell r="C766" t="str">
            <v>Corporación de Derecho Privado.</v>
          </cell>
          <cell r="D766" t="str">
            <v>Corporaciones de Derecho Privado</v>
          </cell>
          <cell r="E766" t="str">
            <v>Otorgado por Decreto Supremo Nº 646, de fecha 29 de junio de 2001, del Ministerio de Justicia.</v>
          </cell>
          <cell r="F766" t="str">
            <v>Certificado de Vigencia del Servicio de Registro Civil e Identificación, emitido con fecha 23 de agosto de 2020, Folio N° 500342012564.</v>
          </cell>
          <cell r="G766"/>
          <cell r="H766" t="str">
            <v>Promoción del desarrollo, especialmente de las personas, familias, grupos y comunidades que viven en condiciones de pobreza y/o marginalidad.</v>
          </cell>
          <cell r="I766" t="str">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ell>
          <cell r="J766" t="str">
            <v>Durarán dos años en sus cargos.</v>
          </cell>
          <cell r="K766" t="str">
            <v>Periodo 6 de octubre del 2018 al 6 de octubre del 2020.</v>
          </cell>
          <cell r="L766" t="str">
            <v xml:space="preserve"> Presidente: María Cecilia Sarmiento Videla  
</v>
          </cell>
          <cell r="M766" t="str">
            <v xml:space="preserve">CalleAlmirante Cristobal Colón N° 523, Quilicura, Región Metropolitana.
</v>
          </cell>
          <cell r="N766" t="str">
            <v>XIII</v>
          </cell>
          <cell r="O766" t="str">
            <v>Quilicura</v>
          </cell>
          <cell r="P766">
            <v>981829131</v>
          </cell>
          <cell r="Q766" t="str">
            <v>elquijote5@gmail.com</v>
          </cell>
          <cell r="R766"/>
          <cell r="S766" t="str">
            <v>93401: Institución de Asistencia Social</v>
          </cell>
          <cell r="T766" t="str">
            <v>Acompañó Certificado financiero correspondiente al año 2019, aprobado por el Sub Departamento de Supervisión Financiera</v>
          </cell>
        </row>
        <row r="767">
          <cell r="B767">
            <v>650464451</v>
          </cell>
          <cell r="C767" t="str">
            <v>Corporación de Derecho Privado.</v>
          </cell>
          <cell r="D767" t="str">
            <v>Corporaciones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67" t="str">
            <v xml:space="preserve"> Certificado de Vigencia Folio Nº500124821605, de fecha 18 de mayo de 2016, del Servicio de Registro Civil e Identificación.</v>
          </cell>
          <cell r="G767"/>
          <cell r="H76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I767" t="str">
            <v xml:space="preserve">Presidente: 
Sungrack Park
Vice Presidente:
Heere Park
Secretario: 
Ik Sang Wang
Tesorero:
Yongnam Chung
</v>
          </cell>
          <cell r="J767" t="str">
            <v>02 año</v>
          </cell>
          <cell r="K767" t="str">
            <v>Del 15 de febrero de 2016 al 15 de febrero de 2018</v>
          </cell>
          <cell r="L767" t="str">
            <v xml:space="preserve">Presidente: 
Sungrack Park
Representante Legal
Heere Park
</v>
          </cell>
          <cell r="M767" t="str">
            <v>Dr. Manuel Barros Borgoño N° 217. Providencia. Santiago.</v>
          </cell>
          <cell r="N767" t="str">
            <v>XIII</v>
          </cell>
          <cell r="O767" t="str">
            <v>Providencia</v>
          </cell>
          <cell r="P767"/>
          <cell r="Q767" t="str">
            <v xml:space="preserve">info@goodneighbors.cl pjara@goodneighbors.cl
</v>
          </cell>
          <cell r="R767"/>
          <cell r="S767" t="str">
            <v xml:space="preserve">93401: Institución de Asistencia Social </v>
          </cell>
          <cell r="T767" t="str">
            <v xml:space="preserve">Antecedentes financieros correspondientes al año 2015, aprobados por el Departamento de Administración y Finanzas. </v>
          </cell>
        </row>
        <row r="768">
          <cell r="B768">
            <v>741469006</v>
          </cell>
          <cell r="C768" t="str">
            <v>Corporación de Derecho Privado.</v>
          </cell>
          <cell r="D768" t="str">
            <v>Corporaciones de Derecho Privado</v>
          </cell>
          <cell r="E768" t="str">
            <v>Otorgado por Decreto Supremo Nº609, de fecha 7 de julio de 1997, del Ministerio de Justicia.</v>
          </cell>
          <cell r="F768" t="str">
            <v>Certificado de Vigencia Nº1824, de 23 de abril de 2007, del Ministerio de Justicia.</v>
          </cell>
          <cell r="G768"/>
          <cell r="H768" t="str">
            <v>Promoción del desarrollo, especialmente de las personas, familias, grupos y comunidades que viven en condiciones de pobreza y/o marginalidad.</v>
          </cell>
          <cell r="I768" t="str">
            <v xml:space="preserve">Presidente: Mario Agustín Solar Montiel                
Tesorero: Miriam Angélica Vidal Maldonado         
Director: Damiro Eleocario Carinao Lincopan      
Director:  Carolina Lorena Muñoz Rabanal             </v>
          </cell>
          <cell r="J768" t="str">
            <v>Durarán en sus cargos dos años</v>
          </cell>
          <cell r="K768" t="str">
            <v>De 2 de abril de 2007 a 2 de abril de  2009.</v>
          </cell>
          <cell r="L768" t="str">
            <v xml:space="preserve">Mario Agustín Solar Montiel                                   </v>
          </cell>
          <cell r="M768" t="str">
            <v xml:space="preserve">Lincoyán 1199, Concepción, Octava Región </v>
          </cell>
          <cell r="N768" t="str">
            <v>VIII</v>
          </cell>
          <cell r="O768" t="str">
            <v>Concepción</v>
          </cell>
          <cell r="P768"/>
          <cell r="Q768"/>
          <cell r="R768"/>
          <cell r="S768" t="str">
            <v>93401: Institución de Asistencia Social</v>
          </cell>
          <cell r="T768" t="str">
            <v>Se Acompañan certificado financiero año 2004, aprobado por la Unidad de Auditoria.</v>
          </cell>
        </row>
        <row r="769">
          <cell r="B769">
            <v>745459005</v>
          </cell>
          <cell r="C769" t="str">
            <v>Corporación de Derecho Privado.</v>
          </cell>
          <cell r="D769" t="str">
            <v>Corporaciones de Derecho Privado</v>
          </cell>
          <cell r="E769" t="str">
            <v>Otorgado por Decreto Supremo Nº396, de fecha 13 de Mayo de 1997, del Ministerio de Justicia.</v>
          </cell>
          <cell r="F769" t="str">
            <v xml:space="preserve">Certificado de Vigencia Nº 25117, de 07 de Junio de 2005, del ministerio de Justicia.
</v>
          </cell>
          <cell r="G769"/>
          <cell r="H769" t="str">
            <v>Promoción del desarrollo, especialmente de las personas, familias, grupos y comunidades que viven en condiciones de pobreza y/o marginalidad.</v>
          </cell>
          <cell r="I769" t="str">
            <v xml:space="preserve">Presidente: Oscar Romelio Davila León                
Vicepresidente: Victor Edmundo Alvarado Miric 
Secretaria: Gonzalo Ruben Brito Barrios           
Tesorera: Astrid Ángelica Oyarzún Chicuy           
</v>
          </cell>
          <cell r="J769" t="str">
            <v>Durarán dos años en sus cargos.</v>
          </cell>
          <cell r="K769" t="str">
            <v xml:space="preserve">De 18 de marzo de 2007 a 18 de marzo de 2009.
</v>
          </cell>
          <cell r="L769" t="str">
            <v xml:space="preserve">Presidente: Oscar Rogelio Dávila León              </v>
          </cell>
          <cell r="M769" t="str">
            <v>Manuel Guerrero 391, paradero 5 de Achupallas, Viña del Mar, Quinta Región</v>
          </cell>
          <cell r="N769" t="str">
            <v>V</v>
          </cell>
          <cell r="O769" t="str">
            <v>Viña Del Mar</v>
          </cell>
          <cell r="P769"/>
          <cell r="Q769"/>
          <cell r="R769"/>
          <cell r="S769">
            <v>93401</v>
          </cell>
          <cell r="T769" t="str">
            <v>Se acompaña Certificado de Antecedentes Financieros y balance tributario correspondientes al año 2007, aprobado por la Unidad de Supervisión Nacional</v>
          </cell>
        </row>
        <row r="770">
          <cell r="B770">
            <v>650730100</v>
          </cell>
          <cell r="C770" t="str">
            <v>Corporación de Derecho Privado.</v>
          </cell>
          <cell r="D770" t="str">
            <v>Corporaciones de Derecho Privado</v>
          </cell>
          <cell r="E770" t="str">
            <v>Otorgado por Decreto Supremo Nº 618, de fecha 28 de junio de 2001, del Ministerio de Justicia.</v>
          </cell>
          <cell r="F770" t="str">
            <v xml:space="preserve">Certificado de Vigencia Nº 11167, de 08 de abril de 2009, del Ministerio de Justicia.
</v>
          </cell>
          <cell r="G770"/>
          <cell r="H770" t="str">
            <v>Promoción del desarrollo, especialmente de las personas, familias, grupos y comunidades que viven en condiciones de pobreza y/o marginalidad.</v>
          </cell>
          <cell r="I770" t="str">
            <v xml:space="preserve">Presidente: Samuel Gac Herrera                            
Vice presidente: Marcelo Aguayo Ceroni              
Secretaria: Andrea Miranda Caballero                   
Tesorero: Juan Emilio Parada Olivares                
Director: Salvador Ortúzar Guzmán                      
</v>
          </cell>
          <cell r="J770" t="str">
            <v xml:space="preserve">Durarán dos años en sus cargos. </v>
          </cell>
          <cell r="K770" t="str">
            <v>De 15 de mayo de 2007 a 15 de mayo de 2009.</v>
          </cell>
          <cell r="L770" t="str">
            <v xml:space="preserve">Samuel Gac Herrera                                           
Juan Emilio Parada Olivares                            
</v>
          </cell>
          <cell r="M770" t="str">
            <v xml:space="preserve">Calle San Martín N° 405, comuna de  San Bernardo, Región Metropolitana.
</v>
          </cell>
          <cell r="N770" t="str">
            <v>XIII</v>
          </cell>
          <cell r="O770" t="str">
            <v>San Bernardo</v>
          </cell>
          <cell r="P770" t="str">
            <v>Fono: 56-2-8563830</v>
          </cell>
          <cell r="Q770" t="str">
            <v xml:space="preserve"> contacto@edudown.cl; amiranda@edudown.cl
</v>
          </cell>
          <cell r="R770"/>
          <cell r="S770" t="str">
            <v>93401: Institución de Asistencia Social</v>
          </cell>
          <cell r="T770" t="str">
            <v>Se acompañan Balance General y Certificado de Antecedentes Financieros Institucionales, ambos del  año 2009, aprobados por la Subunidad de Supervisión Financiera Nacional.</v>
          </cell>
        </row>
        <row r="771">
          <cell r="B771">
            <v>650228723</v>
          </cell>
          <cell r="C771" t="str">
            <v>Corporación de Derecho Privado</v>
          </cell>
          <cell r="D771" t="str">
            <v>Corporaciones de Derecho Privado</v>
          </cell>
          <cell r="E771" t="str">
            <v xml:space="preserve">Decreto Supremo Nº 300, de fecha 20 de enero del 2010. </v>
          </cell>
          <cell r="F771" t="str">
            <v xml:space="preserve">Certificado de Vigencia Nº 33212, de fecha 29 de Abril del 2013, emitido por el Servicio de Registro Civil e Identificación, con fecha 22 de mayo del 2013.
</v>
          </cell>
          <cell r="G771"/>
          <cell r="H771"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I771"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J771" t="str">
            <v xml:space="preserve">Dos años, según estatuto.
</v>
          </cell>
          <cell r="K771" t="str">
            <v>31 de Marzo del 2012 al 31 de Marzo del 2014.</v>
          </cell>
          <cell r="L771" t="str">
            <v xml:space="preserve">Presidente: Hernán Patricio Fuentes Cruz    
</v>
          </cell>
          <cell r="M771" t="str">
            <v xml:space="preserve">Calle Riquelme Nº 1829, Depto. B-C, comuna de San Ramón, Región Metropolitana.
</v>
          </cell>
          <cell r="N771" t="str">
            <v>XIII</v>
          </cell>
          <cell r="O771" t="str">
            <v>San Ramón</v>
          </cell>
          <cell r="P771"/>
          <cell r="Q771"/>
          <cell r="R771"/>
          <cell r="S771" t="str">
            <v>93401: Institución de Asistencia Social</v>
          </cell>
          <cell r="T771" t="str">
            <v>Acompaña certificado financiero del año 2012, el cual fue remitido, para su revisión a la Unidad de Supervisión Financiera Nacional.</v>
          </cell>
        </row>
        <row r="772">
          <cell r="B772">
            <v>650460731</v>
          </cell>
          <cell r="C772" t="str">
            <v>Corporación de Derecho Privado</v>
          </cell>
          <cell r="D772" t="str">
            <v>Corporaciones de Derecho Privado</v>
          </cell>
          <cell r="E772" t="str">
            <v>Otorgada mediante Decreto Supremo  Nº 4027, de fecha 12 de septiembre de 2011.</v>
          </cell>
          <cell r="F772" t="str">
            <v xml:space="preserve">Certificado de Vigencia Nº 33431 de fecha 29 de abril  de 2013, del Servicio de Registro Civil e Identificación, cuya fecha de emisión es del 18 de junio del 2013.
</v>
          </cell>
          <cell r="G772"/>
          <cell r="H77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7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J772" t="str">
            <v>Duraran 2 años en sus cargos.</v>
          </cell>
          <cell r="K772" t="str">
            <v>Desde 15 de abril al 15 de abril del 2013 (según sus Estatutos</v>
          </cell>
          <cell r="L772" t="str">
            <v xml:space="preserve"> 
 Avelina Irelva Cisternas Aguirre
</v>
          </cell>
          <cell r="M772" t="str">
            <v xml:space="preserve">
Vasco de Gama Nº 5367, Comuna de Ñuñoa, Región Metropolitana.
</v>
          </cell>
          <cell r="N772" t="str">
            <v>XIII</v>
          </cell>
          <cell r="O772" t="str">
            <v>Ñuñoa</v>
          </cell>
          <cell r="P772"/>
          <cell r="Q772"/>
          <cell r="R772"/>
          <cell r="S772" t="str">
            <v xml:space="preserve">93401: Instituciones de Asistencia Social.
</v>
          </cell>
          <cell r="T772" t="str">
            <v>Certificado de Antecedentes Financieros del año 2011, aprobados por  el  Subdepartamento de Supervisión Financiera Nacional.</v>
          </cell>
        </row>
        <row r="773">
          <cell r="B773">
            <v>650679059</v>
          </cell>
          <cell r="C773" t="str">
            <v>Corporación de Derecho Privado.</v>
          </cell>
          <cell r="D773" t="str">
            <v>Corporaciones de Derecho Privado</v>
          </cell>
          <cell r="E773" t="str">
            <v>Inscripción Nº1684 de fecha 27 de septiembre de 2012, emanada del Servicio de Registro Civil e Identificación.</v>
          </cell>
          <cell r="F773" t="str">
            <v>Certificado de Vigencia emanado del Servicio de Registro Civil e Identificación, de fecha 2 de julio de 2013</v>
          </cell>
          <cell r="G773"/>
          <cell r="H773"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I773" t="str">
            <v xml:space="preserve">
a) Pablo Díaz Meeks, Presidente. 
b) Marcelo Burgos Contreras, Vicepresidente. 
c) Reina Jorquera Iturrieta, Tesorero, Secretaria,
d) Tatiana Linke Bórquez, Tesorera, 
e) Ximena Escobar Madrigal, 1º Director. .
f) Carlos Olivares Mateluna, 2º Director. 
</v>
          </cell>
          <cell r="J773" t="str">
            <v>Conforme a lo señalado en el artículo Vigésimo Segundo de sus Estatutos, el Directorio durará dos (2) años en sus funciones, pudiendo sus miembros ser reelegidos en forma indefinida.</v>
          </cell>
          <cell r="K773"/>
          <cell r="L773" t="str">
            <v xml:space="preserve"> Presidente y Representante Legal: 
Pablo Manuel Díaz Meeks,                      
El Presidente de la Corporación tendrá la representación judicial y extrajudicial de la institución.
</v>
          </cell>
          <cell r="M773" t="str">
            <v xml:space="preserve">Almirante Goñi Nº255, Barrio Puerto de Valparaíso, Región de Valparaíso. 
</v>
          </cell>
          <cell r="N773" t="str">
            <v>V</v>
          </cell>
          <cell r="O773" t="str">
            <v>Valparaíso</v>
          </cell>
          <cell r="P773" t="str">
            <v>Telefono:32-2220519.</v>
          </cell>
          <cell r="Q773" t="str">
            <v>:corporacionpuerto@gmail.com._</v>
          </cell>
          <cell r="R773"/>
          <cell r="S773" t="str">
            <v>no aparece</v>
          </cell>
          <cell r="T773" t="str">
            <v>Se acompaña Certificado de Antecedentes Financieros del año 2012, aprobados por  el Subdepartamento de Supervisión Financiera Nacional.</v>
          </cell>
        </row>
        <row r="774">
          <cell r="B774">
            <v>653504500</v>
          </cell>
          <cell r="C774" t="str">
            <v>Corporación de Derechos Privado sin fines de lucro.</v>
          </cell>
          <cell r="D774" t="str">
            <v>Corporaciones de Derecho Privado</v>
          </cell>
          <cell r="E774" t="str">
            <v>Otorgado por Decreto Exento Nº 1111, de fecha 05 de diciembre de 2003, del Ministerio de Justicia, publicado en el Diario Oficial el día 03 de marzo de 2003.</v>
          </cell>
          <cell r="F774" t="str">
            <v xml:space="preserve">Certificado Nº 1340, de fecha 20 de enero de 2006, emitido por doña Claudia Casas Karelovic, del Ministerio de Justicia.
</v>
          </cell>
          <cell r="G774"/>
          <cell r="H774"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74" t="str">
            <v xml:space="preserve">Presidenta: Carola Andrea Díaz Martínez    
Vicepresidente: Juan Aurelio Fernández Duarte, 
Secretaria: Irene Sabatini Pessotti      
Tesorera: Elizabeth Verónica Donosos Valdés 
Director: Marcelo Domingo Gamboa Espinoza 
</v>
          </cell>
          <cell r="J774" t="str">
            <v>Durarán 02 años en sus cargos.</v>
          </cell>
          <cell r="K774" t="str">
            <v xml:space="preserve">De 25 de abril de 2004 a 25 de abril de 2006. </v>
          </cell>
          <cell r="L774" t="str">
            <v xml:space="preserve">Presidenta: Carola Andrea Díaz Martínez    
</v>
          </cell>
          <cell r="M774" t="str">
            <v xml:space="preserve">Manquehue Norte Nº 1488, departamento 213, comuna de Las Condes, Región Metropolitana.
</v>
          </cell>
          <cell r="N774" t="str">
            <v>XIII</v>
          </cell>
          <cell r="O774" t="str">
            <v>Las Condes</v>
          </cell>
          <cell r="P774" t="str">
            <v>Fono 5213266- (08) 7466393</v>
          </cell>
          <cell r="Q774"/>
          <cell r="R774"/>
          <cell r="S774" t="str">
            <v>93401: Institución de Asistencia Social</v>
          </cell>
          <cell r="T774" t="str">
            <v>Se acompaña certificado financiero de 17 de octubre de 2006, aprobado por la Unidad de Auditoria.</v>
          </cell>
        </row>
        <row r="775">
          <cell r="B775" t="str">
            <v>65223920K</v>
          </cell>
          <cell r="C775" t="str">
            <v>Corporación de Derecho Privado.</v>
          </cell>
          <cell r="D775" t="str">
            <v>Corporaciones de Derecho Privado</v>
          </cell>
          <cell r="E775" t="str">
            <v xml:space="preserve">Decreto Exento Nº 503, de 27 de mayo de 2003, del Ministerio de Justicia. </v>
          </cell>
          <cell r="F775" t="str">
            <v>Certificado de Vigencia Nº 1619, de 18 de abril de 2006, del Ministerio de Justicia.</v>
          </cell>
          <cell r="G775"/>
          <cell r="H775"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I775" t="str">
            <v xml:space="preserve">Presidente: Lucio Díaz Dumenez, 
Vicepresidente: Elvira Fierro Rice, 
Secretaria: Olga Orellana Briones, 
Tesorera: Patricia Méndez Urrutia, 
Primer Director: Alicia González Torres, 
Segundo Director: Jenny Lowick-Russell Avalos, 
</v>
          </cell>
          <cell r="J775" t="str">
            <v>Duran dos años en sus funciones.</v>
          </cell>
          <cell r="K775" t="str">
            <v>21 de julio de 2005 a 21 de julio de 2007.</v>
          </cell>
          <cell r="L775"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M775" t="str">
            <v xml:space="preserve">Enrique Mac Iver Nº 484, Of 77, piso 7, Santiago.
</v>
          </cell>
          <cell r="N775" t="str">
            <v>XIII</v>
          </cell>
          <cell r="O775" t="str">
            <v>Santiago</v>
          </cell>
          <cell r="P775"/>
          <cell r="Q775" t="str">
            <v xml:space="preserve"> corporacioncec@terra.cl</v>
          </cell>
          <cell r="R775"/>
          <cell r="S775">
            <v>93401</v>
          </cell>
          <cell r="T775" t="str">
            <v>Se acompaña Balance General año 2005  y certificado de la Institución, aprobados por la Unidad de Auditoría Interna.</v>
          </cell>
        </row>
        <row r="776">
          <cell r="B776">
            <v>656131403</v>
          </cell>
          <cell r="C776" t="str">
            <v>Corporación de Derecho Privado</v>
          </cell>
          <cell r="D776" t="str">
            <v>Corporaciones de Derecho Privado</v>
          </cell>
          <cell r="E776" t="str">
            <v>Otorgado por Decreto Supremo Nº 3506, de fecha 10 de noviembre de 2005</v>
          </cell>
          <cell r="F776" t="str">
            <v>Certificado de Vigencia Nº 18580, de fecha 07 de abril de 2011, del Ministerio de Justicia.</v>
          </cell>
          <cell r="G776"/>
          <cell r="H77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76" t="str">
            <v xml:space="preserve">Presidenta: Mirta Daniela Montti Ulloa,         
Vice-Presidenta: Alicia Rocío Ibarra Medina,   
Tesorera: Paz Carolina Ifigenia Parry Andrade                     
Secretario: Leonardo Enrique Terraza Inostroza                        
</v>
          </cell>
          <cell r="J776" t="str">
            <v>Durarán dos años en sus cargos.</v>
          </cell>
          <cell r="K776" t="str">
            <v>De 25 de marzo de 2011 al 05 de abril de 2012</v>
          </cell>
          <cell r="L776" t="str">
            <v xml:space="preserve">MIRTA DANIELA MONTTI ULLOA  
</v>
          </cell>
          <cell r="M776" t="str">
            <v xml:space="preserve">Brown Norte Nº 230, Departamento Nº 104, comuna de Ñuñoa, Región Metropolitana
</v>
          </cell>
          <cell r="N776" t="str">
            <v>XIII</v>
          </cell>
          <cell r="O776" t="str">
            <v>Ñuñoa</v>
          </cell>
          <cell r="P776" t="str">
            <v>Fonos: 02-223 72 14 ;  09-496 52 78</v>
          </cell>
          <cell r="Q776" t="str">
            <v xml:space="preserve">tremún@gmail.com ; Info@colectivotremun.cl </v>
          </cell>
          <cell r="R776"/>
          <cell r="S776">
            <v>93991</v>
          </cell>
          <cell r="T776" t="str">
            <v xml:space="preserve">Se acompaña Certificado de Antecedentes Financieros Institucionales 2010 de fecha 18 de febrero de 2011, aprobado por la Unidad de Supervisión Financiera Nacional
</v>
          </cell>
        </row>
        <row r="777">
          <cell r="B777" t="str">
            <v xml:space="preserve">729097004
</v>
          </cell>
          <cell r="C777" t="str">
            <v xml:space="preserve">Corporación de Derecho Privado.
</v>
          </cell>
          <cell r="D777" t="str">
            <v>Corporaciones de Derecho Privado</v>
          </cell>
          <cell r="E777" t="str">
            <v>Otorgado por Decreto Supremo Nº222, de fecha 20 de febrero de 1995, del Ministerio de Justicia.</v>
          </cell>
          <cell r="F777" t="str">
            <v xml:space="preserve">Certificado de Vigencia de Persona Jurídica sin Fines de Lucro, emitido por el SRCEI, de fecha 30 de junio de 2021. FOLIO : 500396174876
</v>
          </cell>
          <cell r="G777"/>
          <cell r="H777" t="str">
            <v>Promoción del desarrollo, especialmente de las personas, familias, grupos y comunidades que viven en condiciones de pobreza y/o marginalidad.</v>
          </cell>
          <cell r="I777" t="str">
            <v xml:space="preserve">Presidente: Erica del Carmen Palma Cid                               
Secretario: Claudio Aguirre Muñoz          
Tesorero: Carla Lorena Figueroa Arancibia
</v>
          </cell>
          <cell r="J777" t="str">
            <v>Cada cinco Años</v>
          </cell>
          <cell r="K777" t="str">
            <v>De fecha  22 de enero de 2016  al 22 de enero de 2021.De fecha  22 de enero de 2016  al 22 de enero de 2021.
(Directorio electo permanece en funciones por aplicación del artículo único de la Ley N° 21.239, en tanto dure el estado de catástrofe)</v>
          </cell>
          <cell r="L777" t="str">
            <v xml:space="preserve">Presidente: Erica Palma Cid, 
Secretario Ejecutivo: Roberto Varela Arriagada 
</v>
          </cell>
          <cell r="M777" t="str">
            <v xml:space="preserve">Balmaceda Nº 116, oficina 13, Llay Llay, Quinta Región 
</v>
          </cell>
          <cell r="N777" t="str">
            <v>V</v>
          </cell>
          <cell r="O777" t="str">
            <v>Llay Llay</v>
          </cell>
          <cell r="P777" t="str">
            <v>(34) 2611381</v>
          </cell>
          <cell r="Q777" t="str">
            <v>admcongllayllay@yahoo.es</v>
          </cell>
          <cell r="R777"/>
          <cell r="S777" t="str">
            <v>93401: Institución de Asistencia Social</v>
          </cell>
          <cell r="T777" t="str">
            <v xml:space="preserve">Certificado Financiero al año 2020, aprobado del Subdepartamento de Supervisión Financiera de SENAME
</v>
          </cell>
        </row>
        <row r="778">
          <cell r="B778">
            <v>533072100</v>
          </cell>
          <cell r="C778" t="str">
            <v>Corporación de Derecho Privado.</v>
          </cell>
          <cell r="D778" t="str">
            <v>Corporaciones de Derecho Privado</v>
          </cell>
          <cell r="E778" t="str">
            <v xml:space="preserve">Otorgado por Decreto Supremo Nº 1433, de fecha 3 de mayo de 2006, del Ministerio de Justicia. </v>
          </cell>
          <cell r="F778" t="str">
            <v xml:space="preserve">Certificado de Vigencia Nº 7638, de fecha 29 de abril de 2008, emitido por don Carlos Aguilar Muñoz, Jefe del Departamento de Personas Jurídicas del Ministerio de Justicia. 
</v>
          </cell>
          <cell r="G778"/>
          <cell r="H778" t="str">
            <v>Promoción del desarrollo, especialmente de las personas, familias, grupos y comunidades que viven en condiciones de pobreza y/o marginalidad.</v>
          </cell>
          <cell r="I778" t="str">
            <v xml:space="preserve">Presidente: Manuel Rubio Cornejo        
Vicepresidente: Juan Catalán Reyes      
Secretario: Andrés Monares Ruiz          
Tesorero: Carlos Sánchez Soto              
1º Director: Rita Quinteros Muñoz        
2º Director: Bercar Araya Miranda        
</v>
          </cell>
          <cell r="J778" t="str">
            <v xml:space="preserve">Durarán 2 años en sus cargos
</v>
          </cell>
          <cell r="K778" t="str">
            <v xml:space="preserve">29 de mayo de 2008 al  29 de mayo de 2010
</v>
          </cell>
          <cell r="L778" t="str">
            <v xml:space="preserve">Mónica Beatriz Porta, cédula de identidad para extranjeros  
Presidente: Manuel Rubio Cornejo, 
</v>
          </cell>
          <cell r="M778" t="str">
            <v xml:space="preserve">Nueva Florida Nº 573, Comuna de Malloco, Peñaflor, Región Metropolitana.
</v>
          </cell>
          <cell r="N778" t="str">
            <v>XIII</v>
          </cell>
          <cell r="O778" t="str">
            <v>Malloco</v>
          </cell>
          <cell r="P778" t="str">
            <v>Teléfono: 814- 0795/ 7-7493899</v>
          </cell>
          <cell r="Q778" t="str">
            <v xml:space="preserve"> ong.convergencia@gmail.com</v>
          </cell>
          <cell r="R778"/>
          <cell r="S778" t="str">
            <v>93401: Institución de Asistencia Social</v>
          </cell>
          <cell r="T778" t="str">
            <v xml:space="preserve">Se acompaña certificado de antecedentes financieros autorizado ante notario público, del 29 de abril de 2008, correspondiente a los antecedentes financieros del año 2007, aprobado por la Unidad de Auditoria Interna del Servicio:
</v>
          </cell>
        </row>
        <row r="779">
          <cell r="B779">
            <v>650699602</v>
          </cell>
          <cell r="C779" t="str">
            <v>Corporación de Derecho Privado.</v>
          </cell>
          <cell r="D779" t="str">
            <v>Corporaciones de Derecho Privado</v>
          </cell>
          <cell r="E779"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779" t="str">
            <v>Certificado de Vigencia Folio Nº 500404055248, de 17 de agosto de 2021, emitido por el Servicio de Registro Civil e Identificación.</v>
          </cell>
          <cell r="G779"/>
          <cell r="H779" t="str">
            <v xml:space="preserve"> La Corporación tendrá por finalidad u objetivo: la promoción del desarrollo, especialmente de las personas, familias, grupos y comunidades que viven en condiciones de pobreza y/o marginalidad.
</v>
          </cell>
          <cell r="I779" t="str">
            <v xml:space="preserve">Presidente: Denisse Vanessa Araya Gallardo, 
Tesorera: Viviana Andrea Morales Aranda
Secretaria: María Fernanda Codina Cáceres
Director Ejecutivo: Ramiro Rodrigo González Figueroa,
</v>
          </cell>
          <cell r="J779" t="str">
            <v>3 años.</v>
          </cell>
          <cell r="K779" t="str">
            <v>De 06 de junio de 2019 a 06 de junio de 2022.</v>
          </cell>
          <cell r="L779" t="str">
            <v xml:space="preserve">Presidente: Denisse Vanessa Araya Gallardo
Director Ejecutivo: Ramiro Rodrigo González Figueroa
</v>
          </cell>
          <cell r="M779" t="str">
            <v xml:space="preserve">General Velásquez Nº 1516, Villa Carmen y Dolores, San Felipe, Región de Valparaíso. 
</v>
          </cell>
          <cell r="N779" t="str">
            <v>XIII</v>
          </cell>
          <cell r="O779" t="str">
            <v>San Felipe</v>
          </cell>
          <cell r="P779" t="str">
            <v>Teléfonos: (34) 2359956
Celular: 56 (9) 81498358</v>
          </cell>
          <cell r="Q779" t="str">
            <v>: capreis@capreis.cl</v>
          </cell>
          <cell r="R779"/>
          <cell r="S779" t="str">
            <v>93401: Institución de Asistencia Social</v>
          </cell>
          <cell r="T779" t="str">
            <v xml:space="preserve">Certificado correspondiente al año 2021 aprobados por el Sub Departamento de Supervisión Financiera.
</v>
          </cell>
        </row>
        <row r="780">
          <cell r="B780">
            <v>650980085</v>
          </cell>
          <cell r="C780" t="str">
            <v xml:space="preserve">Corporación de Derecho Privado.
</v>
          </cell>
          <cell r="D780" t="str">
            <v>Corporaciones de Derecho Privado</v>
          </cell>
          <cell r="E78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80" t="str">
            <v>Certificado de Vigencia Folio 500401601054, de fecha 3 de agosto de 2021, del Servicio de Registro Civil e Identificación.</v>
          </cell>
          <cell r="G780"/>
          <cell r="H78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80" t="str">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ell>
          <cell r="J780" t="str">
            <v>3 años</v>
          </cell>
          <cell r="K780" t="str">
            <v>AL 04.09.2021</v>
          </cell>
          <cell r="L780" t="str">
            <v xml:space="preserve"> Vice presidente:
Cristián Alejandro Burgos Contreras, 
</v>
          </cell>
          <cell r="M780" t="str">
            <v xml:space="preserve">Carlos Lyon Nº543, Cerro Cárcel, comuna de Valparaíso.comuna de Valparaíso.
</v>
          </cell>
          <cell r="N780" t="str">
            <v>V</v>
          </cell>
          <cell r="O780" t="str">
            <v>Valparaíso</v>
          </cell>
          <cell r="P780" t="str">
            <v xml:space="preserve">
Fonos: 32-22250839/+56979508116 
</v>
          </cell>
          <cell r="Q780" t="str">
            <v xml:space="preserve"> corporación.incita.2014@gmail.com </v>
          </cell>
          <cell r="R780"/>
          <cell r="S780" t="str">
            <v>93401: Institución de Asistencia Social</v>
          </cell>
          <cell r="T780" t="str">
            <v>Antecedentes financieros correspondientes al año 2019, aprobados por el Subdepartamento de Supervisión Financiera Nacional</v>
          </cell>
        </row>
        <row r="781">
          <cell r="B781">
            <v>746157002</v>
          </cell>
          <cell r="C781" t="str">
            <v>Corporación de Derecho Privado.</v>
          </cell>
          <cell r="D781" t="str">
            <v>Corporaciones de Derecho Privado</v>
          </cell>
          <cell r="E781" t="str">
            <v>Otorgado por Decreto Supremo Nº 1314, de fecha 10 de diciembre de 1998, del Ministerio de Justicia.</v>
          </cell>
          <cell r="F781" t="str">
            <v xml:space="preserve">Certificado de Vigencia de persona jurídica sin fines de lucro, folio Nº 500396182733, emitido el 30 de junio de  2021 por el SRCEI </v>
          </cell>
          <cell r="G781"/>
          <cell r="H781" t="str">
            <v>Promoción del desarrollo, especialmente de las personas, familias, grupos y comunidades que viven en condiciones de pobreza y/o marginalidad.</v>
          </cell>
          <cell r="I781" t="str">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ell>
          <cell r="J781" t="str">
            <v>Durarán dos años en sus cargos</v>
          </cell>
          <cell r="K781" t="str">
            <v>Del 19 de julio de 2018 al 19 de julio de 2020, de manera que el Directorio se encuentra vencido.
Obs: Se solicitarán antecedentes mediante correo electrónico.</v>
          </cell>
          <cell r="L781" t="str">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ell>
          <cell r="M781" t="str">
            <v xml:space="preserve">Juan de Pineda 7580, La Florida, Santiago
</v>
          </cell>
          <cell r="N781" t="str">
            <v>XIII</v>
          </cell>
          <cell r="O781" t="str">
            <v>La Florida</v>
          </cell>
          <cell r="P781" t="str">
            <v xml:space="preserve">224000227.
</v>
          </cell>
          <cell r="Q781" t="str">
            <v>direccionadministrativa@socialcreativa.cl</v>
          </cell>
          <cell r="R781"/>
          <cell r="S781" t="str">
            <v>93401: Institución de Asistencia Social</v>
          </cell>
          <cell r="T781" t="str">
            <v xml:space="preserve">Antecedentes financieros correspondientes al año 2020, aprobados por el Subdepartamento de Supervisión Financiera Nacional. </v>
          </cell>
        </row>
        <row r="782">
          <cell r="B782">
            <v>739485002</v>
          </cell>
          <cell r="C782" t="str">
            <v>Corporación de Derecho Privado.</v>
          </cell>
          <cell r="D782" t="str">
            <v>Corporaciones de Derecho Privado</v>
          </cell>
          <cell r="E782" t="str">
            <v>Otorgado por Decreto Supremo Nº 239, de fecha 31 de marzo de 1997, del Ministerio de Justicia.</v>
          </cell>
          <cell r="F782" t="str">
            <v>Certificado de Vigencia Nº 8, de 10 de agosto de 2005, del Ministerio de Justicia.</v>
          </cell>
          <cell r="G782"/>
          <cell r="H782" t="str">
            <v>Promoción del desarrollo, especialmente de las personas, familias, grupos y comunidades que viven en condiciones de pobreza y/o marginalidad.</v>
          </cell>
          <cell r="I782" t="str">
            <v xml:space="preserve">Presidenta: Julia Cortés Martínez                          
Vice presidente: César Parra Zamora                    
Secretaria: Margarita Lobos González                   
Tesorera: Danitza Trombert Villafranca                 
Directores:
Alba Zambrano Constanzo                                     
Arturo Ramírez Arancibia                                      
</v>
          </cell>
          <cell r="J782" t="str">
            <v>Durarán dos años en sus cargos</v>
          </cell>
          <cell r="K782" t="str">
            <v>De 17 de diciembre de 2008 a 17 de diciembre de 2010.</v>
          </cell>
          <cell r="L782" t="str">
            <v xml:space="preserve">Julia Cortés Martínez                                              </v>
          </cell>
          <cell r="M782" t="str">
            <v>Folilco N° 1033, Temuco, Novena Región.</v>
          </cell>
          <cell r="N782" t="str">
            <v>IX</v>
          </cell>
          <cell r="O782" t="str">
            <v>Temuco</v>
          </cell>
          <cell r="P782"/>
          <cell r="Q782"/>
          <cell r="R782"/>
          <cell r="S782" t="str">
            <v>93401: Institución de Asistencia Social</v>
          </cell>
          <cell r="T782" t="str">
            <v>Se acompaña Certificado de Antecedentes Financieros Institucionales del año 2009, aprobado por la Sub-Unidad de Supervisión Financiera.</v>
          </cell>
        </row>
        <row r="783">
          <cell r="B783">
            <v>731026009</v>
          </cell>
          <cell r="C783" t="str">
            <v>Corporación de Derecho Privado.</v>
          </cell>
          <cell r="D783" t="str">
            <v>Corporaciones de Derecho Privado</v>
          </cell>
          <cell r="E783" t="str">
            <v>Otorgado por Decreto Supremo Nº 256, de fecha 09 de Marzo de 1995, del Ministerio de Justicia.</v>
          </cell>
          <cell r="F783" t="str">
            <v>Se acompaña Certificado de Vigencia Folio 500402099520, de fecha 5 de agosto de 2021, del SRCEI</v>
          </cell>
          <cell r="G783"/>
          <cell r="H78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ell>
          <cell r="I783" t="str">
            <v>Presidente: Marcelo Cristian Zambra Yáñez,         
Vicepresidente: Francisco Prado Oyarzo, 
Secretaria: Luz María Loreto Baghetti Gómez, 
Tesorero: José Guillermo Ríos Campos,           
Directora: María Elena Campusano Bakovic,</v>
          </cell>
          <cell r="J783" t="str">
            <v>Durarán dos años en sus cargos</v>
          </cell>
          <cell r="K783"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L783"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M783" t="str">
            <v xml:space="preserve">Carmen Covarrubias número 213, Comuna de Ñuñoa.
</v>
          </cell>
          <cell r="N783" t="str">
            <v>XIII</v>
          </cell>
          <cell r="O783" t="str">
            <v>Ñuñoa</v>
          </cell>
          <cell r="P783" t="str">
            <v xml:space="preserve">Fono 56-2-22693942
</v>
          </cell>
          <cell r="Q783" t="str">
            <v xml:space="preserve">info@grada.cl  onggrada@gmail.com </v>
          </cell>
          <cell r="R783"/>
          <cell r="S783" t="str">
            <v xml:space="preserve">
93401
</v>
          </cell>
          <cell r="T783" t="str">
            <v xml:space="preserve">Se acompaña Certificado Financiero al año 2020, el cual ha sido aprobado por USUFI. Se hace presente que éste no ha sido autorizado ante notario. </v>
          </cell>
        </row>
        <row r="784">
          <cell r="B784" t="str">
            <v xml:space="preserve">
759733800</v>
          </cell>
          <cell r="C784" t="str">
            <v xml:space="preserve">Corporación de derecho privado.
</v>
          </cell>
          <cell r="D784" t="str">
            <v>Corporaciones de Derecho Privado</v>
          </cell>
          <cell r="E784" t="str">
            <v xml:space="preserve">Otorgado por Decreto Supremo N° 1072, de 14 de noviembre de 2000, del Ministerio de Justicia.
</v>
          </cell>
          <cell r="F784" t="str">
            <v xml:space="preserve">Certificado N° 525, de 21 de agosto de 2012, de la Seremía de Justicia de Valparaíso.
</v>
          </cell>
          <cell r="G784"/>
          <cell r="H784" t="str">
            <v xml:space="preserve">La promoción del desarrollo, especialmente de las personas, familias, grupos y comunidades que viven en condiciones de pobreza y/o marginalidad.
</v>
          </cell>
          <cell r="I784" t="str">
            <v xml:space="preserve">Pdte: Laura Poyanco Galindo
Vpdte: Eduardo Cisternas Hurtado 
Secretario: Laura Rojas Zubieta 
Tesor: Gianni Schiappacasse Poyanco
Director: Jorge Guzmán Sassi 
Director: Michaela Weyand 
</v>
          </cell>
          <cell r="J784" t="str">
            <v>Directorio dura dos años en su cargo. Hasta abril de 2013.</v>
          </cell>
          <cell r="K784"/>
          <cell r="L784" t="str">
            <v xml:space="preserve">Laura Poyanco Galindo </v>
          </cell>
          <cell r="M784" t="str">
            <v xml:space="preserve">Gabriela Mistral Nº 260, Villa Independencia, Viña del Mar. 
</v>
          </cell>
          <cell r="N784" t="str">
            <v>V</v>
          </cell>
          <cell r="O784" t="str">
            <v>Viña Del Mar</v>
          </cell>
          <cell r="P784" t="str">
            <v xml:space="preserve">Teléfono  32/843331
</v>
          </cell>
          <cell r="Q784"/>
          <cell r="R784"/>
          <cell r="S784" t="str">
            <v>93401 Institución de Asistencia Social.</v>
          </cell>
          <cell r="T784" t="str">
            <v>Certificado financiero correspondiente al año 2011, aprobado por el subdepartamento de Supervisión Financiera.</v>
          </cell>
        </row>
        <row r="785">
          <cell r="B785">
            <v>655403302</v>
          </cell>
          <cell r="C785" t="str">
            <v xml:space="preserve">Corporación de derecho privado.
</v>
          </cell>
          <cell r="D785" t="str">
            <v>Corporaciones de Derecho Privado</v>
          </cell>
          <cell r="E785" t="str">
            <v xml:space="preserve">Otorgado por Decreto Supremo N° 1079, de 26 de marzo de 2004, del Ministerio de Justicia.
</v>
          </cell>
          <cell r="F785" t="str">
            <v>Según lo establecido en Certificado de Vigencia de Persona Jurídica sin Fines de Lucro, de fecha 17 de agosto de 2021, Folio 500404030358, emitido por el SRCEI.</v>
          </cell>
          <cell r="G785"/>
          <cell r="H785" t="str">
            <v xml:space="preserve">La promoción del desarrollo, especialmente de las personas, familias, grupos y comunidades que viven en condiciones de pobreza y/o marginalidad.
</v>
          </cell>
          <cell r="I785"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v>
          </cell>
          <cell r="J785" t="str">
            <v>Directorio dura dos años en su cargo</v>
          </cell>
          <cell r="K785" t="str">
            <v xml:space="preserve">Actual desde 6 de enero de 2020 hasta el 6 de enero de 2022.
</v>
          </cell>
          <cell r="L785" t="str">
            <v xml:space="preserve">Enrique Avelino Ayala Flores, 
Elisa Sara Avalos Urtubia, 
</v>
          </cell>
          <cell r="M785" t="str">
            <v xml:space="preserve">Calle Cinco Nº 32-D, paradero dos Reñaca Alto, Viña del Mar, Región de Valparaíso
</v>
          </cell>
          <cell r="N785" t="str">
            <v>V</v>
          </cell>
          <cell r="O785" t="str">
            <v>Viña Del Mar</v>
          </cell>
          <cell r="P785" t="str">
            <v xml:space="preserve">32-2872374 // 32-2874803
</v>
          </cell>
          <cell r="Q785" t="str">
            <v>contacto@cotra.cl</v>
          </cell>
          <cell r="R785"/>
          <cell r="S785" t="str">
            <v>93401 Institución de Asistencia Social.</v>
          </cell>
          <cell r="T785" t="str">
            <v xml:space="preserve">
Certificado Financiero al año 2021, suscrito ante notario yaprobado por USUFI</v>
          </cell>
        </row>
        <row r="786">
          <cell r="B786">
            <v>650117794</v>
          </cell>
          <cell r="C786" t="str">
            <v xml:space="preserve">Corporación de Derecho Privado
</v>
          </cell>
          <cell r="D786" t="str">
            <v>Corporaciones de Derecho Privado</v>
          </cell>
          <cell r="E786" t="str">
            <v>Otorgada por Decreto Supremo Nº 657, de 3 de febrero de 2009, del Ministerio de Justicia.</v>
          </cell>
          <cell r="F786" t="str">
            <v xml:space="preserve">Certificado de vigencia Nº 0000861, de 13 de junio de 2012, de la Seremi de Justicia del Maule
</v>
          </cell>
          <cell r="G786"/>
          <cell r="H786" t="str">
            <v xml:space="preserve">La promoción del desarrollo, especialmente de las personas, familias, grupos y comunidades que viven en condiciones de pobreza y/o marginalidad. </v>
          </cell>
          <cell r="I786" t="str">
            <v xml:space="preserve">Pdta.  Ruth Bravo Peñailillo                
Vicepta Lilian Barros Martinez       
Tesorer Alexis Bustamante Candia 
Secret. Julio Parra Araya                 
Directores
Luisa Araya Riffo, Isabel Candia Meza, Ana Rodríguez Cifuentes                 
</v>
          </cell>
          <cell r="J786" t="str">
            <v>Duración del directorio 2 años en sus cargos</v>
          </cell>
          <cell r="K786" t="str">
            <v xml:space="preserve">Duración del directorio 2 años en sus cargos
9 de diciembre de 2011 al 9 de diciembre de 2013
</v>
          </cell>
          <cell r="L786" t="str">
            <v xml:space="preserve">Ruth Bravo Peñailillo    </v>
          </cell>
          <cell r="M786" t="str">
            <v xml:space="preserve">Villa Brisas del Río, calle Jorge Meza Molina Nº 1382, comuna San Javier, Provincia de Linares, Región del Maule. 
</v>
          </cell>
          <cell r="N786" t="str">
            <v>VII</v>
          </cell>
          <cell r="O786" t="str">
            <v>San Javier</v>
          </cell>
          <cell r="P786" t="str">
            <v>Fono 73-322184</v>
          </cell>
          <cell r="Q786"/>
          <cell r="R786"/>
          <cell r="S786" t="str">
            <v xml:space="preserve">93401 Instituciones de asistencia social </v>
          </cell>
          <cell r="T786" t="str">
            <v>Aprobados por supervisión financiera los de 2011.</v>
          </cell>
        </row>
        <row r="787">
          <cell r="B787">
            <v>654974004</v>
          </cell>
          <cell r="C787" t="str">
            <v>Corporación de Derecho Privado sin fines de lucro.</v>
          </cell>
          <cell r="D787" t="str">
            <v>Corporaciones de Derecho Privado</v>
          </cell>
          <cell r="E787" t="str">
            <v>Otorgado por Decreto Supremo Nº 2064, de fecha 28 de mayo de 2004.</v>
          </cell>
          <cell r="F787" t="str">
            <v>Certificado de Vigencia Nº 001de fecha 10 de agosto de 2005.</v>
          </cell>
          <cell r="G787"/>
          <cell r="H787" t="str">
            <v>Organización no Gubernamental de Desarrollo Corporación de Protección al Menor – ONG Corporación de Protección al Menor</v>
          </cell>
          <cell r="I787"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J787" t="str">
            <v xml:space="preserve">El Directorio durará dos años en sus funciones, pudiendo sus miembros ser reelegidos en forma indefinida. </v>
          </cell>
          <cell r="K787"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L787" t="str">
            <v xml:space="preserve"> Juana Catalán Calfiñanco            </v>
          </cell>
          <cell r="M787" t="str">
            <v>Arturo Prat Nº 655, comuna de Loncoche, Novena Región.</v>
          </cell>
          <cell r="N787" t="str">
            <v>IX</v>
          </cell>
          <cell r="O787" t="str">
            <v>Loncoche</v>
          </cell>
          <cell r="P787"/>
          <cell r="Q787"/>
          <cell r="R787"/>
          <cell r="S787">
            <v>93107</v>
          </cell>
          <cell r="T787" t="str">
            <v>Se acompaña Certificado Financiero, correspondiente al año 2008, aprobado por la Unidad de Supervisión Financiera Nacional.</v>
          </cell>
        </row>
        <row r="788">
          <cell r="B788">
            <v>650980085</v>
          </cell>
          <cell r="C788" t="str">
            <v>Corporación de Derecho Privado.</v>
          </cell>
          <cell r="D788" t="str">
            <v>Corporaciones de Derecho Privado</v>
          </cell>
          <cell r="E78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88" t="str">
            <v xml:space="preserve"> Certificado de Vigencia Folio Nº500071751780, de fecha 10 de junio de 2015, del Servicio de Registro Civil e Identificación.</v>
          </cell>
          <cell r="G788"/>
          <cell r="H788"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88" t="str">
            <v xml:space="preserve">Presidente: 
Alexi Damian Mora Shawcroft, 
Secretario: 
Paola Andrea Becerra Segura, 
Tesorero: 
Patricio Andrés Palma Díaz, 
</v>
          </cell>
          <cell r="J788" t="str">
            <v>3 años</v>
          </cell>
          <cell r="K788" t="str">
            <v>Del 16 de marzo de 2015-  al 16 de marzo de 2018.</v>
          </cell>
          <cell r="L788" t="str">
            <v xml:space="preserve"> Presidente: 
Alexi Damian Mora Shawcroft, 
</v>
          </cell>
          <cell r="M788" t="str">
            <v xml:space="preserve">Federico Gravina Nº 477, Lomas de San Andres, Concepción.
</v>
          </cell>
          <cell r="N788" t="str">
            <v>VIII</v>
          </cell>
          <cell r="O788" t="str">
            <v>Lomas De San Andres</v>
          </cell>
          <cell r="P788" t="str">
            <v>Fono: 78973662/75399530/95113166</v>
          </cell>
          <cell r="Q788" t="str">
            <v xml:space="preserve"> ongforjadoresdelfuturo@gmail.com </v>
          </cell>
          <cell r="R788"/>
          <cell r="S788" t="str">
            <v xml:space="preserve">93401: Institución de Asistencia Social </v>
          </cell>
          <cell r="T788" t="str">
            <v xml:space="preserve">Antecedentes financieros correspondientes al año 2014, aprobados por el Departamento de Administración y Finanzas. </v>
          </cell>
        </row>
        <row r="789">
          <cell r="B789">
            <v>650401387</v>
          </cell>
          <cell r="C789" t="str">
            <v xml:space="preserve">Corporación de derecho privado.
</v>
          </cell>
          <cell r="D789" t="str">
            <v>Corporaciones de Derecho Privado</v>
          </cell>
          <cell r="E789" t="str">
            <v xml:space="preserve">Otorgado por Decreto Supremo N° 1920, de 20 de abril de 2011, del Ministerio de Justicia.
</v>
          </cell>
          <cell r="F789" t="str">
            <v xml:space="preserve">Certificado de Vigencia Folio Nº 500355985442, de 13 de noviembre de 2020, emitido por el Servicio de Registro Civil e Identificación.
</v>
          </cell>
          <cell r="G789"/>
          <cell r="H789" t="str">
            <v xml:space="preserve">La promoción del desarrollo, especialmente de las personas, familias, grupos y comunidades que viven en condiciones de pobreza y/o marginalidad.
</v>
          </cell>
          <cell r="I789" t="str">
            <v xml:space="preserve">Presidente: Alejandro Thomas Bas
Vicepdte: Luis Felipe Ovalle Valdés
Secretaria: Catalina Larraín Geisse
</v>
          </cell>
          <cell r="J789" t="str">
            <v>Directorio dura dos años en su cargo</v>
          </cell>
          <cell r="K789" t="str">
            <v xml:space="preserve">De 06 de junio de 2019 a 06 de junio de 2022.
</v>
          </cell>
          <cell r="L789" t="str">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cell r="M789" t="str">
            <v xml:space="preserve">Juan Castellón N° 4005, Quinta Normal, Santiago, Región Metropolitana. 
</v>
          </cell>
          <cell r="N789" t="str">
            <v>XIII</v>
          </cell>
          <cell r="O789" t="str">
            <v>Quinta Normal</v>
          </cell>
          <cell r="P789" t="str">
            <v>Teléfono 8944614</v>
          </cell>
          <cell r="Q789"/>
          <cell r="R789"/>
          <cell r="S789" t="str">
            <v>93401 Institución de Asistencia Social.</v>
          </cell>
          <cell r="T789" t="str">
            <v xml:space="preserve">Certificado correspondiente al año 2020, aprobado por el Sub Departamento de Supervisión Financiera.
</v>
          </cell>
        </row>
        <row r="790">
          <cell r="B790">
            <v>741504006</v>
          </cell>
          <cell r="C790" t="str">
            <v>Corporación de Derecho Privado.</v>
          </cell>
          <cell r="D790" t="str">
            <v>Corporaciones de Derecho Privado</v>
          </cell>
          <cell r="E790" t="str">
            <v>Otorgado por Decreto Supremo Nº 241, de fecha 31 de marzo de 1997, del Ministerio de Justicia.</v>
          </cell>
          <cell r="F790" t="str">
            <v>Certificado de Vigencia de personas jurídicas sin fines de lucro folio Nº 500457868412, del 06 de julio de 2022, emitido por SRCeI.</v>
          </cell>
          <cell r="G790"/>
          <cell r="H790" t="str">
            <v>93401: Institución de Asistencia Social</v>
          </cell>
          <cell r="I790" t="str">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ell>
          <cell r="J790" t="str">
            <v xml:space="preserve">Durarán dos años en sus cargos.
</v>
          </cell>
          <cell r="K790" t="str">
            <v>De 02 de abril de 2022 al 22 de abril de 2024</v>
          </cell>
          <cell r="L790" t="str">
            <v xml:space="preserve">Presidenta:  Magdalena Toro Montecino 
Representante de la Presidenta y el Directorio: María Alejandra Paulina Ríos Toro, (Coordinadora Institucional)
En la región de Los Lagos: Carlos Eduardo Vargas Rodríguez, 
</v>
          </cell>
          <cell r="M790" t="str">
            <v xml:space="preserve">Puren Nº 541, comuna de Angol, IX Región de La Araucanía.
</v>
          </cell>
          <cell r="N790" t="str">
            <v>IX</v>
          </cell>
          <cell r="O790" t="str">
            <v>Angol</v>
          </cell>
          <cell r="P790"/>
          <cell r="Q790" t="str">
            <v xml:space="preserve"> ongproyecta@yahoo.es</v>
          </cell>
          <cell r="R790"/>
          <cell r="S790" t="str">
            <v>93401: Institución de Asistencia Social</v>
          </cell>
          <cell r="T790" t="str">
            <v>Recepción de antecedentes financieros del año 2021, aprobados por el Subdepartamento de Supervisión Financiera Nacional.</v>
          </cell>
        </row>
        <row r="791">
          <cell r="B791">
            <v>651155924</v>
          </cell>
          <cell r="C791" t="str">
            <v>Corporación de Derecho Privado.</v>
          </cell>
          <cell r="D791" t="str">
            <v>Corporaciones de Derecho Privado</v>
          </cell>
          <cell r="E79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91" t="str">
            <v xml:space="preserve"> Certificado de Vigencia Folio Nº14861512, de fecha 09 de mayo de 2016, del Servicio de Registro Civil e Identificación.</v>
          </cell>
          <cell r="G791"/>
          <cell r="H791"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1" t="str">
            <v xml:space="preserve">Presidente: 
Guisela Daniela Andrea Soto Carrasco
Vice -Presidente: 
Carla Alejandra Castillo Riquelme,
Secretario: 
Yasna Jacqueline Del Rosario Riquelme Soto
Tesorero:
Irene Patricia Carrasco Lemarie
</v>
          </cell>
          <cell r="J791" t="str">
            <v>03 años</v>
          </cell>
          <cell r="K791" t="str">
            <v>Del 08 de febrero de 2016 (90 días, o hasta la próxima asablea).</v>
          </cell>
          <cell r="L791" t="str">
            <v xml:space="preserve"> Presidenta: Guisela Daniela Andrea Soto Carrasco
</v>
          </cell>
          <cell r="M791" t="str">
            <v xml:space="preserve">Calle Andalien Nº 102, sector Pailao, Ciudad de Valdivia, Región de Los Ríos
</v>
          </cell>
          <cell r="N791" t="str">
            <v>XIV</v>
          </cell>
          <cell r="O791" t="str">
            <v>Valdivia</v>
          </cell>
          <cell r="P791" t="str">
            <v>Fono: 65-207364</v>
          </cell>
          <cell r="Q791" t="str">
            <v xml:space="preserve"> onglluviadeesperanza@gmail.com </v>
          </cell>
          <cell r="R791"/>
          <cell r="S791" t="str">
            <v xml:space="preserve">93401: Institución de Asistencia Social </v>
          </cell>
          <cell r="T791" t="str">
            <v xml:space="preserve">Antecedentes financieros correspondientes al año 2015, aprobados por el Departamento de Administración y Finanzas. </v>
          </cell>
        </row>
        <row r="792">
          <cell r="B792">
            <v>759418204</v>
          </cell>
          <cell r="C792" t="str">
            <v>Corporación de Derecho Privado.</v>
          </cell>
          <cell r="D792" t="str">
            <v>Corporaciones de Derecho Privado</v>
          </cell>
          <cell r="E792" t="str">
            <v>Decreto Nº 1222, de 29 de noviembre de 1996, del Ministerio de Justicia.</v>
          </cell>
          <cell r="F792" t="str">
            <v>Certificado de Vigencia  de persona jurídica sin fines de lucro, folio Nº 500395543196, emitido el 25 de junio de 2021 por el SRCeI</v>
          </cell>
          <cell r="G792"/>
          <cell r="H792" t="str">
            <v xml:space="preserve">La promoción y desarrollo, especialmente de las personas, familias, grupos y comunidades que viven en condiciones de pobreza y/o marginalidad.  </v>
          </cell>
          <cell r="I792" t="str">
            <v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J792" t="str">
            <v xml:space="preserve">
Conforme a Estatutos de la ONG de Desarrollo María Madre, la elección del Directorio se realiza cada 2 años</v>
          </cell>
          <cell r="K792" t="str">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L792" t="str">
            <v xml:space="preserve">Claudia Marambio Valencia, </v>
          </cell>
          <cell r="M792" t="str">
            <v xml:space="preserve">Madrid Nº 570, Recreo, Viña del Mar, Región de Valparaíso.
</v>
          </cell>
          <cell r="N792" t="str">
            <v>V</v>
          </cell>
          <cell r="O792" t="str">
            <v>Viña Del Mar</v>
          </cell>
          <cell r="P792" t="str">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ell>
          <cell r="Q792"/>
          <cell r="R792"/>
          <cell r="S792" t="str">
            <v>93401 Institución de Asistencia Social.</v>
          </cell>
          <cell r="T792" t="str">
            <v xml:space="preserve">
Antecedentes financieros del año 2021, aprobados por el Subbdepartamento de Supervisión Financiera.-
</v>
          </cell>
        </row>
        <row r="793">
          <cell r="B793">
            <v>652372805</v>
          </cell>
          <cell r="C793" t="str">
            <v>Corporación de Derecho Privado</v>
          </cell>
          <cell r="D793" t="str">
            <v>Corporaciones de Derecho Privado</v>
          </cell>
          <cell r="E793" t="str">
            <v>Decreto Exento N° 412, de 15 de abril de 2003, del Ministerio de Justicia.</v>
          </cell>
          <cell r="F793" t="str">
            <v>Certificado de Vigencia  N° 2316, de 25 de agosto de 2006, del Ministerio de Justicia.</v>
          </cell>
          <cell r="G793"/>
          <cell r="H79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I79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J793" t="str">
            <v xml:space="preserve">: Por periodo de 2 años, desde el 29 de abril de 2005 hasta el 30 de abril de 2007.
</v>
          </cell>
          <cell r="K793" t="str">
            <v>Dura en su cargo mientras cuente con la confianza del Directorio.</v>
          </cell>
          <cell r="L793" t="str">
            <v xml:space="preserve">Eugenia Ximena Rodríguez Martínez, 
</v>
          </cell>
          <cell r="M793" t="str">
            <v xml:space="preserve">Arcadia N° 1381, comuna de San Miguel, Región Metropolitana.
</v>
          </cell>
          <cell r="N793" t="str">
            <v>XIII</v>
          </cell>
          <cell r="O793" t="str">
            <v>San Miguel</v>
          </cell>
          <cell r="P793"/>
          <cell r="Q793" t="str">
            <v xml:space="preserve"> corp.siemprecontigo@ongsiemprecontigo.cl</v>
          </cell>
          <cell r="R793"/>
          <cell r="S793" t="str">
            <v>93401: Instituciones de Asistencia Social</v>
          </cell>
          <cell r="T793" t="str">
            <v>Se acompaña Balance General año 2005 y certificado financiero año 2005, aprobados por la Unidad de Auditoría Interna.</v>
          </cell>
        </row>
        <row r="794">
          <cell r="B794" t="str">
            <v>65114065K</v>
          </cell>
          <cell r="C794" t="str">
            <v>Corporación de Derecho Privado.</v>
          </cell>
          <cell r="D794" t="str">
            <v>Corporaciones de Derecho Privado</v>
          </cell>
          <cell r="E79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94" t="str">
            <v xml:space="preserve"> Certificado de Vigencia Folio Nº 500230863858, de fecha 04 de junio de 2019, del Servicio de Registro Civil e Identificación.</v>
          </cell>
          <cell r="G794"/>
          <cell r="H794"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4" t="str">
            <v xml:space="preserve">Presidente: 
Andrea Elizabeth Ruiz Oyarzo
Secretario: 
Claudias Pamela Agüero Moyano
Tesorero:
Denisse De Lourdes Ruiz Oyarzo
</v>
          </cell>
          <cell r="J794" t="str">
            <v>03 años</v>
          </cell>
          <cell r="K794" t="str">
            <v>Del 03 de noviembre de 2017 hasta el 03 de noviembre de 2020</v>
          </cell>
          <cell r="L794" t="str">
            <v xml:space="preserve">Presidente: Andrea Elizabeth Ruiz Oyarzo
</v>
          </cell>
          <cell r="M794" t="str">
            <v>Calle Diego Portales esquina Janequeo, Población Bernardo O’Higgins, sector Mirasol de la Cuidad de Puerto Montt</v>
          </cell>
          <cell r="N794" t="str">
            <v>X</v>
          </cell>
          <cell r="O794" t="str">
            <v>Puerto Montt</v>
          </cell>
          <cell r="P794">
            <v>967621906</v>
          </cell>
          <cell r="Q794" t="str">
            <v>directorejecutivo@ongparadigma.cl</v>
          </cell>
          <cell r="R794"/>
          <cell r="S794" t="str">
            <v xml:space="preserve">93401: Institución de Asistencia Social </v>
          </cell>
          <cell r="T794" t="str">
            <v>Se acompañan los Antecedentes financieros correspondientes al año 2018, aprobados por la Unidad de Supervisión Financiera</v>
          </cell>
        </row>
        <row r="795">
          <cell r="B795">
            <v>654689601</v>
          </cell>
          <cell r="C795" t="str">
            <v>Corporación de Derecho Privado</v>
          </cell>
          <cell r="D795" t="str">
            <v>Corporaciones de Derecho Privado</v>
          </cell>
          <cell r="E795" t="str">
            <v>Otorgado por Decreto Exento Nº 3103, del Ministerio de Justicia, de fecha 22 de septiembre de 2004.</v>
          </cell>
          <cell r="F795" t="str">
            <v>Certificado de Vigencia Nº 31, de fecha 15 de diciembre de 2005.</v>
          </cell>
          <cell r="G795"/>
          <cell r="H79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I795" t="str">
            <v xml:space="preserve">Presidente:
Marcelo Fabián Stevens Aguayo                     
Vice-Presidente: 
María Cristina Jara Arriaza                              
Secretario:
Alejandro Hugo Espinoza Moraga                    
Tesorera: 
Verónica Tomasa Bastías Gómez                  
</v>
          </cell>
          <cell r="J795" t="str">
            <v>Durarán dos años en sus cargos.</v>
          </cell>
          <cell r="K795" t="str">
            <v>De 12 de julio de 2005 hasta el 12 de julio de 2007.</v>
          </cell>
          <cell r="L795" t="str">
            <v xml:space="preserve"> Marcelo Fabián Stevens Aguayo                     </v>
          </cell>
          <cell r="M795" t="str">
            <v xml:space="preserve">Picarte  Nº 1818, comuna y provincia de Valdivia , Décima Región.
</v>
          </cell>
          <cell r="N795" t="str">
            <v>X</v>
          </cell>
          <cell r="O795" t="str">
            <v>Valdivia</v>
          </cell>
          <cell r="P795"/>
          <cell r="Q795" t="str">
            <v>marcelostevens@gmail.com</v>
          </cell>
          <cell r="R795"/>
          <cell r="S795">
            <v>93991</v>
          </cell>
          <cell r="T795" t="str">
            <v>Se acompaña Balance Clasificado, de fecha 8 de noviembre de 2005, aprobado por la Unidad de Auditoría.</v>
          </cell>
        </row>
        <row r="796">
          <cell r="B796">
            <v>654941300</v>
          </cell>
          <cell r="C796" t="str">
            <v>Corporación de Derecho Privado.</v>
          </cell>
          <cell r="D796" t="str">
            <v>Corporaciones de Derecho Privado</v>
          </cell>
          <cell r="E796" t="str">
            <v>Otorgado por Decreto Exento Nº 1307, de fecha 20 de abril de 2004, del Ministerio de Justicia, publicado en el Diario Oficial el día 06 de mayo de 2004.</v>
          </cell>
          <cell r="F796" t="str">
            <v xml:space="preserve">Certificado Nº 11315, de fecha 16 de abril de 2009, emitido por doña Nelly Salvo Ilabel, Jefe del Dpto. Personas Jurídicas del Ministerio de Justicia.
</v>
          </cell>
          <cell r="G796"/>
          <cell r="H796"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6"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J796" t="str">
            <v>Durarán 2 años en sus cargos</v>
          </cell>
          <cell r="K796" t="str">
            <v>9 de agosto de 2006 –  9 de agosto de 2008</v>
          </cell>
          <cell r="L796" t="str">
            <v xml:space="preserve">Ana María Letelier Gálvez                
Mandato General para actuar cualquiera de ellos, actuando sea conjunta o sea separada e indistintamente: 
-  Ana María Letelier Gálvez                
-  Lieven Erik Cornelius Lombaert         
Mª Inés Ortiz Gutiérrez         
</v>
          </cell>
          <cell r="M796" t="str">
            <v xml:space="preserve">Lautaro Nº 774, comuna de Providencia, Santiago.
</v>
          </cell>
          <cell r="N796" t="str">
            <v>XIII</v>
          </cell>
          <cell r="O796" t="str">
            <v>Providencia</v>
          </cell>
          <cell r="P796"/>
          <cell r="Q796"/>
          <cell r="R796"/>
          <cell r="S796" t="str">
            <v>93401: Institución de Asistencia Social</v>
          </cell>
          <cell r="T796" t="str">
            <v>Se acompaña Certificado de Antecedentes Financieros año 2008, aprobado por la Sub Unidad de Control y Supervisión Financiera.</v>
          </cell>
        </row>
        <row r="797">
          <cell r="B797">
            <v>759905806</v>
          </cell>
          <cell r="C797" t="str">
            <v>Corporación de Derecho Privado.</v>
          </cell>
          <cell r="D797" t="str">
            <v>Corporaciones de Derecho Privado</v>
          </cell>
          <cell r="E797" t="str">
            <v xml:space="preserve">Otorgado por Decreto Supremo Nº 1227, de fecha 22 de diciembre de 2000, del Ministerio de Justicia. </v>
          </cell>
          <cell r="F797" t="str">
            <v xml:space="preserve">Certificado de Vigencia, folio Nº 500124490742, emitido por el SRCeI con fecha 13 de mayo de 2016
</v>
          </cell>
          <cell r="G797"/>
          <cell r="H79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7"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J797" t="str">
            <v>Durarán 2 años en sus cargos</v>
          </cell>
          <cell r="K797" t="str">
            <v xml:space="preserve">09-09-2015 – 09-09-2017 (Según certificado de Directorio emitido por el Servicio de Registro Civil e Identificación con fecha 13 de mayo de 2016)
</v>
          </cell>
          <cell r="L797" t="str">
            <v xml:space="preserve">Jaime Gregorio Torres Jofré               </v>
          </cell>
          <cell r="M797" t="str">
            <v xml:space="preserve">Sotomayor Nº 890, comuna de Coronel, VIII Región.
</v>
          </cell>
          <cell r="N797" t="str">
            <v>VIII</v>
          </cell>
          <cell r="O797" t="str">
            <v>Coronel</v>
          </cell>
          <cell r="P797"/>
          <cell r="Q797" t="str">
            <v xml:space="preserve"> promas@tie.cl
promas@promas.cl
http://www.promas.cl</v>
          </cell>
          <cell r="R797"/>
          <cell r="S797" t="str">
            <v>93401: Institución de Asistencia Social</v>
          </cell>
          <cell r="T797" t="str">
            <v xml:space="preserve">Antecedentes financieros correspondientes al año 2015, aprobados por e Sub Departamento de Supervisión Financiera Nacional. </v>
          </cell>
        </row>
        <row r="798">
          <cell r="B798" t="str">
            <v>65316310 K</v>
          </cell>
          <cell r="C798" t="str">
            <v xml:space="preserve">Corporación de Derecho Privado
</v>
          </cell>
          <cell r="D798" t="str">
            <v>Corporaciones de Derecho Privado</v>
          </cell>
          <cell r="E798" t="str">
            <v>Otorgado por Decreto Supremo Nº 930, de fecha 27 de febrero de 2004, del Ministerio de Justicia</v>
          </cell>
          <cell r="F798" t="str">
            <v xml:space="preserve">Certificado de Vigencia de Persona Jurídica sin fines de Lucro, Folio Nº 500231278060, de fecha 05 de junio de 2019 del Servicio de Registro Civil e Identificación.
</v>
          </cell>
          <cell r="G798"/>
          <cell r="H798" t="str">
            <v>Promoción del desarrollo, especialmente de las personas, familias, grupos y comunidades que viven en condiciones de pobreza y/o marginalidad</v>
          </cell>
          <cell r="I798" t="str">
            <v xml:space="preserve">Presidenta: María Isabel León González
Vice presidenta: Mylene Isabel D’Alencon Benecke 
Tesorera: Blanca de las Mercedes Benecke Gallegos 
Secretaria Ejecutiva: Carolina González Benecke
</v>
          </cell>
          <cell r="J798" t="str">
            <v>Durarán tres años en los cargos</v>
          </cell>
          <cell r="K798" t="str">
            <v>De 30 de abril de 2018 hasta 30 de abril de 2021.</v>
          </cell>
          <cell r="L798" t="str">
            <v xml:space="preserve">
Secretaria Ejecutiva: Carolina González Benecke
Presidenta: María Isabel León González
</v>
          </cell>
          <cell r="M798" t="str">
            <v>Av. Carlos Shorr N° 324, Talca.</v>
          </cell>
          <cell r="N798" t="str">
            <v>VII</v>
          </cell>
          <cell r="O798" t="str">
            <v>Talca</v>
          </cell>
          <cell r="P798" t="str">
            <v>712-2146440</v>
          </cell>
          <cell r="Q798" t="str">
            <v>rquillagua@gmail.com</v>
          </cell>
          <cell r="R798"/>
          <cell r="S798" t="str">
            <v>93401: Institución de Asistencia Social</v>
          </cell>
          <cell r="T798" t="str">
            <v xml:space="preserve">
Certificado financiero correspondiente al año 2018, Aprobado por el Sub-Departamento de Supervisión Financiera Nacional del SENAME.
</v>
          </cell>
        </row>
        <row r="799">
          <cell r="B799">
            <v>731414009</v>
          </cell>
          <cell r="C799" t="str">
            <v>Corporación de Derecho Privado.</v>
          </cell>
          <cell r="D799" t="str">
            <v>Corporaciones de Derecho Privado</v>
          </cell>
          <cell r="E799" t="str">
            <v>Otorgado por Decreto Supremo Nº 856, de fecha 24 de agosto de 1995, del Ministerio de Justicia.</v>
          </cell>
          <cell r="F799" t="str">
            <v>Certificado de Vigencia otorgado por SRCeI con fecha 12 de junio de 2019, bajo folio Nº 500232460024</v>
          </cell>
          <cell r="G799"/>
          <cell r="H799" t="str">
            <v>Promoción del desarrollo e inserción  social de las personas con trastornos severos de relación y comunicación, especialmente de las que viven en condiciones de pobreza, marginalidad y/o riesgo social, sus familias grupos y comunidades.</v>
          </cell>
          <cell r="I799" t="str">
            <v xml:space="preserve">Presidente: Polonia Milagros Aguirre Donoso, 
Vice-Presidente: Luis Narciso Bork Vega,       
Secretario: Marcia Paola Lillo Grau, 
Tesorero: María Emilia Jeria Cortés                              
Director:
Luis Cristóbal Gastón Masot Garrido.
</v>
          </cell>
          <cell r="J799" t="str">
            <v>Durarán en sus cargos dos años.</v>
          </cell>
          <cell r="K799" t="str">
            <v xml:space="preserve">De 22 de abril de 2019 a 22 de abril de 2021.
</v>
          </cell>
          <cell r="L799" t="str">
            <v xml:space="preserve">Polonia Milagros Aguirre Donoso, 
</v>
          </cell>
          <cell r="M799" t="str">
            <v xml:space="preserve">Aníbal Pinto N° 205, Quillota, Quinta Región de Valparaíso.
</v>
          </cell>
          <cell r="N799" t="str">
            <v>V</v>
          </cell>
          <cell r="O799" t="str">
            <v>Quillota</v>
          </cell>
          <cell r="P799" t="str">
            <v xml:space="preserve">Teléfono: (32) 2315905      </v>
          </cell>
          <cell r="Q799" t="str">
            <v xml:space="preserve"> andalue@gmail.com.</v>
          </cell>
          <cell r="R799"/>
          <cell r="S799" t="str">
            <v>93401: Institución de Asistencia Social</v>
          </cell>
          <cell r="T799" t="str">
            <v>Se recibe certificado de antecedentes financieros del año 2018, aprobados por la Unidad de Supervisión Financiera Nacional.</v>
          </cell>
        </row>
        <row r="800">
          <cell r="B800">
            <v>743577000</v>
          </cell>
          <cell r="C800" t="str">
            <v xml:space="preserve">Corporación de derecho privado.
</v>
          </cell>
          <cell r="D800" t="str">
            <v>Corporaciones de Derecho Privado</v>
          </cell>
          <cell r="E800" t="str">
            <v xml:space="preserve">Otorgado por Decreto Supremo N° 352, de 9 de abril de 1998, del Ministerio de Justicia.
</v>
          </cell>
          <cell r="F800" t="str">
            <v xml:space="preserve">Certificado N° 16466, de 20 de junio de 2012, del Ministerio de Justicia.
</v>
          </cell>
          <cell r="G800"/>
          <cell r="H800" t="str">
            <v xml:space="preserve">La promoción del desarrollo, especialmente de las personas, familias, grupos y comunidades que viven en condiciones de pobreza y/o marginalidad.
</v>
          </cell>
          <cell r="I800" t="str">
            <v xml:space="preserve">Según Anexo del Certificado citado:
Presidente: Ma. Cecilia Salinas Rodriguez
Vicepdte: Germán Venegas Rodríguez
Secretario: Ana Ma. Hevia Castro
Tesorero: Germán Díaz Valdés
Director: Virginia Riveros Aguilar
</v>
          </cell>
          <cell r="J800" t="str">
            <v xml:space="preserve">
Directorio dura dos años en su cargo</v>
          </cell>
          <cell r="K800" t="str">
            <v>Actual desde 15 de septiembre de 2010 a 15 de septiembre de 2012.</v>
          </cell>
          <cell r="L800" t="str">
            <v xml:space="preserve">Ma. Cecilia Salinas Rodriguez, quién deberá conjuntamente con la secretaria ejecutiva Elisa Galarce Toledoy/o el tesorero Germán Díaz Valdés </v>
          </cell>
          <cell r="M800" t="str">
            <v xml:space="preserve">Los Morros Nº 12505, comuna El Bosque, Región Metropolitana
</v>
          </cell>
          <cell r="N800" t="str">
            <v>XIII</v>
          </cell>
          <cell r="O800" t="str">
            <v>El Bosque</v>
          </cell>
          <cell r="P800"/>
          <cell r="Q800"/>
          <cell r="R800"/>
          <cell r="S800" t="str">
            <v>93401 Institución de Asistencia Social.</v>
          </cell>
          <cell r="T800" t="str">
            <v>Aprobados por Supervisión Financiera los de 2011.</v>
          </cell>
        </row>
        <row r="801">
          <cell r="B801">
            <v>657110906</v>
          </cell>
          <cell r="C801" t="str">
            <v>Corporación de Derecho Privado</v>
          </cell>
          <cell r="D801" t="str">
            <v>Corporaciones de Derecho Privado</v>
          </cell>
          <cell r="E801" t="str">
            <v>Otorgado por Decreto Exento Nº 1127, de fecha 07 de marzo de 2006.</v>
          </cell>
          <cell r="F801" t="str">
            <v>Certificado de Vigencia de Personalidad Jurídica sin fines de lucro, de fecha 12 de abril de 2013, Nº de Folio 118606596, del Registro Civil e Identificación.</v>
          </cell>
          <cell r="G801"/>
          <cell r="H801"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01"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J801" t="str">
            <v xml:space="preserve">Durarán dos años en sus cargos.
</v>
          </cell>
          <cell r="K801" t="str">
            <v>De 06 de junio de 2006 a 06 de junio de 2008.</v>
          </cell>
          <cell r="L801" t="str">
            <v xml:space="preserve">Presidenta: Silvia Patricia Prado Traverso,  
</v>
          </cell>
          <cell r="M801" t="str">
            <v xml:space="preserve">Avenida Santa María Nº 227, Oficina 31, comuna de Recoleta,  Región Metropolitana.
</v>
          </cell>
          <cell r="N801" t="str">
            <v>XIII</v>
          </cell>
          <cell r="O801" t="str">
            <v>Recoleta</v>
          </cell>
          <cell r="P801" t="str">
            <v>Fono 7357446</v>
          </cell>
          <cell r="Q801" t="str">
            <v xml:space="preserve">
sendastag@gmail.com 
  </v>
          </cell>
          <cell r="R801"/>
          <cell r="S801">
            <v>93991</v>
          </cell>
          <cell r="T801" t="str">
            <v xml:space="preserve">Se acompaña Certificado Financiero, correspondiente a los antecedentes financieros del año 2012, aprobados por Subdepartamento de Supervisión Financiera Nacional.
</v>
          </cell>
        </row>
        <row r="802">
          <cell r="B802">
            <v>654617201</v>
          </cell>
          <cell r="C802" t="str">
            <v>Corporación de Derecho Privado</v>
          </cell>
          <cell r="D802" t="str">
            <v>Corporaciones de Derecho Privado</v>
          </cell>
          <cell r="E802" t="str">
            <v>Otorgado por Decreto Exento Nº 3081, de fecha 21 de septiembre de 2004, del Ministerio de Justicia.</v>
          </cell>
          <cell r="F802" t="str">
            <v>Certificado de Vigencia Nº 458, de fecha 29 de abril de 2008, del Ministerio de Justicia.</v>
          </cell>
          <cell r="G802"/>
          <cell r="H802"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I802"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J802" t="str">
            <v>Durarán dos años en sus cargos.</v>
          </cell>
          <cell r="K802" t="str">
            <v>De 21 de diciembre de 2006 a 21 de diciembre de 2008</v>
          </cell>
          <cell r="L802" t="str">
            <v xml:space="preserve">Presidente: Freddy Orellana Bahamondes,  </v>
          </cell>
          <cell r="M802" t="str">
            <v xml:space="preserve">Juan Antonio Ríos Sur Nº 551, ciudad de La Serena, Cuarta Región.
Joaquín Rodríguez Nº 2962, comuna de Macul, Región Metropolitana. 
</v>
          </cell>
          <cell r="N802" t="str">
            <v>IV</v>
          </cell>
          <cell r="O802" t="str">
            <v>La Serena</v>
          </cell>
          <cell r="P802" t="str">
            <v xml:space="preserve">Fono: 02-2393810
 </v>
          </cell>
          <cell r="Q802"/>
          <cell r="R802"/>
          <cell r="S802">
            <v>93991</v>
          </cell>
          <cell r="T802" t="str">
            <v xml:space="preserve">Se acompaña certificado financiero de fecha 25 de abril de 2008, correspondiente al año 2007, aprobado por la Unidad de Supervisión Financiera Nacional.
</v>
          </cell>
        </row>
        <row r="803">
          <cell r="B803">
            <v>650607945</v>
          </cell>
          <cell r="C803" t="str">
            <v>Asociación de Derecho Privado.</v>
          </cell>
          <cell r="D803" t="str">
            <v>Corporaciones de Derecho Privado</v>
          </cell>
          <cell r="E80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803" t="str">
            <v xml:space="preserve"> Certificado de Vigencia Folio Nº146709365, de fecha 22 de enero de 2015, del Servicio de Registro Civil e Identificación.</v>
          </cell>
          <cell r="G803"/>
          <cell r="H803"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803" t="str">
            <v xml:space="preserve">• Presidente: Don Gonzalo Riveros Calderón, 
• Secretario: Brunilda Angélica Raviola Romanini, 
• Tesorero: Carmen Antonieta Calderón Cabrera,
</v>
          </cell>
          <cell r="J803" t="str">
            <v>5 años</v>
          </cell>
          <cell r="K803" t="str">
            <v xml:space="preserve">Del 29 de noviembre de 2012 al 29 de noviembre de 2017. </v>
          </cell>
          <cell r="L803" t="str">
            <v xml:space="preserve"> Don Gonzalo Riveros Calderón
</v>
          </cell>
          <cell r="M803" t="str">
            <v xml:space="preserve">Parcela N° 2, Lumbreras de Puangue, Melipilla, Región Metropolitana.
</v>
          </cell>
          <cell r="N803" t="str">
            <v>XIII</v>
          </cell>
          <cell r="O803" t="str">
            <v>Melipilla</v>
          </cell>
          <cell r="P803" t="str">
            <v>Fono: 89217424</v>
          </cell>
          <cell r="Q803" t="str">
            <v xml:space="preserve">Correo electrónico: ongsuractiva@gmail.com </v>
          </cell>
          <cell r="R803"/>
          <cell r="S803" t="str">
            <v>93401: Institución de Asistencia Social</v>
          </cell>
          <cell r="T803" t="str">
            <v>Certificado Financiero de fecha 03 de febrero de 2015, correspondiente al año 2013, aprobado por el Departamento de Administración y Finanzas.</v>
          </cell>
        </row>
        <row r="804">
          <cell r="B804">
            <v>651168902</v>
          </cell>
          <cell r="C804" t="str">
            <v>Corporación de Derecho Privado</v>
          </cell>
          <cell r="D804" t="str">
            <v>Corporaciones de Derecho Privado</v>
          </cell>
          <cell r="E804" t="str">
            <v>Otorgado por Decreto Supremo Nº 628, de fecha 28 de junio del 2001, del Ministerio de Justicia</v>
          </cell>
          <cell r="F804" t="str">
            <v>Certificado de Vigencia Nº 7283, de 04 de marzo del 2010, del Ministerio de Justicia</v>
          </cell>
          <cell r="G804"/>
          <cell r="H80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I804"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J804" t="str">
            <v>Duraran dos años en sus cargos.</v>
          </cell>
          <cell r="K804" t="str">
            <v>De fecha 01 de julio del 2008 al 01 de julio del 2010</v>
          </cell>
          <cell r="L804" t="str">
            <v xml:space="preserve">Carlos Rubén Flores Fernández, </v>
          </cell>
          <cell r="M804" t="str">
            <v xml:space="preserve">Calle 5 Norte N° 874, comuna de Viña del Mar 
</v>
          </cell>
          <cell r="N804" t="str">
            <v>V</v>
          </cell>
          <cell r="O804" t="str">
            <v>Viña Del Mar</v>
          </cell>
          <cell r="P804" t="str">
            <v>Teléfono: (32) 268 00 98</v>
          </cell>
          <cell r="Q804" t="str">
            <v>E-mail: ces@corporacionces.cl</v>
          </cell>
          <cell r="R804"/>
          <cell r="S804" t="str">
            <v>93401: Institución de Asistencia Social</v>
          </cell>
          <cell r="T804" t="str">
            <v xml:space="preserve">Se acompaña Certificado de Antecedentes Financieros del año 2009, aprobado por la Unidad de Supervisión Financiera Nacional.
Patrimonio $ 78.229.629.-
</v>
          </cell>
        </row>
        <row r="805">
          <cell r="B805">
            <v>650086104</v>
          </cell>
          <cell r="C805" t="str">
            <v>Corporación de Derecho Privado.</v>
          </cell>
          <cell r="D805" t="str">
            <v>Corporaciones de Derecho Privado</v>
          </cell>
          <cell r="E805" t="str">
            <v>Otorgado por Decreto Supremo Nº 170, de fecha 19 de febrero de 2001, del Ministerio de Justicia.</v>
          </cell>
          <cell r="F805" t="str">
            <v>Certificado de Vigencia de Persona Jurídica sin Fines de Lucro, emitido por el SRCEI, de fecha 24 de junio de 2021, folio 500395275955</v>
          </cell>
          <cell r="G805"/>
          <cell r="H805" t="str">
            <v>Promoción del desarrollo, especialmente de las personas, familias, grupos y comunidades que viven en condiciones de pobreza y/o marginalidad.</v>
          </cell>
          <cell r="I805" t="str">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ell>
          <cell r="J805" t="str">
            <v>Se renueva cada dos años.</v>
          </cell>
          <cell r="K805" t="str">
            <v>De 1 de mayo de 2021 a 1 de mayo de 2023</v>
          </cell>
          <cell r="L805" t="str">
            <v xml:space="preserve">Presidente: Carlos Eduardo Placencia Zapata             </v>
          </cell>
          <cell r="M805" t="str">
            <v>Ortiz de Rosas N° 395, Oficina N° 23 A, comuna de Quirihue, Provincia de Ñuble, Décimo Sexta Región.</v>
          </cell>
          <cell r="N805" t="str">
            <v>XVI</v>
          </cell>
          <cell r="O805" t="str">
            <v>Ñuble</v>
          </cell>
          <cell r="P805" t="str">
            <v>96456966-7498981</v>
          </cell>
          <cell r="Q805" t="str">
            <v xml:space="preserve">corpelconquistador@gmail.com
corpelconquistador@yahoo.es </v>
          </cell>
          <cell r="R805"/>
          <cell r="S805" t="str">
            <v xml:space="preserve">93401: Institución de Asistencia Social  </v>
          </cell>
          <cell r="T805" t="str">
            <v>Certificado de Antecedentes Financieros correspondiente al año 2020, aprobados por el Subdepartamento de Supervisión Nacional.</v>
          </cell>
        </row>
        <row r="806">
          <cell r="B806">
            <v>650876008</v>
          </cell>
          <cell r="C806" t="str">
            <v>Corporación de Derecho Privado</v>
          </cell>
          <cell r="D806" t="str">
            <v>Corporaciones de Derecho Privado</v>
          </cell>
          <cell r="E806" t="str">
            <v>Otorgada mediante Decreto Supremo  Nº 886, de fecha 12 de septiembre de 2001; del Ministerio de Justicia.</v>
          </cell>
          <cell r="F806" t="str">
            <v xml:space="preserve">Certificado de Vigencia, folio Nº 153373026, emitido el 3 de junio de 2015, por el SRCeI.
</v>
          </cell>
          <cell r="G806"/>
          <cell r="H8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06"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J806" t="str">
            <v xml:space="preserve">2 años </v>
          </cell>
          <cell r="K806" t="str">
            <v xml:space="preserve">11 de abril de 2015
</v>
          </cell>
          <cell r="L806" t="str">
            <v xml:space="preserve"> 
 Dina Yaneth Cortés Godoy 
</v>
          </cell>
          <cell r="M806" t="str">
            <v xml:space="preserve">
Carretera Huasco Km. 6.7, comuna de Vallenar, Provincia del Huasco, Tercera Región de Atacama.
</v>
          </cell>
          <cell r="N806" t="str">
            <v>III</v>
          </cell>
          <cell r="O806" t="str">
            <v>Vallenar</v>
          </cell>
          <cell r="P806" t="str">
            <v xml:space="preserve">Fono: 51-610490
</v>
          </cell>
          <cell r="Q806" t="str">
            <v xml:space="preserve">ongfiladelfia@irv.cl </v>
          </cell>
          <cell r="R806"/>
          <cell r="S806" t="str">
            <v xml:space="preserve">
93401: Instituciones de Asistencia Social.
</v>
          </cell>
          <cell r="T806" t="str">
            <v>Certificado de Antecedentes Financieros del año 2014, aprobados por  el  Subdepartamento de Supervisión Financiera.</v>
          </cell>
        </row>
        <row r="807">
          <cell r="B807">
            <v>650206193</v>
          </cell>
          <cell r="C807" t="str">
            <v>Corporación de Derecho Privado.</v>
          </cell>
          <cell r="D807" t="str">
            <v>Corporaciones de Derecho Privado</v>
          </cell>
          <cell r="E80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807" t="str">
            <v>Certificado de Vigencia Folio Nº 500191886244, de fecha 21 de agosto de 2018, del Servicio de Registro Civil e Identificación.</v>
          </cell>
          <cell r="G807"/>
          <cell r="H807"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I807" t="str">
            <v xml:space="preserve">Presidente: 
Juana Jara Ferreira
Vice -Presidente: 
Sergio Moraga Riquelme
Tesorero:
Juan Pizarro Doupuy.
Secretaria: 
Ana Pavez Riquelme
Director:
Anddy Moraga Pavez
</v>
          </cell>
          <cell r="J807" t="str">
            <v xml:space="preserve">02 años, o hasta la próxima elección. </v>
          </cell>
          <cell r="K807" t="str">
            <v xml:space="preserve">10 de agosto de 2017. </v>
          </cell>
          <cell r="L807" t="str">
            <v xml:space="preserve">Presidente: Juana Jara Ferreira
</v>
          </cell>
          <cell r="M807" t="str">
            <v xml:space="preserve">San Juan Valdés N° 9554. Pudahuel, Región Metropolitana. </v>
          </cell>
          <cell r="N807" t="str">
            <v>XIII</v>
          </cell>
          <cell r="O807" t="str">
            <v>Pudahuel</v>
          </cell>
          <cell r="P807" t="str">
            <v>226430379 -9 97059389</v>
          </cell>
          <cell r="Q807" t="str">
            <v xml:space="preserve">sicofanny@yahoo.es
</v>
          </cell>
          <cell r="R807"/>
          <cell r="S807" t="str">
            <v xml:space="preserve">93401: Institución de Asistencia Social </v>
          </cell>
          <cell r="T807" t="str">
            <v xml:space="preserve"> Antecedentes financieros correspondientes al año 2017, aprobados por el Departamento de Administración y Finanzas. </v>
          </cell>
        </row>
        <row r="808">
          <cell r="B808">
            <v>650129113</v>
          </cell>
          <cell r="C808" t="str">
            <v>Corporación de Derecho Privado, sin fines de lucro.</v>
          </cell>
          <cell r="D808" t="str">
            <v>Corporaciones de Derecho Privado</v>
          </cell>
          <cell r="E808" t="str">
            <v>Otorgado por Decreto Supremo Nº 2419, de fecha 22 de junio de 2009, del Ministerio de Justicia.</v>
          </cell>
          <cell r="F808" t="str">
            <v xml:space="preserve">Certificado de Vigencia de Persona Jurídica Sin Fines de Lucro, Folio Nº 500070569841, de fecha 26 de mayo de 2015, del Servicio de Registro Civil e Identificación.
</v>
          </cell>
          <cell r="G808"/>
          <cell r="H808" t="str">
            <v>Promoción del desarrollo, especialmente de las personas, familias, grupos y comunidades que viven en condiciones de pobreza y/o marginalidad.</v>
          </cell>
          <cell r="I808"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J808" t="str">
            <v xml:space="preserve">Durarán dos años en sus cargos.
</v>
          </cell>
          <cell r="K808" t="str">
            <v xml:space="preserve">29 de mayo 2015 a 29 de mayo 2017.
</v>
          </cell>
          <cell r="L808" t="str">
            <v xml:space="preserve">Presidente: Ricardo Marcelo Goiri Borie 
Secretario Ejecutivo: Javier Andrés Rodríguez Morales
</v>
          </cell>
          <cell r="M808" t="str">
            <v xml:space="preserve">Calle Independencia N° 2686,  Comuna de Valparaíso, Región de Valparaíso.
</v>
          </cell>
          <cell r="N808" t="str">
            <v>V</v>
          </cell>
          <cell r="O808" t="str">
            <v>Valparaíso</v>
          </cell>
          <cell r="P808" t="str">
            <v xml:space="preserve">Fono: (32) 222 83 80
</v>
          </cell>
          <cell r="Q808" t="str">
            <v xml:space="preserve"> cpc@galerna.cl</v>
          </cell>
          <cell r="R808"/>
          <cell r="S808" t="str">
            <v>93401: Institución de Asistencia Social</v>
          </cell>
          <cell r="T808" t="str">
            <v xml:space="preserve">
Se acompaña Certificado de Antecedente Financiero Institucional  del año 2014,  aprobado por Subdepto. de Supervisión Financiera Nacional.
</v>
          </cell>
        </row>
        <row r="809">
          <cell r="B809">
            <v>732447008</v>
          </cell>
          <cell r="C809" t="str">
            <v>Corporación de Derecho Privado.</v>
          </cell>
          <cell r="D809" t="str">
            <v>Corporaciones de Derecho Privado</v>
          </cell>
          <cell r="E809" t="str">
            <v>Otorgado por Decreto Supremo Nº 537, de fecha 29 de mayo de 1995, del Ministerio de Justicia.</v>
          </cell>
          <cell r="F809" t="str">
            <v xml:space="preserve">Certificado de Vigencia Nº 196, de 11 de septiembre de 2006, del Ministerio de Justicia.
</v>
          </cell>
          <cell r="G809"/>
          <cell r="H809" t="str">
            <v>Promoción del desarrollo, especialmente de las personas, familias, grupos y comunidades que viven en condiciones de pobreza y/o marginalidad.</v>
          </cell>
          <cell r="I809" t="str">
            <v xml:space="preserve">Presidente:  Pedro Vega Jorquera                               
Vice presidente: Luis Palma Chilla                          
Tesorero: Nancy Troncoso Narváez                           
Secretario: Manuel Orellana Morales                        
Director: Iván Espinoza Muñoz                                
</v>
          </cell>
          <cell r="J809" t="str">
            <v>Durarán dos años en los cargos.</v>
          </cell>
          <cell r="K809" t="str">
            <v xml:space="preserve">De 19 de marzo de 2010 a 19 de marzo de 2012.
</v>
          </cell>
          <cell r="L809" t="str">
            <v xml:space="preserve">Presidente: Pedro Vega Jorquera                                 </v>
          </cell>
          <cell r="M809" t="str">
            <v xml:space="preserve">Calle Larrondo 420, Coquimbo, Cuarta Región de Coquimbo
</v>
          </cell>
          <cell r="N809" t="str">
            <v>IV</v>
          </cell>
          <cell r="O809" t="str">
            <v>Coquimbo</v>
          </cell>
          <cell r="P809" t="str">
            <v>Fono: 53-620177</v>
          </cell>
          <cell r="Q809" t="str">
            <v>ctagalileo@hotmail.com</v>
          </cell>
          <cell r="R809"/>
          <cell r="S809" t="str">
            <v>93401: Institución de Asistencia Social</v>
          </cell>
          <cell r="T809" t="str">
            <v>Se acompaña Balance General 2009, aprobado por Subdepartamento de Supervisión Financiera Nacional.</v>
          </cell>
        </row>
        <row r="810">
          <cell r="B810">
            <v>651519810</v>
          </cell>
          <cell r="C810" t="str">
            <v>Asociación de Derecho Privado.</v>
          </cell>
          <cell r="D810" t="str">
            <v>Corporaciones de Derecho Privado</v>
          </cell>
          <cell r="E810"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810" t="str">
            <v xml:space="preserve">Certificado de Vigencia Folio Nº500396489869, otorgado el 02 de julio de 2021, del Servicio de Registro Civil e Identificación.
</v>
          </cell>
          <cell r="G810"/>
          <cell r="H810"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I810" t="str">
            <v xml:space="preserve">Presidente: LUIS RODRIGUEZ CABRERA, RUT Nº 14.054.289-9 
Secretaria: TERESA FLORES MAZA, RUT N°16.675.414-3 
Tesorero: MAURICIO REYES MELO, RUT Nº 17.127.286-6
</v>
          </cell>
          <cell r="J810" t="str">
            <v>04 años</v>
          </cell>
          <cell r="K810" t="str">
            <v>Del 21 de diciembre de 2017 al 21 de diciembre de 2021.</v>
          </cell>
          <cell r="L810" t="str">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ell>
          <cell r="M810" t="str">
            <v xml:space="preserve"> Santa Teresa N°814, villa valles de Chile, comuna de Santa Barbara, Región del Bio Bio.
</v>
          </cell>
          <cell r="N810" t="str">
            <v>VIII</v>
          </cell>
          <cell r="O810" t="str">
            <v>Santa Bárbara</v>
          </cell>
          <cell r="P810"/>
          <cell r="Q810"/>
          <cell r="R810"/>
          <cell r="S810" t="str">
            <v xml:space="preserve">93401: Institución de Asistencia Social 
</v>
          </cell>
          <cell r="T810" t="str">
            <v xml:space="preserve">Antecedentes financieros correspondientes al año 2020, aprobados por el Subdepartamento de Supervisión Nacional. </v>
          </cell>
        </row>
        <row r="811">
          <cell r="B811">
            <v>728857005</v>
          </cell>
          <cell r="C811" t="str">
            <v>Corporación de Derecho Privado</v>
          </cell>
          <cell r="D811" t="str">
            <v>Corporaciones de Derecho Privado</v>
          </cell>
          <cell r="E811" t="str">
            <v>Otorgado por Decreto Supremo Nº 591, de fecha 19 de junio de 1995, del Ministerio de Justicia</v>
          </cell>
          <cell r="F811" t="str">
            <v>Certificado de Vigencia de Persona Jurídica sin fines de lucro, del Servicio de Registro Civil e Identificación, Folio Nº 500397682113, de fecha 9 de julio de 2021.</v>
          </cell>
          <cell r="G811"/>
          <cell r="H811" t="str">
            <v>Promoción del desarrollo, especialmente de las personas, familias, grupos y comunidades que viven en condiciones de pobreza y/o marginalidad</v>
          </cell>
          <cell r="I811" t="str">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ell>
          <cell r="J811" t="str">
            <v xml:space="preserve">Durarán dos años en los cargos. </v>
          </cell>
          <cell r="K811" t="str">
            <v>(20 de marzo de 2020-20 de marzo de 2022)</v>
          </cell>
          <cell r="L811" t="str">
            <v xml:space="preserve">Secretaria Ejecutiva:
Maria Irene Duarte Figueroa                    
</v>
          </cell>
          <cell r="M811" t="str">
            <v xml:space="preserve">Condell N° 1176, Piso 14, Departamento N° 144, Comuna de Valparaíso, Región de Valparaíso
</v>
          </cell>
          <cell r="N811" t="str">
            <v>V</v>
          </cell>
          <cell r="O811" t="str">
            <v>Valparaíso</v>
          </cell>
          <cell r="P811" t="str">
            <v>32-2239757</v>
          </cell>
          <cell r="Q811" t="str">
            <v>Email: administracion@mariaacoge.cl
contabilidad@mariaacoge.cl</v>
          </cell>
          <cell r="R811"/>
          <cell r="S811" t="str">
            <v>93401: Instituciones de Asistencia Social</v>
          </cell>
          <cell r="T811" t="str">
            <v>Se acompaña Certificado Financiero año 2020, aprobado por el Subdepartamento de Supervisión Financiera Nacional.</v>
          </cell>
        </row>
        <row r="812">
          <cell r="B812">
            <v>650364007</v>
          </cell>
          <cell r="C812" t="str">
            <v>Corporación de Derecho Privado.</v>
          </cell>
          <cell r="D812" t="str">
            <v>Corporaciones de Derecho Privado</v>
          </cell>
          <cell r="E812" t="str">
            <v>Otorgado por Decreto Supremo Nº223, de fecha 23 de febrero de 2001, del Ministerio de Justicia.</v>
          </cell>
          <cell r="F812" t="str">
            <v>Certificado de Vigencia de Persona Jurídica sin Fines de Lucro Nº de Folio 500396931507, de 5 de julio de 2021, del Servicio de Registro Civil e Identificación.</v>
          </cell>
          <cell r="G812"/>
          <cell r="H812" t="str">
            <v>Promoción del desarrollo, especialmente de las personas, familias, grupos y comunidades que viven en condiciones de pobreza y/o marginalidad.</v>
          </cell>
          <cell r="I812" t="str">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ell>
          <cell r="J812" t="str">
            <v>Cada dos Años</v>
          </cell>
          <cell r="K812" t="str">
            <v>Inicia el 01-09-2020</v>
          </cell>
          <cell r="L812" t="str">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ell>
          <cell r="M812" t="str">
            <v xml:space="preserve">11 Norte 967, Viña del Mar. Quinta Región </v>
          </cell>
          <cell r="N812" t="str">
            <v>V</v>
          </cell>
          <cell r="O812" t="str">
            <v>Viña Del Mar</v>
          </cell>
          <cell r="P812" t="str">
            <v xml:space="preserve">Fono: (32) 2881777; 32/2683887; 32/2694140
Fono Director Ejecutivo Sr. Iván Zamora Zapata: 92401822
Fono Secretaria. Srta. Patricia Nanjari Valenzuela: 92541986
      </v>
          </cell>
          <cell r="Q812" t="str">
            <v>paicabi@paicabi.cl</v>
          </cell>
          <cell r="R812"/>
          <cell r="S812" t="str">
            <v>93401: Institución de Asistencia Social</v>
          </cell>
          <cell r="T812" t="str">
            <v xml:space="preserve">Certificado Financiero correspondiente al año 2020, aprobado por USUFI
</v>
          </cell>
        </row>
        <row r="813">
          <cell r="B813">
            <v>650345029</v>
          </cell>
          <cell r="C813" t="str">
            <v>Corporación de Derecho Privado.</v>
          </cell>
          <cell r="D813" t="str">
            <v>Corporaciones de Derecho Privado</v>
          </cell>
          <cell r="E813"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813" t="str">
            <v>Certificado de Vigencia Folio Nº500155005125, de fecha 8 de junio de 2017, del Servicio de Registro Civil e Identificación.</v>
          </cell>
          <cell r="G813"/>
          <cell r="H813"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I813" t="str">
            <v xml:space="preserve">Presidente: 
Sebastián Ignacio Chacón Torrealba
Vice Presidente:
Catalina Jara Stefoni
Secretario: 
Karolina Fernández Krzeminska
Tesorero:
Rocío Sánchez Orellana
Director:
Edith Concha Cordero
</v>
          </cell>
          <cell r="J813" t="str">
            <v>02 años</v>
          </cell>
          <cell r="K813" t="str">
            <v>Del 26 de abril de 2017 al 26 de abril de 2019.</v>
          </cell>
          <cell r="L813"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M813" t="str">
            <v>Bustamante N° 42, oficina 2A, Providencia. Santiago</v>
          </cell>
          <cell r="N813" t="str">
            <v>XIII</v>
          </cell>
          <cell r="O813" t="str">
            <v>Providencia</v>
          </cell>
          <cell r="P813"/>
          <cell r="Q813"/>
          <cell r="R813"/>
          <cell r="S813" t="str">
            <v xml:space="preserve">93401: Institución de Asistencia Social </v>
          </cell>
          <cell r="T813" t="str">
            <v>Antecedentes financieros correspondientes al año 2016, aprobados por el Subdepartamento de Supervisión Nacional.</v>
          </cell>
        </row>
        <row r="814">
          <cell r="B814">
            <v>650917529</v>
          </cell>
          <cell r="C814" t="str">
            <v>Corporación de Derecho Privado.</v>
          </cell>
          <cell r="D814" t="str">
            <v>Corporaciones de Derecho Privado</v>
          </cell>
          <cell r="E81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v>
          </cell>
          <cell r="F814" t="str">
            <v>Certificado de Vigencia Folio Nº149677744, de fecha 18 de Marzo de 2015, del Servicio de Registro Civil e Identificación.</v>
          </cell>
          <cell r="G814"/>
          <cell r="H81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I814" t="str">
            <v xml:space="preserve">Presidente: 
Pamela del Pilar Oliveros Salvo, 
Vice presidente:
Verónica Estela Jiménez Molina,
Secretario: 
María José Silva Gacitúa, 
Tesorero: 
Carolina Magdalena Bascur Zambrano, 
</v>
          </cell>
          <cell r="J814" t="str">
            <v>2 años</v>
          </cell>
          <cell r="K814" t="str">
            <v>Del 23 de febrero de 2015.</v>
          </cell>
          <cell r="L814" t="str">
            <v xml:space="preserve">Presidente: 
Pamela del Pilar Oliveros Salvo, 
</v>
          </cell>
          <cell r="M814" t="str">
            <v xml:space="preserve">Rengo68, comuna de Concepción.
</v>
          </cell>
          <cell r="N814" t="str">
            <v>VIII</v>
          </cell>
          <cell r="O814" t="str">
            <v>Concepción</v>
          </cell>
          <cell r="P814" t="str">
            <v>Fono: 41-3253393/9 y 9-66741586</v>
          </cell>
          <cell r="Q814" t="str">
            <v xml:space="preserve">justiciaderechosydesarrollo@gmail.com </v>
          </cell>
          <cell r="R814"/>
          <cell r="S814" t="str">
            <v>93401: Institución de Asistencia Social</v>
          </cell>
          <cell r="T814" t="str">
            <v xml:space="preserve">Antecedentes financieros correspondientes al año 2014, aprobados por el Departamento de Administración y Finanzas. </v>
          </cell>
        </row>
        <row r="815">
          <cell r="B815">
            <v>650259718</v>
          </cell>
          <cell r="C815" t="str">
            <v>Corporación de Derecho Privado.</v>
          </cell>
          <cell r="D815" t="str">
            <v>Corporaciones de Derecho Privado</v>
          </cell>
          <cell r="E815" t="str">
            <v>Concede Personalidad Jurídica a través de Decreto Exento Nº 294, de fecha 23 de enero de 2009, del Ministerio de Justicia.</v>
          </cell>
          <cell r="F815" t="str">
            <v>Certificado de Vigencia otorgado por el Ministerio de Justicia Nº 6229, de fecha 05 de mayo de 2011</v>
          </cell>
          <cell r="G815"/>
          <cell r="H815"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I815"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J815" t="str">
            <v>2 años (18.08.11 – 18.08.13)</v>
          </cell>
          <cell r="K815" t="str">
            <v>18.08.2011.</v>
          </cell>
          <cell r="L815"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M815" t="str">
            <v xml:space="preserve">
Nueva Angélica Nº 6327, comuna de La Florida
</v>
          </cell>
          <cell r="N815" t="str">
            <v>XIII</v>
          </cell>
          <cell r="O815" t="str">
            <v>La Florida</v>
          </cell>
          <cell r="P815" t="str">
            <v xml:space="preserve">Teléfono: 559 5912
</v>
          </cell>
          <cell r="Q815" t="str">
            <v xml:space="preserve"> ong.licanrayen@gmail.com
www.ong-licanrayen.cl</v>
          </cell>
          <cell r="R815"/>
          <cell r="S815">
            <v>93401</v>
          </cell>
          <cell r="T815" t="str">
            <v>Se acompañan Certificados de Antecedentes Financieros correspondientes al año 2010, los que se encuentran aprobados por el Suddepartamento de Supervisión Financiera Nacional.</v>
          </cell>
        </row>
        <row r="816">
          <cell r="B816">
            <v>732489002</v>
          </cell>
          <cell r="C816"/>
          <cell r="D816" t="str">
            <v>Corporaciones de Derecho Privado</v>
          </cell>
          <cell r="E816"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ell>
          <cell r="F816" t="str">
            <v>Certificado de Vigencia Folio Nº500463793254, otorgado el 12 de agosto de 2022, del Servicio de Registro Civil e Identificación.</v>
          </cell>
          <cell r="G816"/>
          <cell r="H816"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16" t="str">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ell>
          <cell r="J816" t="str">
            <v>2 años</v>
          </cell>
          <cell r="K816" t="str">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ell>
          <cell r="L816" t="str">
            <v xml:space="preserve">Presidente: 
Francisco Javier Herrera Alcaino
</v>
          </cell>
          <cell r="M816" t="str">
            <v xml:space="preserve">Calle 1 Norte N°550, segundo piso, comuna de Talca, región del Maule.
</v>
          </cell>
          <cell r="N816" t="str">
            <v>VII</v>
          </cell>
          <cell r="O816" t="str">
            <v>Talca</v>
          </cell>
          <cell r="P816" t="str">
            <v>(71)2219243- 985665102</v>
          </cell>
          <cell r="Q816" t="str">
            <v>direccion@crateduc.cl</v>
          </cell>
          <cell r="R816"/>
          <cell r="S816">
            <v>93401</v>
          </cell>
          <cell r="T816" t="str">
            <v>Antecedentes financieros correspondientes al año 2021 aprobados por el Sub Departamento de Supervisión Financiera Nacional.</v>
          </cell>
        </row>
        <row r="817">
          <cell r="B817">
            <v>753474005</v>
          </cell>
          <cell r="C817" t="str">
            <v>Corporación de Derecho Privado.</v>
          </cell>
          <cell r="D817" t="str">
            <v>Corporaciones de Derecho Privado</v>
          </cell>
          <cell r="E817" t="str">
            <v>Decreto Supremo Nº 739, de 7 de septiembre de 1999, del Ministerio de Justicia.</v>
          </cell>
          <cell r="F817" t="str">
            <v>Certificado de Vigencia Folio Nº 500403860751, 16 de agosto de 2021, emitido por el Servicio de Registro Civil e Identificación.</v>
          </cell>
          <cell r="G817"/>
          <cell r="H817" t="str">
            <v xml:space="preserve">Promoción y desarrollo, especialmente de las personas, familias, grupos y comunidades que viven en condiciones de pobreza y/o marginalidad.  </v>
          </cell>
          <cell r="I817" t="str">
            <v xml:space="preserve">Presidente: Marcelo Ovalle Briones, 
Vicepresidente: Emma Alejandra Miranda Luna, 
Secretario: Marjorie Alejandra Martínez Marciel, 
Tesorero: Claudio Iván Gutierrez Torres, </v>
          </cell>
          <cell r="J817"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K817" t="str">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ell>
          <cell r="L817" t="str">
            <v xml:space="preserve">Presidente: Marcelo Ovalle Briones 
Ercilia Bereniche Silva Barra, 
</v>
          </cell>
          <cell r="M817" t="str">
            <v xml:space="preserve">Teatinos N°371 OF 401, comuna de Santiago, Región Metropolitana. 
</v>
          </cell>
          <cell r="N817" t="str">
            <v>XIII</v>
          </cell>
          <cell r="O817" t="str">
            <v>Santiago</v>
          </cell>
          <cell r="P817" t="str">
            <v>569-8807662 y 569-93296189</v>
          </cell>
          <cell r="Q817" t="str">
            <v>jvelasquezt@ongsurcos.cl/ bsilvabarra@gmail.com</v>
          </cell>
          <cell r="R817"/>
          <cell r="S817" t="str">
            <v>93401 Institución de Asistencia Social.</v>
          </cell>
          <cell r="T817" t="str">
            <v>Certificado de antecedentes financieros correspondientes al año 2020 aprobados por el Subdepartamento de Supervisión Nacional.</v>
          </cell>
        </row>
        <row r="818">
          <cell r="B818">
            <v>651746019</v>
          </cell>
          <cell r="C818" t="str">
            <v>Corporación de Derecho Privado.</v>
          </cell>
          <cell r="D818" t="str">
            <v>Corporaciones de Derecho Privado</v>
          </cell>
          <cell r="E81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18" t="str">
            <v xml:space="preserve">Certificado de Vigencia de Persona Jurídica sin Fines de Lucro, Folio Nº500202525780, otorgado el 03 de diciembre de 2018, del Servicio de Registro Civil e Identificación.
</v>
          </cell>
          <cell r="G818"/>
          <cell r="H818"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I818" t="str">
            <v xml:space="preserve">Presidente: 
MAYDEL SANTAMARIA GONGORA, 
Secretario: 
PHILIP CHRISTIAN TIMMERMANN SALTER, 
Vicepresidente:
IGNACIO ANDRES CELEDON BULNES,
Tesorero:
MARIA FERNANDA GOMEZ BAEZ, 
</v>
          </cell>
          <cell r="J818" t="str">
            <v>05 años</v>
          </cell>
          <cell r="K818" t="str">
            <v>Directorio provisorio 90 días posteriores al 03 de diciembre de 2018.</v>
          </cell>
          <cell r="L818" t="str">
            <v xml:space="preserve">MAYDEL SANTAMARIA GONGORA, 
</v>
          </cell>
          <cell r="M818" t="str">
            <v xml:space="preserve">Paseo Phillips N°16, piso 5, Oficina X, Santiago, Región Metropolitana.
</v>
          </cell>
          <cell r="N818" t="str">
            <v>XIII</v>
          </cell>
          <cell r="O818" t="str">
            <v>Santiago</v>
          </cell>
          <cell r="P818" t="str">
            <v xml:space="preserve">56 9 96305224
56 9 94372326
</v>
          </cell>
          <cell r="Q818" t="str">
            <v xml:space="preserve">meysantamaria@oikoschile.org 
</v>
          </cell>
          <cell r="R818"/>
          <cell r="S818" t="str">
            <v xml:space="preserve">93401: Institución de Asistencia Social 
</v>
          </cell>
          <cell r="T818" t="str">
            <v xml:space="preserve">Antecedentes financieros correspondientes al año 2018, aprobados por el Departamento de Administración y Finanzas. </v>
          </cell>
        </row>
        <row r="819">
          <cell r="B819">
            <v>651667038</v>
          </cell>
          <cell r="C819" t="str">
            <v>Asociación de Derecho Privado.</v>
          </cell>
          <cell r="D819" t="str">
            <v>Corporaciones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cell r="H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819" t="str">
            <v xml:space="preserve">Presidenta: 
Marianela Del Carmen Mancilla Bañares, 
Vice-Presidente:
Pedro Bohle Guichacoy,
Secretario: 
André Wohle Vera, 
Tesorero:
Graciela Hauser Bastías, 
</v>
          </cell>
          <cell r="J819" t="str">
            <v>02 años.</v>
          </cell>
          <cell r="K819" t="str">
            <v>Del 07 de agosto de 2018 al 07 de agosto de 2020</v>
          </cell>
          <cell r="L819" t="str">
            <v xml:space="preserve">Presidenta:
Marianela Del Carmen Mancilla Bañares, 
</v>
          </cell>
          <cell r="M819" t="str">
            <v xml:space="preserve">Calle Benavente N° 511, oficina 403, comuna de Puerto Montt, Región de Los Lagos.
</v>
          </cell>
          <cell r="N819" t="str">
            <v>X</v>
          </cell>
          <cell r="O819" t="str">
            <v>Puerto Montt</v>
          </cell>
          <cell r="P819">
            <v>-1298535</v>
          </cell>
          <cell r="Q819" t="str">
            <v xml:space="preserve">onggesma@gmail.com
</v>
          </cell>
          <cell r="R819"/>
          <cell r="S819" t="str">
            <v>no aparece</v>
          </cell>
          <cell r="T819" t="str">
            <v xml:space="preserve">Antecedentes financieros correspondientes al año 2017, aprobados por el Sub Departamento de Supervisión Financiera Nacional. </v>
          </cell>
        </row>
        <row r="820">
          <cell r="B820">
            <v>650864417</v>
          </cell>
          <cell r="C820"/>
          <cell r="D820" t="str">
            <v>Corporaciones de Derecho Privado</v>
          </cell>
          <cell r="E820" t="str">
            <v>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v>
          </cell>
          <cell r="F820" t="str">
            <v>Certificado de Vigencia de Persona Jurídica sin Fines de Lucro, Folio Nº500340573035, otorgado el 14 de agosto de 2020, del Servicio de Registro Civil e Identificación</v>
          </cell>
          <cell r="G820"/>
          <cell r="H820" t="str">
            <v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v>
          </cell>
          <cell r="I820" t="str">
            <v xml:space="preserve">Presidenta: 
María Constanza del Río Moreno
Secretario:
Andrés Sergio Rillón Reyes
Tesorero:
Gabriel Francisco Brain Guzmán
</v>
          </cell>
          <cell r="J820" t="str">
            <v>5 años</v>
          </cell>
          <cell r="K820" t="str">
            <v>De fecha 04 de marzo de 2020 al 04 de marzo de 2025</v>
          </cell>
          <cell r="L820" t="str">
            <v xml:space="preserve">María Constanza del Río Moreno
</v>
          </cell>
          <cell r="M820" t="str">
            <v xml:space="preserve">Luis Thayer Ojeda N°43, oficina 506, comuna de Providencia, región Metropolitana.
</v>
          </cell>
          <cell r="N820" t="str">
            <v>XIII</v>
          </cell>
          <cell r="O820" t="str">
            <v>Providencia</v>
          </cell>
          <cell r="P820" t="str">
            <v>Teléfono: +56-920725786</v>
          </cell>
          <cell r="Q820" t="str">
            <v>correo electrónico: contacto@nosbuscamos.org</v>
          </cell>
          <cell r="R820"/>
          <cell r="S820">
            <v>93401</v>
          </cell>
          <cell r="T820" t="str">
            <v xml:space="preserve">Antecedentes financieros correspondientes al año 2019, aprobados por el Sub Depto de Supervisión Financiera Nacional. </v>
          </cell>
        </row>
        <row r="821">
          <cell r="B821">
            <v>658798200</v>
          </cell>
          <cell r="C821" t="str">
            <v>Corporación de Derecho Privado.</v>
          </cell>
          <cell r="D821" t="str">
            <v>Corporaciones de Derecho Privado</v>
          </cell>
          <cell r="E821" t="str">
            <v>Otorgada mediante Decreto Supremo N°3191 del Departamento de Personas Jurídicas del Ministerio de Justicia, de fecha 25 de octubre de 2007.</v>
          </cell>
          <cell r="F821" t="str">
            <v xml:space="preserve">Certificado de Vigencia, Folio Nº 500450683659, de 24 de mayo de 2022, emitido por el Servicio de Registro Civil e Identificación.
</v>
          </cell>
          <cell r="G821"/>
          <cell r="H821"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1" t="str">
            <v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J821" t="str">
            <v xml:space="preserve">Conforme a lo señalado en el artículo Vigésimo Segundo de sus Estatutos, el Directorio durará dos (2) años en sus funciones, pudiendo sus miembros ser reelegidos en forma indefinida.
</v>
          </cell>
          <cell r="K821" t="str">
            <v>6 de mayo de 2013 a 6 de mayo de 2015</v>
          </cell>
          <cell r="L821" t="str">
            <v xml:space="preserve">Presidente y Representante Legal: 
Cristián Gonzalo Espinoza Camus
Directoras:
Marina Alejandra Araos Gallardo,
Francisca Rojas Berguño                                Pueden actuar en forma conjunta o separada para representar a la institución. </v>
          </cell>
          <cell r="M821" t="str">
            <v xml:space="preserve">Luis Cruchaga N° 457, comuna de Curacaví, Región Metropolitana. 
</v>
          </cell>
          <cell r="N821" t="str">
            <v>XIII</v>
          </cell>
          <cell r="O821" t="str">
            <v>Curacaví</v>
          </cell>
          <cell r="P821" t="str">
            <v xml:space="preserve">228353425
</v>
          </cell>
          <cell r="Q821" t="str">
            <v xml:space="preserve"> oficinapathernostrum@gmail.com</v>
          </cell>
          <cell r="R821"/>
          <cell r="S821" t="str">
            <v>no aparece</v>
          </cell>
          <cell r="T821" t="str">
            <v>Certificado de Antecedentes Financieros año 2021, aprobados por el Subdepartamento de Supervisión Financiera Nacional.</v>
          </cell>
        </row>
        <row r="822">
          <cell r="B822">
            <v>650369572</v>
          </cell>
          <cell r="C822" t="str">
            <v>Corporación de Derecho Privado</v>
          </cell>
          <cell r="D822" t="str">
            <v>Corporaciones de Derecho Privado</v>
          </cell>
          <cell r="E822" t="str">
            <v>Otorgado por Decreto Supremo Nº 435, de fecha 24 de enero de 2011, del Ministerio de Justicia.</v>
          </cell>
          <cell r="F822" t="str">
            <v>Certificado de Vigencia Nº 17102, de fecha 22 de marzo de 2011, emitido por doña María Ester Torres Hidalgo, Jefa del Departamento de Personas Jurídicas (S), del Ministerio de Justicia.</v>
          </cell>
          <cell r="G822"/>
          <cell r="H822"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822"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J822" t="str">
            <v>El Directorio durará dos años en sus funciones, pudiendo sus integrantes ser reelegidos en forma indefinida</v>
          </cell>
          <cell r="K822" t="str">
            <v xml:space="preserve">02 de marzo de 2011 hasta el 02 de marzo de 2013
</v>
          </cell>
          <cell r="L822" t="str">
            <v xml:space="preserve">Juan Andrés Wiche Morel; </v>
          </cell>
          <cell r="M822" t="str">
            <v xml:space="preserve">Frannkfort  Nº 4692, comuna de San Miguel, Región Metropolitana.
</v>
          </cell>
          <cell r="N822" t="str">
            <v>XIII</v>
          </cell>
          <cell r="O822" t="str">
            <v>San Miguel</v>
          </cell>
          <cell r="P822" t="str">
            <v xml:space="preserve">Teléfono: 76418310
</v>
          </cell>
          <cell r="Q822" t="str">
            <v xml:space="preserve">mherrera@porunchileresposable.cl; porunchileresponsable@gmail.com </v>
          </cell>
          <cell r="R822"/>
          <cell r="S822" t="str">
            <v xml:space="preserve">93401: Institución de Asistencia Social </v>
          </cell>
          <cell r="T822" t="str">
            <v xml:space="preserve">Se acompaña Certificado de Antecedentes Financieros, correspondientes al año 2010,  autorizado por el Subdepartamento de Supervisión Financiera Nacional.
</v>
          </cell>
        </row>
        <row r="823">
          <cell r="B823">
            <v>656579102</v>
          </cell>
          <cell r="C823" t="str">
            <v>Corporación de Derecho Privado.</v>
          </cell>
          <cell r="D823" t="str">
            <v>Corporaciones de Derecho Privado</v>
          </cell>
          <cell r="E823"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823" t="str">
            <v xml:space="preserve"> Certificado de Vigencia Folio Nº500110189767, de fecha 25 de enero de 2016, del Servicio de Registro Civil e Identificación.</v>
          </cell>
          <cell r="G823"/>
          <cell r="H823"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3"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J823" t="str">
            <v>2 años</v>
          </cell>
          <cell r="K823" t="str">
            <v>Del 11 de abril de 2014-  al 11 de abril de 2016.</v>
          </cell>
          <cell r="L823" t="str">
            <v xml:space="preserve"> Presidenta: Sandra Elena López Sáez, 
</v>
          </cell>
          <cell r="M823" t="str">
            <v xml:space="preserve">Avenida Ecuador Nº 368, Comuna de Chillan
</v>
          </cell>
          <cell r="N823" t="str">
            <v>XVI</v>
          </cell>
          <cell r="O823" t="str">
            <v>Chillán</v>
          </cell>
          <cell r="P823" t="str">
            <v>Fono: 042-2323486</v>
          </cell>
          <cell r="Q823" t="str">
            <v xml:space="preserve">Correo electrónico: ongpadrechango@gmail.com </v>
          </cell>
          <cell r="R823"/>
          <cell r="S823" t="str">
            <v xml:space="preserve">93401: Institución de Asistencia Social </v>
          </cell>
          <cell r="T823" t="str">
            <v xml:space="preserve">Antecedentes financieros correspondientes al año 2014, aprobados por el Departamento de Administración y Finanzas. </v>
          </cell>
        </row>
        <row r="824">
          <cell r="B824">
            <v>759932501</v>
          </cell>
          <cell r="C824" t="str">
            <v>Corporación de Derecho Privado.</v>
          </cell>
          <cell r="D824" t="str">
            <v>Corporaciones de Derecho Privado</v>
          </cell>
          <cell r="E824" t="str">
            <v>Otorgado por Decreto Supremo Nº889, de fecha 14 de septiembre de 2000, del Ministerio de Justicia.</v>
          </cell>
          <cell r="F824" t="str">
            <v xml:space="preserve">Certificado de Vigencia Nº4240, de 21 de Junio de  2005, del Ministerio de Justicia.
</v>
          </cell>
          <cell r="G824"/>
          <cell r="H824" t="str">
            <v>Promoción del desarrollo, especialmente de las personas, familias, grupos y comunidades que viven en condiciones de pobreza y/o marginalidad.</v>
          </cell>
          <cell r="I824" t="str">
            <v xml:space="preserve">Presidente: Andrés Antonio Parra Sandoval             Vicepresidente: Rogelio Francisco Galindo Veloso  
Secretario: Dante Germán Gebauer Muño                
Tesorero: José Edgardo Astete Cereceda                   
Directora: Irma Ines Inzunza Pacheco                        
</v>
          </cell>
          <cell r="J824" t="str">
            <v>Durarán dos años en los cargos.</v>
          </cell>
          <cell r="K824" t="str">
            <v>De 21 de octubre de 2004 a 21 de octubre de 2006</v>
          </cell>
          <cell r="L824" t="str">
            <v xml:space="preserve">Presidente: Andrés Antonio Parra Sandoval                            
</v>
          </cell>
          <cell r="M824" t="str">
            <v>Janequeo Nº 557, Concepción.</v>
          </cell>
          <cell r="N824" t="str">
            <v>VIII</v>
          </cell>
          <cell r="O824" t="str">
            <v>Concepción</v>
          </cell>
          <cell r="P824"/>
          <cell r="Q824"/>
          <cell r="R824"/>
          <cell r="S824" t="str">
            <v>93401: Institución de Asistencia Social</v>
          </cell>
          <cell r="T824" t="str">
            <v>Se acompaña Balance año 2004, aprobado por la Unidad de Auditoria.</v>
          </cell>
        </row>
        <row r="825">
          <cell r="B825">
            <v>744943000</v>
          </cell>
          <cell r="C825" t="str">
            <v>Corporación de Derecho Privado.</v>
          </cell>
          <cell r="D825" t="str">
            <v>Corporaciones de Derecho Privado</v>
          </cell>
          <cell r="E825" t="str">
            <v>Otorgado por Decreto Supremo Nº 1285, de fecha 2 de diciembre de 1998, del Ministerio de Justicia.</v>
          </cell>
          <cell r="F825" t="str">
            <v xml:space="preserve">Certificado de Vigencia de Persona Jurídica sin fines de Lucro Nº de Folio 500394981077, de 22 de junio de 2021 del Servicio de Registro Civil e Identificación.
</v>
          </cell>
          <cell r="G825"/>
          <cell r="H825" t="str">
            <v>Promoción del desarrollo, especialmente de las personas, familias, grupos y comunidades que viven en condiciones de pobreza y/o marginalidad.</v>
          </cell>
          <cell r="I825" t="str">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ell>
          <cell r="J825" t="str">
            <v>Cada 5 Años</v>
          </cell>
          <cell r="K825" t="str">
            <v>De fecha 12 de marzo de 2019 a 12 de marzo de 2024.</v>
          </cell>
          <cell r="L825" t="str">
            <v xml:space="preserve">Presidenta: Rosa Parissi Morales, 
Secretaria Ejecutiva: Denisse Araya Castelli, 
</v>
          </cell>
          <cell r="M825" t="str">
            <v xml:space="preserve">Moneda Nº 812, oficina 1014, Santiago, Región Metropolitana Situación CORONAVIRUS: Calle Santa Isabel, N° 41, departamento 607. Comuna de Santiago, Stgo
</v>
          </cell>
          <cell r="N825" t="str">
            <v>XIII</v>
          </cell>
          <cell r="O825" t="str">
            <v>Santiago</v>
          </cell>
          <cell r="P825"/>
          <cell r="Q825" t="str">
            <v>raices@tie.cl
www.ongraices.org</v>
          </cell>
          <cell r="R825"/>
          <cell r="S825" t="str">
            <v>93401: Institución de Asistencia Social</v>
          </cell>
          <cell r="T825" t="str">
            <v xml:space="preserve">
Certificado financiero correspondiente al año 2021, con  aprobación por el Sub Departamento de Supervisión Nacional de SENAME.</v>
          </cell>
        </row>
        <row r="826">
          <cell r="B826">
            <v>733945001</v>
          </cell>
          <cell r="C826" t="str">
            <v>Corporación de Derecho Privado.</v>
          </cell>
          <cell r="D826" t="str">
            <v>Corporaciones de Derecho Privado</v>
          </cell>
          <cell r="E826" t="str">
            <v>Otorgado por Decreto Supremo Nº1199, de fecha 28 de noviembre de 1995, del Ministerio de Justicia.</v>
          </cell>
          <cell r="F826" t="str">
            <v>Certificado de Vigencia Nº24322, de fecha 26 de Abril de 2005, del Ministerio de Justicia.</v>
          </cell>
          <cell r="G826"/>
          <cell r="H826" t="str">
            <v>Promoción del desarrollo, especialmente de las personas, familias, grupos y comunidades que viven en condiciones de pobreza y/o marginalidad.</v>
          </cell>
          <cell r="I826" t="str">
            <v xml:space="preserve">Enzo Javier Dodero García             
Natacha Mabel Barría Padilla              
Elena del Carmen Montenegro Kellet  
Carolina Ines Barría Padilla                 
Fernando Lotina Astudillo                 
</v>
          </cell>
          <cell r="J826" t="str">
            <v xml:space="preserve">Durarán en sus cargos dos años.
</v>
          </cell>
          <cell r="K826" t="str">
            <v>15 de marzo de 2005 a 15 de marzo de 2007</v>
          </cell>
          <cell r="L826" t="str">
            <v xml:space="preserve">Enzo Javier Dodero Barría.                   </v>
          </cell>
          <cell r="M826" t="str">
            <v>Avenida Retiro Sur Nº 180, paradero 22, Quilpue, Quinta Región.</v>
          </cell>
          <cell r="N826" t="str">
            <v>V</v>
          </cell>
          <cell r="O826" t="str">
            <v>Quilpué</v>
          </cell>
          <cell r="P826"/>
          <cell r="Q826"/>
          <cell r="R826"/>
          <cell r="S826">
            <v>93401</v>
          </cell>
          <cell r="T826" t="str">
            <v>Se acompaña antecedentes financieros año 2004, aprobado por la Unidad de Auditoria..</v>
          </cell>
        </row>
        <row r="827">
          <cell r="B827">
            <v>658279203</v>
          </cell>
          <cell r="C827" t="str">
            <v xml:space="preserve">Corporación de derecho privado.
</v>
          </cell>
          <cell r="D827" t="str">
            <v>Corporaciones de Derecho Privado</v>
          </cell>
          <cell r="E827" t="str">
            <v xml:space="preserve">Otorgado por Decreto Supremo N° 1885, de 25 de junio de 2007, del Ministerio de Justicia.
</v>
          </cell>
          <cell r="F827" t="str">
            <v>Certificado de Vigencia de Persona Jurídica sin fines de lucro Folio N° 500395479101, de 25 de junio de 2021, emitido por el Servicio de Registro Civil e Identificación.</v>
          </cell>
          <cell r="G827"/>
          <cell r="H827" t="str">
            <v xml:space="preserve">La promoción del desarrollo, especialmente de las personas, familias, grupos y comunidades que viven en condiciones de pobreza y/o marginalidad.
</v>
          </cell>
          <cell r="I827" t="str">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ell>
          <cell r="J827" t="str">
            <v xml:space="preserve">dura dos años en su cargo. </v>
          </cell>
          <cell r="K827" t="str">
            <v>30-3-2020 hasta el 30-3-2022</v>
          </cell>
          <cell r="L827" t="str">
            <v>Adolfo Andrés Farías Salgado,                            Nicolás Elías Marín Machuca</v>
          </cell>
          <cell r="M827" t="str">
            <v xml:space="preserve">Avenida Salvador Allende N° 92, Oficina 10, comuna de San Joaquín
</v>
          </cell>
          <cell r="N827" t="str">
            <v>XIII</v>
          </cell>
          <cell r="O827" t="str">
            <v>San Joaquín</v>
          </cell>
          <cell r="P827">
            <v>228217836</v>
          </cell>
          <cell r="Q827" t="str">
            <v>adolfo.farias@ongrenuevo.cl/ central@ongrenuevo.cl</v>
          </cell>
          <cell r="R827"/>
          <cell r="S827" t="str">
            <v>93401 Institución de Asistencia Social.</v>
          </cell>
          <cell r="T827" t="str">
            <v>Certificado Financiero 2020, aprobado por el Subdepartamento de Supervisión financiera Nacional.</v>
          </cell>
        </row>
        <row r="828">
          <cell r="B828">
            <v>652251900</v>
          </cell>
          <cell r="C828" t="str">
            <v>Corporación de Derecho Privado</v>
          </cell>
          <cell r="D828" t="str">
            <v>Corporaciones de Derecho Privado</v>
          </cell>
          <cell r="E828" t="str">
            <v>Inscripción Nº 10307 con fecha 31 de enero de 2013, del Registro de Personas Jurídicas sin Fines de Lucro del Servicio de Registro Civil e Identificación.</v>
          </cell>
          <cell r="F828" t="str">
            <v xml:space="preserve">Certificado de Vigencia Nº 0453 de fecha 6 de diciembre de 2013, emitido por el Servicio de Registro e Identificación.
</v>
          </cell>
          <cell r="G828"/>
          <cell r="H8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28" t="str">
            <v xml:space="preserve">Presidente: Marco Antonio Arenas Oliva 
Vicepresidente: Diego Alexis Saa Sobrado 
Secretaria: Luisa Ema Aguirre González 
Tesorera: Graciela de  Las Mercedes Vergara Rodríguez 
Director: Betzabé del Carmen Cáceres Pávez. 
</v>
          </cell>
          <cell r="J828" t="str">
            <v xml:space="preserve">2 años a contar de 22 de abril de 2013, prorrogable de manera indefinida.
</v>
          </cell>
          <cell r="K828" t="str">
            <v>no aparece</v>
          </cell>
          <cell r="L828" t="str">
            <v xml:space="preserve"> 
 Marco Antonio Arenas Oliva 
</v>
          </cell>
          <cell r="M828" t="str">
            <v xml:space="preserve">
Avenida El Sol Nº 150, Monte Verde Forestal,  Viña del Mar, Región de Valparaíso. 
</v>
          </cell>
          <cell r="N828" t="str">
            <v>V</v>
          </cell>
          <cell r="O828" t="str">
            <v>Viña Del Mar</v>
          </cell>
          <cell r="P828"/>
          <cell r="Q828"/>
          <cell r="R828"/>
          <cell r="S828" t="str">
            <v xml:space="preserve">93401: Instituciones de Asistencia Social.
</v>
          </cell>
          <cell r="T828" t="str">
            <v>Certificado de Antecedentes Financieros del año 2012, aprobados por  el  Subdepartamento de Administración  y Finanzas del SENAME.</v>
          </cell>
        </row>
        <row r="829">
          <cell r="B829" t="str">
            <v xml:space="preserve">651657121
</v>
          </cell>
          <cell r="C829" t="str">
            <v>Corporación</v>
          </cell>
          <cell r="D829" t="str">
            <v>Corporaciones de Derecho Privado</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9" t="str">
            <v>Certificado de Vigencia de Persona Jurídica sin Fines de Lucro, Folio Nº500238514360, de fecha 11 de julio de 2019, del Servicio de Registro Civil e Identificación.</v>
          </cell>
          <cell r="G829"/>
          <cell r="H829"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829" t="str">
            <v xml:space="preserve">Presidente: Pamela Victoria Veloz Caballero, 
Vicepresidente: Margot Ida Jara Cisterna, 
Secretario: Mario Arturo Vargas Jelves, 
Tesorero: María Paz del Pilar Caballero Gonzalez, 
</v>
          </cell>
          <cell r="J829" t="str">
            <v>5 años</v>
          </cell>
          <cell r="K829">
            <v>43418</v>
          </cell>
          <cell r="L829" t="str">
            <v xml:space="preserve">Pamela Victoria Veloz Caballero, </v>
          </cell>
          <cell r="M829" t="str">
            <v xml:space="preserve">Las Trompetas N°7516, Comuna de Las Condes
</v>
          </cell>
          <cell r="N829" t="str">
            <v>XIII</v>
          </cell>
          <cell r="O829" t="str">
            <v>Las Condes</v>
          </cell>
          <cell r="P829" t="str">
            <v>Teléfono 229334784</v>
          </cell>
          <cell r="Q829" t="str">
            <v xml:space="preserve">Correo electrónico pveloz@yaahoo.com
</v>
          </cell>
          <cell r="R829"/>
          <cell r="S829" t="str">
            <v>93401 Institución de Asistencia Social.</v>
          </cell>
          <cell r="T829" t="str">
            <v>Corresponden al año 2018, aprobados por el Departamento de Administración y Finanzas.</v>
          </cell>
        </row>
        <row r="830">
          <cell r="B830">
            <v>651896223</v>
          </cell>
          <cell r="C830"/>
          <cell r="D830" t="str">
            <v>Corporaciones de Derecho Privado</v>
          </cell>
          <cell r="E830"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30" t="str">
            <v>Certificado de Vigencia Folio Nº500339733597, otorgado el 9 agosto 2020, del Servicio de Registro Civil e Identificación.</v>
          </cell>
          <cell r="G830"/>
          <cell r="H830"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30" t="str">
            <v xml:space="preserve">Presidente: 
Alexandra Fabiola Monsalves Morgado
 Secretaria (Directora General):
Gabriela Beatriz Morgado Ibaceta
Tesorera:
Victoria Fernanda Monsalves Ibaceta
 Asesor:
Daniel Alejandro Parra Astudillo
</v>
          </cell>
          <cell r="J830" t="str">
            <v>5 AÑOS</v>
          </cell>
          <cell r="K830" t="str">
            <v>19 de febrero de 2020 al 19 de febrero de 2025</v>
          </cell>
          <cell r="L830" t="str">
            <v xml:space="preserve">Alexandra Fabiola Monsalves Morgado
Mandataria: 
Gabriela Beatriz Morgado Ibaceta
</v>
          </cell>
          <cell r="M830" t="str">
            <v xml:space="preserve">Calle Ramón Subercaseaux N°8061, comuna de Pirque, región Metropolitana.
</v>
          </cell>
          <cell r="N830" t="str">
            <v>XIII</v>
          </cell>
          <cell r="O830" t="str">
            <v>Pirque</v>
          </cell>
          <cell r="P830" t="str">
            <v>56936942530-56977203522</v>
          </cell>
          <cell r="Q830" t="str">
            <v>administracion@timounpiti.org
gabriela@timounpiti.org
info@timounpiti.org</v>
          </cell>
          <cell r="R830"/>
          <cell r="S830">
            <v>93401</v>
          </cell>
          <cell r="T830" t="str">
            <v xml:space="preserve">Antecedentes financieros correspondientes al año 2019, pendientes de aprobación del  Sub Depto de Supervisión Financiera Nacional. </v>
          </cell>
        </row>
        <row r="831">
          <cell r="B831">
            <v>651062020</v>
          </cell>
          <cell r="C831" t="str">
            <v>Asociación de Derecho Privado, sin fines de lucro</v>
          </cell>
          <cell r="D831" t="str">
            <v>Corporaciones de Derecho Privado</v>
          </cell>
          <cell r="E83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31" t="str">
            <v>Certificado de Vigencia, folio Nº 500396526221, de fecha 02 de julio del 2021, del Servicio del Registro Civil e Identificación.</v>
          </cell>
          <cell r="G831"/>
          <cell r="H83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831" t="str">
            <v xml:space="preserve">Presidente: 
Jonatan Miguel Fuentealba Egnem, 
Secretaria
Esteyse Tamara Villarroel Bernales, 
Tesorero:
Jacqueline Andrea Ortiz Flores,          </v>
          </cell>
          <cell r="J831" t="str">
            <v xml:space="preserve">Durarán 5 años en sus cargos por estatutos.  </v>
          </cell>
          <cell r="K831" t="str">
            <v>Ultimo directorio 21/12/2020
Cesación 21/12/2025
*Según Acta Nº6 de Renovación de Directorio, de 21 de diciembre de 2020</v>
          </cell>
          <cell r="L831" t="str">
            <v xml:space="preserve">Presidente: 
Jonatan Miguel Fuentealba Egnem, 
</v>
          </cell>
          <cell r="M831" t="str">
            <v xml:space="preserve">Andrés Bello Nº 99, Casa N°1, Comuna de Limache, Región de Valparaíso.
</v>
          </cell>
          <cell r="N831" t="str">
            <v>V</v>
          </cell>
          <cell r="O831" t="str">
            <v>Limache</v>
          </cell>
          <cell r="P831" t="str">
            <v>Teléfono: 33-2489726/+56987625241/+56 988363405</v>
          </cell>
          <cell r="Q831" t="str">
            <v xml:space="preserve"> jonatan.fuentealba@gmail.com</v>
          </cell>
          <cell r="R831"/>
          <cell r="S831" t="str">
            <v>93401: Instituciones de Asistencia Social.</v>
          </cell>
          <cell r="T831" t="str">
            <v xml:space="preserve">Se acompaña certificado financiero, correspondiente al año 2020, aprobado por el Sub Departamento de Supervisión Financiera Nacional.
</v>
          </cell>
        </row>
        <row r="832">
          <cell r="B832">
            <v>651579945</v>
          </cell>
          <cell r="C832"/>
          <cell r="D832" t="str">
            <v>Corporaciones de Derecho Privado</v>
          </cell>
          <cell r="E832" t="str">
            <v>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v>
          </cell>
          <cell r="F832" t="str">
            <v>Certificado de Vigencia extendido por el SRCeI, Folio Nº500367977356, otorgado el 25 de enero de 2021, ello aconteció el 11 de enero de 2018</v>
          </cell>
          <cell r="G832"/>
          <cell r="H832" t="str">
            <v>La institución tiene como objetivo principal el desarrollo de acciones acordes con el rol público de atención y cuidado de la niñez y demás fines y objetivos de la Ley N°20.031, teniendo como finalidad ir en ayuda directa de los niños en condiciones vulnerables</v>
          </cell>
          <cell r="I832" t="str">
            <v xml:space="preserve">Presidente: 
Alejandro Antonio Carrasco Carrasco
Secretaria:
Karen Lillianett Verdugo Chamorro
Tesorera:
Carolina Alejandra Carrasco Burgos
</v>
          </cell>
          <cell r="J832" t="str">
            <v>5 AÑOS</v>
          </cell>
          <cell r="K832" t="str">
            <v xml:space="preserve">09 de marzo de 2018 al 09 de marzo de 2023. 
</v>
          </cell>
          <cell r="L832" t="str">
            <v xml:space="preserve">Alejandro Antonio Carrasco Carrasco
</v>
          </cell>
          <cell r="M832" t="str">
            <v>19 Norte C 1033, Sor Teresa de Los Andes, comuna de Talca, región del Maule</v>
          </cell>
          <cell r="N832" t="str">
            <v>VII</v>
          </cell>
          <cell r="O832" t="str">
            <v>Talca</v>
          </cell>
          <cell r="P832" t="str">
            <v>569 45919008-  982755769</v>
          </cell>
          <cell r="Q832" t="str">
            <v>contacto@ongtumeayudasacrecer.com</v>
          </cell>
          <cell r="R832"/>
          <cell r="S832">
            <v>93401</v>
          </cell>
          <cell r="T832" t="str">
            <v>Certificado de Antecedentes Financieros del año 2020, aprobados por Subdepartamento de Supervisión Nacional.</v>
          </cell>
        </row>
        <row r="833">
          <cell r="B833">
            <v>656700807</v>
          </cell>
          <cell r="C833"/>
          <cell r="D833" t="str">
            <v>Corporaciones de Derecho Privado</v>
          </cell>
          <cell r="E833" t="str">
            <v>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33" t="str">
            <v>Certificado de Vigencia Folio 500341143575, otorgado el 18 de agosto del 2020, del Servicio de Registro Civil e Identificación.</v>
          </cell>
          <cell r="G833"/>
          <cell r="H833"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I833" t="str">
            <v>Presidenta: Rosa Obreque Ortíz
Vicepresidente: Raúl Mauricio Arcos Arriagada
Tesorero: Pablo Daniel Vega Monardes
Secretaria: Ana María Campos Obreque
Directora: Antonieta Urbina Riquelme</v>
          </cell>
          <cell r="J833" t="str">
            <v>2 AÑOS</v>
          </cell>
          <cell r="K833" t="str">
            <v>Del 18 de agosto de 2018 al 18 de agosto de 2020</v>
          </cell>
          <cell r="L833"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M833" t="str">
            <v>Avenida Matta N° 762, comuna de Santiago, Región Metropolitana.</v>
          </cell>
          <cell r="N833" t="str">
            <v>XIII</v>
          </cell>
          <cell r="O833" t="str">
            <v>Santiago</v>
          </cell>
          <cell r="P833">
            <v>56966462572</v>
          </cell>
          <cell r="Q833" t="str">
            <v>directorio@vides.cl</v>
          </cell>
          <cell r="R833"/>
          <cell r="S833">
            <v>93401</v>
          </cell>
          <cell r="T833" t="str">
            <v>Antecedentes financieros correspondientes al año 2019, aprobados  por el Sub Depto de Supervisión Financiera Nacional.</v>
          </cell>
        </row>
        <row r="834">
          <cell r="B834">
            <v>700555003</v>
          </cell>
          <cell r="C834" t="str">
            <v>Institución eclesiástica</v>
          </cell>
          <cell r="D834" t="str">
            <v>Instituciones Religiosas.</v>
          </cell>
          <cell r="E834" t="str">
            <v>Erigida de acuerdo al Derecho Canónico</v>
          </cell>
          <cell r="F834" t="str">
            <v>Indefinida</v>
          </cell>
          <cell r="G834"/>
          <cell r="H834" t="str">
            <v xml:space="preserve">Organizaciones religiosas
</v>
          </cell>
          <cell r="I834" t="str">
            <v>no tiene</v>
          </cell>
          <cell r="J834"/>
          <cell r="K834"/>
          <cell r="L834" t="str">
            <v xml:space="preserve">Mons. Gaspar Francisco del Rosario Quintana Jorquera
</v>
          </cell>
          <cell r="M834" t="str">
            <v xml:space="preserve">Chacabuco N° 441, comuna de Copiapó, Tercera Región 
</v>
          </cell>
          <cell r="N834" t="str">
            <v>III</v>
          </cell>
          <cell r="O834" t="str">
            <v>Copiapó</v>
          </cell>
          <cell r="P834" t="str">
            <v>Teléfono: (52) 212090-217087</v>
          </cell>
          <cell r="Q834"/>
          <cell r="R834"/>
          <cell r="S834" t="str">
            <v>93910: Organizaciones Religiosas</v>
          </cell>
          <cell r="T834" t="str">
            <v>Se acompaña Balance General año 2005  y certificado de la Institución, aprobados por la Unidad de Auditoría Interna.</v>
          </cell>
        </row>
        <row r="835">
          <cell r="B835">
            <v>708967009</v>
          </cell>
          <cell r="C835" t="str">
            <v xml:space="preserve">Institución eclesiástica.
</v>
          </cell>
          <cell r="D835" t="str">
            <v>Instituciones Religiosas.</v>
          </cell>
          <cell r="E835" t="str">
            <v xml:space="preserve">Institución eclesiastica. Erigida conforme al derecho canónico Bula “Ad Similitudem Hominis”
</v>
          </cell>
          <cell r="F835" t="str">
            <v xml:space="preserve">Indefinida
</v>
          </cell>
          <cell r="G835"/>
          <cell r="H835" t="str">
            <v xml:space="preserve">Organización religiosa.
</v>
          </cell>
          <cell r="I835" t="str">
            <v>no tiene</v>
          </cell>
          <cell r="J835"/>
          <cell r="K835"/>
          <cell r="L835" t="str">
            <v xml:space="preserve">Luis Sigfredo Lazo Díaz </v>
          </cell>
          <cell r="M835" t="str">
            <v xml:space="preserve">Constitución N°0 020, comuna Illapel, Región de Coquimbo. 
</v>
          </cell>
          <cell r="N835" t="str">
            <v>IV</v>
          </cell>
          <cell r="O835" t="str">
            <v>Illapel</v>
          </cell>
          <cell r="P835" t="str">
            <v>Fono 53 521143</v>
          </cell>
          <cell r="Q835" t="str">
            <v>illapel@episcopado.cl</v>
          </cell>
          <cell r="R835"/>
          <cell r="S835" t="str">
            <v xml:space="preserve">93910 Organizaciones religiosas </v>
          </cell>
          <cell r="T835" t="str">
            <v>Certificado financiero correspondiente al año 2020, aprobado por el Sub Departamento de Supervisión Financiera.</v>
          </cell>
        </row>
        <row r="836">
          <cell r="B836">
            <v>815133005</v>
          </cell>
          <cell r="C836" t="str">
            <v>Institución Eclesiástica</v>
          </cell>
          <cell r="D836" t="str">
            <v>Instituciones Religiosas.</v>
          </cell>
          <cell r="E836" t="str">
            <v>Institución eclesiastica. Erigida de acuerdo al Derecho Canónico, por  S.S. Pío XI a través de la Constitución Apostólica “Notabiliter Aucto”, de fecha 18 de octubre  de 1925.</v>
          </cell>
          <cell r="F836" t="str">
            <v>Indefinida.</v>
          </cell>
          <cell r="G836"/>
          <cell r="H836" t="str">
            <v>Organizaciones religiosas</v>
          </cell>
          <cell r="I836" t="str">
            <v>no tiene</v>
          </cell>
          <cell r="J836"/>
          <cell r="K836"/>
          <cell r="L836" t="str">
            <v xml:space="preserve">Mons. Tomislav Francisco Koljatic Maroevic
</v>
          </cell>
          <cell r="M836" t="str">
            <v xml:space="preserve">Independencia Nº 248, Linares, VII Región. 
Casilla Nº107 Linares.
</v>
          </cell>
          <cell r="N836" t="str">
            <v>VII</v>
          </cell>
          <cell r="O836" t="str">
            <v>Linares</v>
          </cell>
          <cell r="P836"/>
          <cell r="Q836"/>
          <cell r="R836"/>
          <cell r="S836" t="str">
            <v>93910: Organizaciones Religiosas.</v>
          </cell>
          <cell r="T836" t="str">
            <v>Se acompaña Certificado Financiero Notarial del año 2008, aprobado por la Unidad de Supervisión Nacional</v>
          </cell>
        </row>
        <row r="837">
          <cell r="B837">
            <v>703130003</v>
          </cell>
          <cell r="C837" t="str">
            <v>no aparece</v>
          </cell>
          <cell r="D837" t="str">
            <v>Instituciones Religiosas.</v>
          </cell>
          <cell r="E837" t="str">
            <v xml:space="preserve">Institución eclesiastica. Erigida conforme al derecho canónico
</v>
          </cell>
          <cell r="F837" t="str">
            <v xml:space="preserve">Indefinida
</v>
          </cell>
          <cell r="G837"/>
          <cell r="H837" t="str">
            <v xml:space="preserve">Organización religiosa.
</v>
          </cell>
          <cell r="I837" t="str">
            <v>no tiene</v>
          </cell>
          <cell r="J837"/>
          <cell r="K837"/>
          <cell r="L837" t="str">
            <v>Gonzalo Bravo Álvarez,</v>
          </cell>
          <cell r="M837" t="str">
            <v xml:space="preserve">Merced N° 812 – Casilla 197, San Felipe
</v>
          </cell>
          <cell r="N837" t="str">
            <v>V</v>
          </cell>
          <cell r="O837" t="str">
            <v>San Felipe</v>
          </cell>
          <cell r="P837" t="str">
            <v xml:space="preserve">Fono: (34) 2510121
</v>
          </cell>
          <cell r="Q837" t="str">
            <v>asanfelipe@iglesia.cl</v>
          </cell>
          <cell r="R837" t="str">
            <v>Casilla 197</v>
          </cell>
          <cell r="S837" t="str">
            <v xml:space="preserve">93910 Organizaciones religiosas </v>
          </cell>
          <cell r="T837" t="str">
            <v>Certificado de antecedentes financieros, correspondientes al año 2020 aprobados por el  Sub Departamento de Supervisión Nacional.</v>
          </cell>
        </row>
        <row r="838">
          <cell r="B838">
            <v>718028000</v>
          </cell>
          <cell r="C838" t="str">
            <v>no aparece</v>
          </cell>
          <cell r="D838" t="str">
            <v>Instituciones Religiosas.</v>
          </cell>
          <cell r="E838" t="str">
            <v xml:space="preserve">Institución eclesiastica. Erigida conforme al derecho canónico
</v>
          </cell>
          <cell r="F838" t="str">
            <v xml:space="preserve">Indefinida
</v>
          </cell>
          <cell r="G838"/>
          <cell r="H838" t="str">
            <v xml:space="preserve">Organización religiosa.
</v>
          </cell>
          <cell r="I838" t="str">
            <v>no tiene</v>
          </cell>
          <cell r="J838"/>
          <cell r="K838"/>
          <cell r="L838" t="str">
            <v xml:space="preserve">Enrique Troncoso Troncoso </v>
          </cell>
          <cell r="M838" t="str">
            <v xml:space="preserve">San Agustín N° 277, comuna Melipilla, Región Metropolitana. 
</v>
          </cell>
          <cell r="N838" t="str">
            <v>XIII</v>
          </cell>
          <cell r="O838" t="str">
            <v>Melipilla</v>
          </cell>
          <cell r="P838"/>
          <cell r="Q838" t="str">
            <v xml:space="preserve"> melipilla@episcopado.cl</v>
          </cell>
          <cell r="R838"/>
          <cell r="S838" t="str">
            <v xml:space="preserve">93910 Organizaciones religiosas </v>
          </cell>
          <cell r="T838" t="str">
            <v>Antecedentes financieros del año 2011, aprobados por Subdepto. de Supervisión Financiera.</v>
          </cell>
        </row>
        <row r="839">
          <cell r="B839">
            <v>703553001</v>
          </cell>
          <cell r="C839" t="str">
            <v>no aparece</v>
          </cell>
          <cell r="D839" t="str">
            <v>Instituciones Religiosas.</v>
          </cell>
          <cell r="E839" t="str">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ell>
          <cell r="F839" t="str">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ell>
          <cell r="G839"/>
          <cell r="H839" t="str">
            <v>Organización religiosa.</v>
          </cell>
          <cell r="I839" t="str">
            <v>no tiene</v>
          </cell>
          <cell r="J839" t="str">
            <v>No aplica.</v>
          </cell>
          <cell r="K839" t="str">
            <v>No aplica.</v>
          </cell>
          <cell r="L839" t="str">
            <v xml:space="preserve">Gonzalo Espina Peruyero 
Mandato Especial: Elena Velasco Estero, 
</v>
          </cell>
          <cell r="M839" t="str">
            <v xml:space="preserve">Maipú N° 168, Casilla 520, Valdivia, Región de Los Ríos. 
</v>
          </cell>
          <cell r="N839" t="str">
            <v>XIV</v>
          </cell>
          <cell r="O839" t="str">
            <v>Valdivia</v>
          </cell>
          <cell r="P839" t="str">
            <v xml:space="preserve">Fono 63/213296 </v>
          </cell>
          <cell r="Q839" t="str">
            <v>valdivia@episcopado.cl</v>
          </cell>
          <cell r="R839" t="str">
            <v>Casilla 520</v>
          </cell>
          <cell r="S839" t="str">
            <v xml:space="preserve">93910 Organizaciones religiosas </v>
          </cell>
          <cell r="T839" t="str">
            <v>Certificado de Antecedentes Financieros, año 2019 aprobados  Subdepartamento de Supervisión financiera.</v>
          </cell>
        </row>
        <row r="840">
          <cell r="B840">
            <v>817325009</v>
          </cell>
          <cell r="C840" t="str">
            <v>Institución Eclesiástica</v>
          </cell>
          <cell r="D840" t="str">
            <v>Instituciones Religiosas.</v>
          </cell>
          <cell r="E840" t="str">
            <v>Institución eclesiastica. Erigido de acuerdo al Derecho Canónico, por Bula de la Santa Sede, de fecha 5 de enero del 2002.</v>
          </cell>
          <cell r="F840" t="str">
            <v>Indefinida.</v>
          </cell>
          <cell r="G840"/>
          <cell r="H840" t="str">
            <v>Organizaciones religiosas</v>
          </cell>
          <cell r="I840" t="str">
            <v>no tiene</v>
          </cell>
          <cell r="J840"/>
          <cell r="K840"/>
          <cell r="L840" t="str">
            <v xml:space="preserve">OSCAR EDUARDO GIL CATER
FRANCISCO JAVIER STEGMEIER SCHMIDLIN
</v>
          </cell>
          <cell r="M840" t="str">
            <v xml:space="preserve">O’Higgins 500, Curarrehue, Villarrica.
</v>
          </cell>
          <cell r="N840" t="str">
            <v>IX</v>
          </cell>
          <cell r="O840" t="str">
            <v>Villarrica</v>
          </cell>
          <cell r="P840" t="str">
            <v>Teléfonos:  +56993286839 +56989001256 +56958734375</v>
          </cell>
          <cell r="Q840" t="str">
            <v xml:space="preserve"> Correo electrónico: oscargil@diocesisdevillarrica.cl
aitor@escolapios.cl 
hogarsanmartin@gmail.com 
</v>
          </cell>
          <cell r="R840"/>
          <cell r="S840">
            <v>93910</v>
          </cell>
          <cell r="T840" t="str">
            <v xml:space="preserve">Se recepciona Certificado Financiero de 2018,  aprobado por Subdepto. Unidad de Supervisión Nacional.
</v>
          </cell>
        </row>
        <row r="841">
          <cell r="B841">
            <v>700270009</v>
          </cell>
          <cell r="C841" t="str">
            <v xml:space="preserve">Organización religiosa.
</v>
          </cell>
          <cell r="D841" t="str">
            <v>Instituciones Religiosas.</v>
          </cell>
          <cell r="E841" t="str">
            <v xml:space="preserve">Institución eclesiastica. Erigida de acuerdo al Derecho Canónico, en la Arquidiócesis de Santiago.
</v>
          </cell>
          <cell r="F841" t="str">
            <v xml:space="preserve">Indefinida.Consta en el Certificado C/14143/2019 y 1302/2020, de fecha 17 de octubre de 2019, autorizado por doña Marcela Arriaza Morales, Notaria del Arzobispado de Santiago.
</v>
          </cell>
          <cell r="G841"/>
          <cell r="H841" t="str">
            <v>Actividad religiosa.</v>
          </cell>
          <cell r="I841" t="str">
            <v>no tiene</v>
          </cell>
          <cell r="J841"/>
          <cell r="K841"/>
          <cell r="L841" t="str">
            <v>Mario Andres Salas Becerra      Viviana Contreras Menodoza (representante legal del Hogar San Pedro Armengol y Residencia San pedro Armengol El Salto en lo relativo a contratos con SENAME en la Región Metropolitana)</v>
          </cell>
          <cell r="M841" t="str">
            <v xml:space="preserve">Huérfanos Nº 669, of 614, Casilla 525, 
</v>
          </cell>
          <cell r="N841" t="str">
            <v>XIII</v>
          </cell>
          <cell r="O841" t="str">
            <v>Santiago</v>
          </cell>
          <cell r="P841" t="str">
            <v>Teléfono 02-6395684</v>
          </cell>
          <cell r="Q841"/>
          <cell r="R841"/>
          <cell r="S841" t="str">
            <v>93910 Organizaciones religiosas.</v>
          </cell>
          <cell r="T841" t="str">
            <v xml:space="preserve">Se acompaña Certificado de Antecedentes Financieros, correspondiente al año 2020, aprobado por el Subdepartamento de Supervisión Financiera.
</v>
          </cell>
        </row>
        <row r="842">
          <cell r="B842">
            <v>700414000</v>
          </cell>
          <cell r="C842" t="str">
            <v>Organización Religiosa</v>
          </cell>
          <cell r="D842" t="str">
            <v>Instituciones Religiosas.</v>
          </cell>
          <cell r="E842" t="str">
            <v>Erigida de acuerdo al Derecho Canónico</v>
          </cell>
          <cell r="F842" t="str">
            <v>Indefinida</v>
          </cell>
          <cell r="G842"/>
          <cell r="H842" t="str">
            <v>Actividades Religiosas</v>
          </cell>
          <cell r="I842" t="str">
            <v>no tiene</v>
          </cell>
          <cell r="J842"/>
          <cell r="K842"/>
          <cell r="L842" t="str">
            <v xml:space="preserve">R.P. Marcelo Ignacio Henríquez Trujillo                                </v>
          </cell>
          <cell r="M842" t="str">
            <v>Avda. Pajaritos s/n, Parcela 10-B, comuna de Malloco, Región Metropolitana</v>
          </cell>
          <cell r="N842" t="str">
            <v>XIII</v>
          </cell>
          <cell r="O842" t="str">
            <v>Malloco</v>
          </cell>
          <cell r="P842" t="str">
            <v>8140697  Fax: 8143164</v>
          </cell>
          <cell r="Q842" t="str">
            <v>wwwgeocities.com/koinomadelfia</v>
          </cell>
          <cell r="R842"/>
          <cell r="S842" t="str">
            <v>93910: Organizaciones Religiosas</v>
          </cell>
          <cell r="T842" t="str">
            <v xml:space="preserve">Se acompañan antecedentes financieros correspondientes al año 2015, aprobados por el Subdepartamento de Supervisión Financiera Nacional. </v>
          </cell>
        </row>
        <row r="843">
          <cell r="B843">
            <v>605060005</v>
          </cell>
          <cell r="C843" t="str">
            <v>no aparece</v>
          </cell>
          <cell r="D843" t="str">
            <v>Organismo o Servicio Público.</v>
          </cell>
          <cell r="E843" t="str">
            <v xml:space="preserve">. Servicio Público.Otorgado por Decreto Ley N° 2460, de 1979.
</v>
          </cell>
          <cell r="F843" t="str">
            <v xml:space="preserve">Indefinida
</v>
          </cell>
          <cell r="G843"/>
          <cell r="H843" t="str">
            <v xml:space="preserve">Según Ley N° 2460, de 1979, art. 13 inciso segundo.
</v>
          </cell>
          <cell r="I843" t="str">
            <v>no tiene</v>
          </cell>
          <cell r="J843"/>
          <cell r="K843"/>
          <cell r="L843" t="str">
            <v>Sergio Antonio Muñoz Yáñez. CI 10.671.970-5</v>
          </cell>
          <cell r="M843" t="str">
            <v xml:space="preserve">General Mackenna N° 1314, Santiago, Región Metropolitana. 
</v>
          </cell>
          <cell r="N843" t="str">
            <v>XIII</v>
          </cell>
          <cell r="O843" t="str">
            <v>Santiago</v>
          </cell>
          <cell r="P843" t="str">
            <v>Teléfono: 227080156</v>
          </cell>
          <cell r="Q843" t="str">
            <v xml:space="preserve">Correo electrónico: dirgral@investigaciones.cl
</v>
          </cell>
          <cell r="R843"/>
          <cell r="S843" t="str">
            <v xml:space="preserve">91001 Administración Pública </v>
          </cell>
          <cell r="T843" t="str">
            <v>No se acompañan. Aplica Informe Jurídico Nº 09, de  fecha 14 de marzo de 2011 del Departamento Jurídico y Dictamen Nº 070791, de 2009, de la Contraloría General de la República</v>
          </cell>
        </row>
        <row r="844">
          <cell r="B844">
            <v>816989000</v>
          </cell>
          <cell r="C844" t="str">
            <v>Corporación de Estudios Superiores de Derecho Público.</v>
          </cell>
          <cell r="D844" t="str">
            <v>Corporaciones de Derecho Público.</v>
          </cell>
          <cell r="E844" t="str">
            <v>Otorgado por Decreto Ley Nº 4807 del año 1929, del Ministerio de Educación.</v>
          </cell>
          <cell r="F844" t="str">
            <v xml:space="preserve">Certificado de Vigencia Nº 06/00238, de 30 de agosto de 2019, del subsecretario de Educación Superior del Ministerio de Educación.
</v>
          </cell>
          <cell r="G844"/>
          <cell r="H844"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I844" t="str">
            <v>no tiene</v>
          </cell>
          <cell r="J844"/>
          <cell r="K844"/>
          <cell r="L844"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M844" t="str">
            <v>Avenida Libertador Bernardo O’Higgins Nº 340, Santiago</v>
          </cell>
          <cell r="N844" t="str">
            <v>XIII</v>
          </cell>
          <cell r="O844" t="str">
            <v>Santiago</v>
          </cell>
          <cell r="P844"/>
          <cell r="Q844"/>
          <cell r="R844"/>
          <cell r="S844">
            <v>93105</v>
          </cell>
          <cell r="T844" t="str">
            <v xml:space="preserve">Se acompaña certificado financiero correspondiente al año 2021, aprobado por el Subdepartamento de Supervisión Nacional. </v>
          </cell>
        </row>
        <row r="845">
          <cell r="B845">
            <v>821589088</v>
          </cell>
          <cell r="C845" t="str">
            <v>Institución Eclesiástica</v>
          </cell>
          <cell r="D845" t="str">
            <v>Instituciones Religiosas.</v>
          </cell>
          <cell r="E845" t="str">
            <v>Otorgado por derecho canónico</v>
          </cell>
          <cell r="F845" t="str">
            <v>Indefinida.</v>
          </cell>
          <cell r="G845"/>
          <cell r="H845" t="str">
            <v>Organizaciones religiosas</v>
          </cell>
          <cell r="I845" t="str">
            <v>no tiene</v>
          </cell>
          <cell r="J845"/>
          <cell r="K845"/>
          <cell r="L845" t="str">
            <v xml:space="preserve">Pbro. Santiago Alvarado Sánchez   </v>
          </cell>
          <cell r="M845" t="str">
            <v xml:space="preserve">Chacabuco Nº 68, comuna de Angol,  IX Región.  </v>
          </cell>
          <cell r="N845" t="str">
            <v>IX</v>
          </cell>
          <cell r="O845" t="str">
            <v>Angol</v>
          </cell>
          <cell r="P845"/>
          <cell r="Q845"/>
          <cell r="R845"/>
          <cell r="S845" t="str">
            <v>93910: Organización religiosa.</v>
          </cell>
          <cell r="T845" t="str">
            <v>Se acompaña Certificado Financiero, año 2005 aprobado por la Unidad de Auditoría.</v>
          </cell>
        </row>
        <row r="846">
          <cell r="B846">
            <v>651078105</v>
          </cell>
          <cell r="C846" t="str">
            <v>Institución Eclesiástica</v>
          </cell>
          <cell r="D846" t="str">
            <v>Instituciones Religiosas.</v>
          </cell>
          <cell r="E846" t="str">
            <v>Institución eclesiastica.Otorgado por derecho canónico</v>
          </cell>
          <cell r="F846" t="str">
            <v>Indefinida.</v>
          </cell>
          <cell r="G846"/>
          <cell r="H846" t="str">
            <v>Organizaciones religiosas</v>
          </cell>
          <cell r="I846" t="str">
            <v>no tiene</v>
          </cell>
          <cell r="J846"/>
          <cell r="K846"/>
          <cell r="L846" t="str">
            <v xml:space="preserve">Pbro. Lorenzo Solari Villa        </v>
          </cell>
          <cell r="M846" t="str">
            <v>Avda. Centenario Nº 124, comuna de Yerbas Buenas</v>
          </cell>
          <cell r="N846" t="str">
            <v>VII</v>
          </cell>
          <cell r="O846" t="str">
            <v>Yerbas Buenas</v>
          </cell>
          <cell r="P846"/>
          <cell r="Q846"/>
          <cell r="R846"/>
          <cell r="S846">
            <v>93910</v>
          </cell>
          <cell r="T846" t="str">
            <v xml:space="preserve">Se acompaña certificado financiero, aprobado por la Unidad de Auditoría, según consta en Memorando N° AI/2007/025, de 10 de enero de 2007. </v>
          </cell>
        </row>
        <row r="847">
          <cell r="B847">
            <v>800665612</v>
          </cell>
          <cell r="C847" t="str">
            <v>Institución eclesiástica</v>
          </cell>
          <cell r="D847" t="str">
            <v>Instituciones Religiosas.</v>
          </cell>
          <cell r="E847" t="str">
            <v>Erigida de acuerdo al Derecho Canónico, por Decreto S/N, de 1954, de la Autoridad Eclesiástica hoy del Arzobispado de Concepción.</v>
          </cell>
          <cell r="F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847"/>
          <cell r="H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I847" t="str">
            <v>no tiene</v>
          </cell>
          <cell r="J847"/>
          <cell r="K847"/>
          <cell r="L847" t="str">
            <v xml:space="preserve">Pbro. Ricardo Andrés Oliva Salazar, 
</v>
          </cell>
          <cell r="M847" t="str">
            <v xml:space="preserve">Manuel Montt N° 01180, Villa Mora, comuna de Coronel, Octava Región
</v>
          </cell>
          <cell r="N847" t="str">
            <v>VIII</v>
          </cell>
          <cell r="O847" t="str">
            <v>Coronel</v>
          </cell>
          <cell r="P847" t="str">
            <v>. Fono: 41-2711094.</v>
          </cell>
          <cell r="Q847"/>
          <cell r="R847"/>
          <cell r="S847" t="str">
            <v>93910: Organizaciones Religiosas</v>
          </cell>
          <cell r="T847" t="str">
            <v>Se acompaña Certificado de Antecedentes Financieros, correspondiente al año 2020, aprobados por el Departamento de Administración y Finanzas.</v>
          </cell>
        </row>
        <row r="848">
          <cell r="B848">
            <v>702209048</v>
          </cell>
          <cell r="C848" t="str">
            <v>Institución Eclesiástica</v>
          </cell>
          <cell r="D848" t="str">
            <v>Instituciones Religiosas.</v>
          </cell>
          <cell r="E848" t="str">
            <v>Otorgado por Derecho Canónico, Obispado de Chillán.</v>
          </cell>
          <cell r="F848" t="str">
            <v>Indefinida.</v>
          </cell>
          <cell r="G848"/>
          <cell r="H848" t="str">
            <v>Actividad Religiosa</v>
          </cell>
          <cell r="I848" t="str">
            <v>no tiene</v>
          </cell>
          <cell r="J848"/>
          <cell r="K848"/>
          <cell r="L848" t="str">
            <v xml:space="preserve">Pbro. Nelson Jara Adasme. </v>
          </cell>
          <cell r="M848" t="str">
            <v>Independencia Nº615, comuna de Quirihue</v>
          </cell>
          <cell r="N848" t="str">
            <v>XVI</v>
          </cell>
          <cell r="O848" t="str">
            <v>Quirihue</v>
          </cell>
          <cell r="P848"/>
          <cell r="Q848"/>
          <cell r="R848"/>
          <cell r="S848" t="str">
            <v>93910: Organizaciones Religiosas.</v>
          </cell>
          <cell r="T848" t="str">
            <v>Se acompaña Certificado de patrimonio año 2005, aprobado por la Unidad de Auditoria Interna.</v>
          </cell>
        </row>
        <row r="849">
          <cell r="B849">
            <v>732639004</v>
          </cell>
          <cell r="C849" t="str">
            <v>Institución Eclesiástica</v>
          </cell>
          <cell r="D849" t="str">
            <v>Instituciones Religiosas.</v>
          </cell>
          <cell r="E849" t="str">
            <v>Erigida de acuerdo al Derecho Canónico, por el Obispado de Temuco</v>
          </cell>
          <cell r="F849" t="str">
            <v>Indefinida</v>
          </cell>
          <cell r="G849"/>
          <cell r="H849" t="str">
            <v>Actividad Religiosa</v>
          </cell>
          <cell r="I849" t="str">
            <v>no tiene</v>
          </cell>
          <cell r="J849"/>
          <cell r="K849"/>
          <cell r="L849" t="str">
            <v xml:space="preserve">Pbro. Daniel Sereno Vargas Fuentes  
</v>
          </cell>
          <cell r="M849" t="str">
            <v xml:space="preserve">Aníbal Pinto Nº 380, comuna de Los Sauces, provincia de Malleco, IX Región </v>
          </cell>
          <cell r="N849" t="str">
            <v>IX</v>
          </cell>
          <cell r="O849" t="str">
            <v>Los Sauces</v>
          </cell>
          <cell r="P849"/>
          <cell r="Q849"/>
          <cell r="R849"/>
          <cell r="S849" t="str">
            <v>93910: Organizaciones Religiosas</v>
          </cell>
          <cell r="T849" t="str">
            <v>Se acompaña Certificado Financiero año 2004, aprobado por la Unidad de Auditoría</v>
          </cell>
        </row>
        <row r="850">
          <cell r="B850">
            <v>733785004</v>
          </cell>
          <cell r="C850" t="str">
            <v>Institución Eclesiástica</v>
          </cell>
          <cell r="D850" t="str">
            <v>Instituciones Religiosas.</v>
          </cell>
          <cell r="E850" t="str">
            <v>Otorgado por Derecho Canónico, Obispado de Puerto Montt.</v>
          </cell>
          <cell r="F850" t="str">
            <v>Indefinida.</v>
          </cell>
          <cell r="G850"/>
          <cell r="H850" t="str">
            <v>Actividad Religiosa</v>
          </cell>
          <cell r="I850" t="str">
            <v>no tiene</v>
          </cell>
          <cell r="J850"/>
          <cell r="K850"/>
          <cell r="L850" t="str">
            <v xml:space="preserve">Pbro. Daniel Benjamín Acuña Burgos. 
</v>
          </cell>
          <cell r="M850" t="str">
            <v>Los Artesanos Nº 2354, Villa Artesanía, de Puerto Montt, Décima Región.</v>
          </cell>
          <cell r="N850" t="str">
            <v>X</v>
          </cell>
          <cell r="O850" t="str">
            <v>Puerto Montt</v>
          </cell>
          <cell r="P850"/>
          <cell r="Q850"/>
          <cell r="R850"/>
          <cell r="S850">
            <v>93910</v>
          </cell>
          <cell r="T850" t="str">
            <v>Se acompañan antecedentes financieros año 2008, aprobados por la Unidad de Supervisión Financiera Nacional.</v>
          </cell>
        </row>
        <row r="851">
          <cell r="B851">
            <v>653716907</v>
          </cell>
          <cell r="C851" t="str">
            <v>Institución Religiosa</v>
          </cell>
          <cell r="D851" t="str">
            <v>Instituciones Religiosas.</v>
          </cell>
          <cell r="E851" t="str">
            <v>Erigida de acuerdo al Derecho Canónico</v>
          </cell>
          <cell r="F851" t="str">
            <v>Indefinida</v>
          </cell>
          <cell r="G851"/>
          <cell r="H851" t="str">
            <v>Actividades Religiosas</v>
          </cell>
          <cell r="I851" t="str">
            <v>no tiene</v>
          </cell>
          <cell r="J851"/>
          <cell r="K851"/>
          <cell r="L851" t="str">
            <v xml:space="preserve">Ernesto Albornoz Mena, </v>
          </cell>
          <cell r="M851" t="str">
            <v xml:space="preserve">Matriz Nº 135, Petorca, Quinta Región, </v>
          </cell>
          <cell r="N851" t="str">
            <v>V</v>
          </cell>
          <cell r="O851" t="str">
            <v>Petorca</v>
          </cell>
          <cell r="P851" t="str">
            <v>(56) 342510121</v>
          </cell>
          <cell r="Q851" t="str">
            <v>sanfelipe@episcopado.cl</v>
          </cell>
          <cell r="R851"/>
          <cell r="S851" t="str">
            <v>93910: Organizaciones Religiosas</v>
          </cell>
          <cell r="T851" t="str">
            <v>Se acompaña Certificado de Antecedentes Financieros del año 2019, aprobados por el Subdepartamento de Supervisión Nacional.</v>
          </cell>
        </row>
        <row r="852">
          <cell r="B852">
            <v>747474001</v>
          </cell>
          <cell r="C852" t="str">
            <v>Institución Eclesiástica</v>
          </cell>
          <cell r="D852" t="str">
            <v>Instituciones Religiosas.</v>
          </cell>
          <cell r="E852" t="str">
            <v>Erigida de acuerdo al Derecho Canónico, por el Obispado de Ancud</v>
          </cell>
          <cell r="F852" t="str">
            <v>Indefinida</v>
          </cell>
          <cell r="G852"/>
          <cell r="H852" t="str">
            <v>Actividad Religiosa</v>
          </cell>
          <cell r="I852" t="str">
            <v>no tiene</v>
          </cell>
          <cell r="J852"/>
          <cell r="K852"/>
          <cell r="L852" t="str">
            <v xml:space="preserve">Pbro. Milton Enrique Díaz Guzmán  
</v>
          </cell>
          <cell r="M852" t="str">
            <v>21 de mayo Nº065, comuna de Queilén, Décima Región.</v>
          </cell>
          <cell r="N852" t="str">
            <v>X</v>
          </cell>
          <cell r="O852" t="str">
            <v>Queilén</v>
          </cell>
          <cell r="P852"/>
          <cell r="Q852"/>
          <cell r="R852"/>
          <cell r="S852" t="str">
            <v>93910: Organizaciones Religiosas</v>
          </cell>
          <cell r="T852" t="str">
            <v>Se acompaña Certificado al año 2005, aprobado por la Unidad de Auditoria</v>
          </cell>
        </row>
        <row r="853">
          <cell r="B853">
            <v>725861001</v>
          </cell>
          <cell r="C853" t="str">
            <v>Institución Eclesiástica</v>
          </cell>
          <cell r="D853" t="str">
            <v>Instituciones Religiosas.</v>
          </cell>
          <cell r="E853" t="str">
            <v>Erigida de acuerdo al Derecho Canónico</v>
          </cell>
          <cell r="F853" t="str">
            <v>Indefinida</v>
          </cell>
          <cell r="G853"/>
          <cell r="H853" t="str">
            <v xml:space="preserve">Organizaciones Religiosas
</v>
          </cell>
          <cell r="I853" t="str">
            <v>no tiene</v>
          </cell>
          <cell r="J853"/>
          <cell r="K853"/>
          <cell r="L853" t="str">
            <v xml:space="preserve">Pbro. Hipólito Alexis Morales Fuenzalida, 
</v>
          </cell>
          <cell r="M853" t="str">
            <v xml:space="preserve">Pedro Montt S/N, Chincolco, comuna de Petorca, Quinta Región, 
</v>
          </cell>
          <cell r="N853" t="str">
            <v>V</v>
          </cell>
          <cell r="O853" t="str">
            <v>Petorca</v>
          </cell>
          <cell r="P853"/>
          <cell r="Q853" t="str">
            <v xml:space="preserve">hogarchincolco@gmail.com.
</v>
          </cell>
          <cell r="R853"/>
          <cell r="S853">
            <v>93910</v>
          </cell>
          <cell r="T853" t="str">
            <v>Se acompaña Certificado de Antecedentes Financieros correspondientes al año 2011, aprobado por el Subdepartamento de Supervisión Financiera Nacional.</v>
          </cell>
        </row>
        <row r="854">
          <cell r="B854" t="str">
            <v>70643500K</v>
          </cell>
          <cell r="C854" t="str">
            <v>Institución Eclesiástica</v>
          </cell>
          <cell r="D854" t="str">
            <v>Instituciones Religiosas.</v>
          </cell>
          <cell r="E854" t="str">
            <v>Otorgado por Derecho Canónico, obispado de Osorno.</v>
          </cell>
          <cell r="F854" t="str">
            <v>Indefinida.</v>
          </cell>
          <cell r="G854"/>
          <cell r="H854" t="str">
            <v>Actividad Religiosa</v>
          </cell>
          <cell r="I854" t="str">
            <v>no tiene</v>
          </cell>
          <cell r="J854"/>
          <cell r="K854"/>
          <cell r="L854" t="str">
            <v xml:space="preserve">Pbro. Oscar Enrique Escobar Oyarzún      </v>
          </cell>
          <cell r="M854" t="str">
            <v>Urmeneta Nº 692, comuna de Puerto Octay, X Región</v>
          </cell>
          <cell r="N854" t="str">
            <v>X</v>
          </cell>
          <cell r="O854" t="str">
            <v>Puerto Octay</v>
          </cell>
          <cell r="P854"/>
          <cell r="Q854"/>
          <cell r="R854"/>
          <cell r="S854" t="str">
            <v>93910: Organizaciones Religiosas.</v>
          </cell>
          <cell r="T854" t="str">
            <v>Se acompaña Certificado Financiero correspondiente al año 2007, aprobado por la Unidad de Supervisión Nacional.</v>
          </cell>
        </row>
        <row r="855">
          <cell r="B855">
            <v>732361006</v>
          </cell>
          <cell r="C855" t="str">
            <v>Institución Eclesiástica</v>
          </cell>
          <cell r="D855" t="str">
            <v>Instituciones Religiosas.</v>
          </cell>
          <cell r="E855" t="str">
            <v xml:space="preserve">Erigida de acuerdo al Derecho Canónico.
</v>
          </cell>
          <cell r="F855" t="str">
            <v>Indefinida.</v>
          </cell>
          <cell r="G855"/>
          <cell r="H855" t="str">
            <v>Actividad Religiosa</v>
          </cell>
          <cell r="I855" t="str">
            <v>no tiene</v>
          </cell>
          <cell r="J855"/>
          <cell r="K855"/>
          <cell r="L855" t="str">
            <v xml:space="preserve">Pbro.  Mario Enrique Ross Contreras       </v>
          </cell>
          <cell r="M855" t="str">
            <v>Fresia s/n, comuna de Galvarino, IX Región</v>
          </cell>
          <cell r="N855" t="str">
            <v>IX</v>
          </cell>
          <cell r="O855" t="str">
            <v>Galvarino</v>
          </cell>
          <cell r="P855"/>
          <cell r="Q855"/>
          <cell r="R855"/>
          <cell r="S855">
            <v>93910</v>
          </cell>
          <cell r="T855" t="str">
            <v>Se acompaña certificado financiero año 2005, aprobado por la Unidad de Auditoría Interna.</v>
          </cell>
        </row>
        <row r="856">
          <cell r="B856">
            <v>707155000</v>
          </cell>
          <cell r="C856" t="str">
            <v>Institución Eclesiástica</v>
          </cell>
          <cell r="D856" t="str">
            <v>Instituciones Religiosas.</v>
          </cell>
          <cell r="E856" t="str">
            <v xml:space="preserve">Otorgado por Derecho Canónico.
</v>
          </cell>
          <cell r="F856" t="str">
            <v xml:space="preserve">Otorgado por Derecho Canónico.
Indefinida.
</v>
          </cell>
          <cell r="G856"/>
          <cell r="H856" t="str">
            <v>Actividad Religiosa</v>
          </cell>
          <cell r="I856" t="str">
            <v>no tiene</v>
          </cell>
          <cell r="J856"/>
          <cell r="K856"/>
          <cell r="L856" t="str">
            <v xml:space="preserve">Padre Nelson Javier Moreno Ruíz.     
</v>
          </cell>
          <cell r="M856" t="str">
            <v xml:space="preserve">Manuel Plaza Nº 440, Villa Olímpica, Puerto Montt, Décima Región.
</v>
          </cell>
          <cell r="N856" t="str">
            <v>X</v>
          </cell>
          <cell r="O856" t="str">
            <v>Puerto Montt</v>
          </cell>
          <cell r="P856"/>
          <cell r="Q856"/>
          <cell r="R856"/>
          <cell r="S856">
            <v>93910</v>
          </cell>
          <cell r="T856" t="str">
            <v>Se acompaña Certificado de Antecedentes Financieros correspondiente al año 2010, aprobado por el Subdepartamento de Supervisión Financiera Nacional.</v>
          </cell>
        </row>
        <row r="857">
          <cell r="B857">
            <v>729274003</v>
          </cell>
          <cell r="C857" t="str">
            <v>Institución Eclesiástica</v>
          </cell>
          <cell r="D857" t="str">
            <v>Instituciones Religiosas.</v>
          </cell>
          <cell r="E857" t="str">
            <v>Erigida por Derecho Canónico</v>
          </cell>
          <cell r="F857" t="str">
            <v>Indefinida.</v>
          </cell>
          <cell r="G857"/>
          <cell r="H857" t="str">
            <v>Actividad Religiosa</v>
          </cell>
          <cell r="I857" t="str">
            <v>no tiene</v>
          </cell>
          <cell r="J857"/>
          <cell r="K857"/>
          <cell r="L857" t="str">
            <v>Hugo Salvador González Guerrero.</v>
          </cell>
          <cell r="M857" t="str">
            <v xml:space="preserve">Vergara Nº 825, comuna de Algol, provincia de Malleco, IX Región.
</v>
          </cell>
          <cell r="N857" t="str">
            <v>IX</v>
          </cell>
          <cell r="O857" t="str">
            <v>Angol</v>
          </cell>
          <cell r="P857" t="str">
            <v>Teléfono (45) 715536</v>
          </cell>
          <cell r="Q857"/>
          <cell r="R857"/>
          <cell r="S857" t="str">
            <v>93910: Organización Religiosa.</v>
          </cell>
          <cell r="T857" t="str">
            <v xml:space="preserve">Se acompaña Certificado financiero, año 2005, aprobado por Unidad de Auditoria. </v>
          </cell>
        </row>
        <row r="858">
          <cell r="B858">
            <v>731959005</v>
          </cell>
          <cell r="C858" t="str">
            <v>Institución Eclesiástica</v>
          </cell>
          <cell r="D858" t="str">
            <v>Instituciones Religiosas.</v>
          </cell>
          <cell r="E858" t="str">
            <v>Erigida de acuerdo al Derecho Canónico</v>
          </cell>
          <cell r="F858" t="str">
            <v>Indefinida.</v>
          </cell>
          <cell r="G858"/>
          <cell r="H858" t="str">
            <v>Actividad Religiosa</v>
          </cell>
          <cell r="I858" t="str">
            <v>no tiene</v>
          </cell>
          <cell r="J858"/>
          <cell r="K858"/>
          <cell r="L858" t="str">
            <v xml:space="preserve">Pbro. Juan Antonio González Saravia  </v>
          </cell>
          <cell r="M858" t="str">
            <v xml:space="preserve">Dr. Garriga Nº1035, Purén
</v>
          </cell>
          <cell r="N858" t="str">
            <v>IX</v>
          </cell>
          <cell r="O858" t="str">
            <v>Purén</v>
          </cell>
          <cell r="P858" t="str">
            <v xml:space="preserve">Teléfono 793044.
</v>
          </cell>
          <cell r="Q858"/>
          <cell r="R858"/>
          <cell r="S858" t="str">
            <v>93910: Organizaciones Religiosas.</v>
          </cell>
          <cell r="T858" t="str">
            <v>Se acompaña Certificado Financiero, año 2005  aprobado por Unidad de Auditoria.</v>
          </cell>
        </row>
        <row r="859">
          <cell r="B859">
            <v>800665264</v>
          </cell>
          <cell r="C859" t="str">
            <v>Institución Eclesiástica</v>
          </cell>
          <cell r="D859" t="str">
            <v>Instituciones Religiosas.</v>
          </cell>
          <cell r="E859" t="str">
            <v>Erigida de conformidad al Derecho Canónico.</v>
          </cell>
          <cell r="F859" t="str">
            <v>Indefinida.</v>
          </cell>
          <cell r="G859"/>
          <cell r="H859" t="str">
            <v>Actividad Religiosa</v>
          </cell>
          <cell r="I859" t="str">
            <v>no tiene</v>
          </cell>
          <cell r="J859"/>
          <cell r="K859"/>
          <cell r="L859" t="str">
            <v xml:space="preserve">Pbro.  Pedro Luis Gómez Díaz. </v>
          </cell>
          <cell r="M859" t="str">
            <v>Los Leones Nº 720, comuna de Curanilahue, VIII Región.</v>
          </cell>
          <cell r="N859" t="str">
            <v>VIII</v>
          </cell>
          <cell r="O859" t="str">
            <v>Curanilahue</v>
          </cell>
          <cell r="P859"/>
          <cell r="Q859"/>
          <cell r="R859"/>
          <cell r="S859" t="str">
            <v>93910: Administración Pública</v>
          </cell>
          <cell r="T859" t="str">
            <v>Se acompaña Certificado Financiero del año 2004, aprobado por la Unidad de Auditoria.</v>
          </cell>
        </row>
        <row r="860">
          <cell r="B860">
            <v>700555097</v>
          </cell>
          <cell r="C860" t="str">
            <v>Institución Eclesiástica</v>
          </cell>
          <cell r="D860" t="str">
            <v>Instituciones Religiosas.</v>
          </cell>
          <cell r="E860" t="str">
            <v>Otorgado por Derecho Canónico, Obispado de Copiapó.</v>
          </cell>
          <cell r="F860" t="str">
            <v>Indefinida.</v>
          </cell>
          <cell r="G860"/>
          <cell r="H860" t="str">
            <v>Actividad Religiosa</v>
          </cell>
          <cell r="I860" t="str">
            <v>no tiene</v>
          </cell>
          <cell r="J860"/>
          <cell r="K860"/>
          <cell r="L860" t="str">
            <v xml:space="preserve">Pbro. Mario Campillay Morales. 
</v>
          </cell>
          <cell r="M860" t="str">
            <v xml:space="preserve">Carmen Nº 1056, población Carrera, comuna de Vallenar. Casilla 116
</v>
          </cell>
          <cell r="N860" t="str">
            <v>III</v>
          </cell>
          <cell r="O860" t="str">
            <v>Vallenar</v>
          </cell>
          <cell r="P860" t="str">
            <v>Teléfono: (51) 611853</v>
          </cell>
          <cell r="Q860"/>
          <cell r="R860"/>
          <cell r="S860">
            <v>93910</v>
          </cell>
          <cell r="T860" t="str">
            <v>Se acompañan antecedentes financieros correspondientes al año 2010, aprobados por el Subdepartamento de Supervisión Financiera Nacional.</v>
          </cell>
        </row>
        <row r="861">
          <cell r="B861" t="str">
            <v>80066523K</v>
          </cell>
          <cell r="C861" t="str">
            <v>Institución Eclesiástica</v>
          </cell>
          <cell r="D861" t="str">
            <v>Instituciones Religiosas.</v>
          </cell>
          <cell r="E861" t="str">
            <v>Erigida de acuerdo al Derecho Canónico, por el Arzobispado de Concepción.</v>
          </cell>
          <cell r="F861" t="str">
            <v>Indefinida.                                Erigida de acuerdo al Derecho Canónico, por el Arzobispado de Concepción, según Certificado Prot. PDF 027/2020, de fecha 07 de julio de 2020, emanado del Arzobispado de la Santísima Concepción.</v>
          </cell>
          <cell r="G861"/>
          <cell r="H861" t="str">
            <v>Actividad Religiosa</v>
          </cell>
          <cell r="I861" t="str">
            <v>no tiene</v>
          </cell>
          <cell r="J861"/>
          <cell r="K861"/>
          <cell r="L861" t="str">
            <v xml:space="preserve">Rvdo. Prbo. Bismarck de Jesús Valle Palacios,  </v>
          </cell>
          <cell r="M861" t="str">
            <v>Manuel Bulnes Nº525, Hualqui</v>
          </cell>
          <cell r="N861" t="str">
            <v>VIII</v>
          </cell>
          <cell r="O861" t="str">
            <v>Hualqui</v>
          </cell>
          <cell r="P861" t="str">
            <v xml:space="preserve">41-2780417
44-2896820
</v>
          </cell>
          <cell r="Q861" t="str">
            <v xml:space="preserve">parroquihualqui@gmail.com
pibaraucarioa@gmail.com
</v>
          </cell>
          <cell r="R861"/>
          <cell r="S861" t="str">
            <v>93910: Organizaciones Religiosas.</v>
          </cell>
          <cell r="T861" t="str">
            <v>Certificado de la Institución, correspondiente a antecedentes financieros del año 2020, aprobados por el Subdepartamento de Supervisión Financiera.</v>
          </cell>
        </row>
        <row r="862">
          <cell r="B862" t="str">
            <v>70301500K</v>
          </cell>
          <cell r="C862" t="str">
            <v>Institución Eclesiástica</v>
          </cell>
          <cell r="D862" t="str">
            <v>Instituciones Religiosas.</v>
          </cell>
          <cell r="E862" t="str">
            <v>Erigida de acuerdo al Derecho Canónico, por el Obispado de Valparaiso.</v>
          </cell>
          <cell r="F862" t="str">
            <v xml:space="preserve">Erigida de acuerdo al Derecho Canónico, por el Obispado de Valparaiso.
Indefinida.
</v>
          </cell>
          <cell r="G862"/>
          <cell r="H862" t="str">
            <v>Actividad Religiosa</v>
          </cell>
          <cell r="I862" t="str">
            <v>no tiene</v>
          </cell>
          <cell r="J862"/>
          <cell r="K862"/>
          <cell r="L862" t="str">
            <v>R.P. José María Zorrilla  Lafuente,</v>
          </cell>
          <cell r="M862" t="str">
            <v xml:space="preserve">Avda. Gómez Carreño Nº4580, primer sector Gómez Carreño, Viña del Mar.
</v>
          </cell>
          <cell r="N862" t="str">
            <v>V</v>
          </cell>
          <cell r="O862" t="str">
            <v>Viña Del Mar</v>
          </cell>
          <cell r="P862" t="str">
            <v xml:space="preserve">Teléfono: (32) 489706. </v>
          </cell>
          <cell r="Q862"/>
          <cell r="R862"/>
          <cell r="S862" t="str">
            <v>93910: Organizaciones Religiosas.</v>
          </cell>
          <cell r="T862" t="str">
            <v>Se acompañan certificado financiero año 2007, aprobado por la Unidad de Auditoría Interna.</v>
          </cell>
        </row>
        <row r="863">
          <cell r="B863">
            <v>702085047</v>
          </cell>
          <cell r="C863" t="str">
            <v>Institución eclesiástica</v>
          </cell>
          <cell r="D863" t="str">
            <v>Instituciones Religiosas.</v>
          </cell>
          <cell r="E863" t="str">
            <v>Erigida de acuerdo al Derecho Canónico</v>
          </cell>
          <cell r="F863" t="str">
            <v>Indefinida</v>
          </cell>
          <cell r="G863"/>
          <cell r="H863" t="str">
            <v xml:space="preserve">Actividad religiosa
</v>
          </cell>
          <cell r="I863" t="str">
            <v>no tiene</v>
          </cell>
          <cell r="J863"/>
          <cell r="K863"/>
          <cell r="L863" t="str">
            <v xml:space="preserve">Pbro. Juan Carlos Hernandez Mansilla, 
</v>
          </cell>
          <cell r="M863" t="str">
            <v xml:space="preserve">Janequeo esq Diego Portales s/n, Población Bdo O’Higgins, Puerto Montt.
</v>
          </cell>
          <cell r="N863" t="str">
            <v>X</v>
          </cell>
          <cell r="O863" t="str">
            <v>Puerto Montt</v>
          </cell>
          <cell r="P863" t="str">
            <v>652260103-652251031.</v>
          </cell>
          <cell r="Q863" t="str">
            <v>infosanpablo@gmail.com</v>
          </cell>
          <cell r="R863"/>
          <cell r="S863" t="str">
            <v>93910: Organizaciones Religiosas</v>
          </cell>
          <cell r="T863" t="str">
            <v>Se acompañan antecedentes financieros correspondientes al año 2019, aprobados por el Sub departamento de Supervisión Nacional.</v>
          </cell>
        </row>
        <row r="864">
          <cell r="B864">
            <v>704380208</v>
          </cell>
          <cell r="C864" t="str">
            <v>Institución Eclesiástica</v>
          </cell>
          <cell r="D864" t="str">
            <v>Instituciones Religiosas.</v>
          </cell>
          <cell r="E864" t="str">
            <v>Derecho Canónico</v>
          </cell>
          <cell r="F864" t="str">
            <v>Indefinida.</v>
          </cell>
          <cell r="G864"/>
          <cell r="H864" t="str">
            <v>Actividad Religiosa</v>
          </cell>
          <cell r="I864" t="str">
            <v>no tiene</v>
          </cell>
          <cell r="J864"/>
          <cell r="K864"/>
          <cell r="L864" t="str">
            <v xml:space="preserve">Revdo Padre  Rogelio Azócar Ulloa. </v>
          </cell>
          <cell r="M864" t="str">
            <v xml:space="preserve">Ejército s/n, comuna de San Rosendo, VIII Región. </v>
          </cell>
          <cell r="N864" t="str">
            <v>VIII</v>
          </cell>
          <cell r="O864" t="str">
            <v>San Rosendo</v>
          </cell>
          <cell r="P864"/>
          <cell r="Q864"/>
          <cell r="R864"/>
          <cell r="S864" t="str">
            <v>93910: Organizaciones Religiosas.</v>
          </cell>
          <cell r="T864" t="str">
            <v>Se acompañan antecedentes financieros año 2009, aprobados por el Subdepartamento de Supervisión Financiera Nacional.</v>
          </cell>
        </row>
        <row r="865">
          <cell r="B865">
            <v>702872707</v>
          </cell>
          <cell r="C865" t="str">
            <v>Institución Eclesiástica</v>
          </cell>
          <cell r="D865" t="str">
            <v>Instituciones Religiosas.</v>
          </cell>
          <cell r="E865" t="str">
            <v>Otorgado por derecho canónico</v>
          </cell>
          <cell r="F865" t="str">
            <v>Indefinida.</v>
          </cell>
          <cell r="G865"/>
          <cell r="H865" t="str">
            <v>Organizaciones religiosas</v>
          </cell>
          <cell r="I865" t="str">
            <v>no tiene</v>
          </cell>
          <cell r="J865"/>
          <cell r="K865"/>
          <cell r="L865" t="str">
            <v xml:space="preserve">Pbro. Jorge Alexandro Solís Papayani   </v>
          </cell>
          <cell r="M865" t="str">
            <v xml:space="preserve">Santa Julia Nº 787, comuna de La Florida.
</v>
          </cell>
          <cell r="N865" t="str">
            <v>XIII</v>
          </cell>
          <cell r="O865" t="str">
            <v>La Florida</v>
          </cell>
          <cell r="P865" t="str">
            <v>Teléfono (proyecto La Casona de lo Jóvenes): 2629457</v>
          </cell>
          <cell r="Q865"/>
          <cell r="R865"/>
          <cell r="S865" t="str">
            <v>93910: Organización Religiosa.</v>
          </cell>
          <cell r="T865" t="str">
            <v>Se acompaña Certificado Financiero del 2004 a la Unidad de Auditoría.</v>
          </cell>
        </row>
        <row r="866">
          <cell r="B866">
            <v>815133048</v>
          </cell>
          <cell r="C866" t="str">
            <v>Institución Eclesiástica</v>
          </cell>
          <cell r="D866" t="str">
            <v>Instituciones Religiosas.</v>
          </cell>
          <cell r="E866" t="str">
            <v>Erigida de acuerdo al Derecho Canónico</v>
          </cell>
          <cell r="F866" t="str">
            <v>Indefinida.</v>
          </cell>
          <cell r="G866"/>
          <cell r="H866" t="str">
            <v>Actividad Religiosa</v>
          </cell>
          <cell r="I866" t="str">
            <v>no tiene</v>
          </cell>
          <cell r="J866"/>
          <cell r="K866"/>
          <cell r="L866" t="str">
            <v xml:space="preserve">Juan Yamil Pinto Agloni              </v>
          </cell>
          <cell r="M866" t="str">
            <v xml:space="preserve">Avda. Balmaceda S/N, San Javier, VII Región. 
Casilla 59 San Javier
</v>
          </cell>
          <cell r="N866" t="str">
            <v>VII</v>
          </cell>
          <cell r="O866" t="str">
            <v>San Javier</v>
          </cell>
          <cell r="P866" t="str">
            <v>Teléfono: (73) 322355</v>
          </cell>
          <cell r="Q866"/>
          <cell r="R866"/>
          <cell r="S866">
            <v>93910</v>
          </cell>
          <cell r="T866" t="str">
            <v>Se acompaña certificado financiero año 2005, aprobado por la Unidad de Auditoría Interna.</v>
          </cell>
        </row>
        <row r="867">
          <cell r="B867">
            <v>823695004</v>
          </cell>
          <cell r="C867" t="str">
            <v>Organización Religiosa.</v>
          </cell>
          <cell r="D867" t="str">
            <v>Instituciones Religiosas.</v>
          </cell>
          <cell r="E867" t="str">
            <v>Decreto Eclesiástico emanado del Obispado de Valparaíso</v>
          </cell>
          <cell r="F867" t="str">
            <v>Certificado Nº 306, del Obispado de Valparaíso, de fecha 22 de agosto de 2007.</v>
          </cell>
          <cell r="G867"/>
          <cell r="H867" t="str">
            <v>Actividades Religiosas.</v>
          </cell>
          <cell r="I867" t="str">
            <v>no tiene</v>
          </cell>
          <cell r="J867"/>
          <cell r="K867"/>
          <cell r="L867" t="str">
            <v xml:space="preserve">Representante Legal: Elías Alberto Reales, 
Delegación de poder a Gerente General, Andrés Pinto Escobar,
</v>
          </cell>
          <cell r="M867" t="str">
            <v xml:space="preserve">Avda. San Martín Nº 1355, comuna Viña del Mar.
</v>
          </cell>
          <cell r="N867" t="str">
            <v>V</v>
          </cell>
          <cell r="O867" t="str">
            <v>Viña Del Mar</v>
          </cell>
          <cell r="P867" t="str">
            <v>Teléfono: (32) 460220.</v>
          </cell>
          <cell r="Q867"/>
          <cell r="R867"/>
          <cell r="S867">
            <v>93910</v>
          </cell>
          <cell r="T867" t="str">
            <v>Se acompaña certificado financiero, correspondiente al año 2020,aprobado por el  Departamento de Administración y Finanzas.</v>
          </cell>
        </row>
        <row r="868">
          <cell r="B868">
            <v>616068008</v>
          </cell>
          <cell r="C868" t="str">
            <v>Servicio Público</v>
          </cell>
          <cell r="D868" t="str">
            <v>Organismo o Servicio Público.</v>
          </cell>
          <cell r="E868" t="str">
            <v>Según Decreto Ley Nº 2763 del año 1979, que forma los Servicios de Salud, reglamentado por el Decreto Nº 42, del año 1981.</v>
          </cell>
          <cell r="F868" t="str">
            <v>Indefinida.</v>
          </cell>
          <cell r="G868"/>
          <cell r="H868" t="str">
            <v>Administrar prestaciones de salud pública.</v>
          </cell>
          <cell r="I868" t="str">
            <v>no tiene</v>
          </cell>
          <cell r="J868"/>
          <cell r="K868"/>
          <cell r="L868" t="str">
            <v xml:space="preserve">Fabio Andres López Aguilera </v>
          </cell>
          <cell r="M868" t="str">
            <v xml:space="preserve">Alameda Nº 609, comuna de Rancagua, Sexta Región. </v>
          </cell>
          <cell r="N868" t="str">
            <v>VI</v>
          </cell>
          <cell r="O868" t="str">
            <v>Rancagua</v>
          </cell>
          <cell r="P868" t="str">
            <v xml:space="preserve">Telefono 722337841 anexo 727841 </v>
          </cell>
          <cell r="Q868"/>
          <cell r="R868"/>
          <cell r="S868">
            <v>91001</v>
          </cell>
          <cell r="T868" t="str">
            <v>No se acompañan. Aplica Informe Jurídico Nº 09, de  fecha 14 de marzo de 2011 del Departamento Jurídico y Dictamen Nº 070791, de 2009, de la Contraloría General de la República</v>
          </cell>
        </row>
        <row r="869">
          <cell r="B869" t="str">
            <v>61607900K</v>
          </cell>
          <cell r="C869" t="str">
            <v>Servicio Público</v>
          </cell>
          <cell r="D869" t="str">
            <v>Organismo o Servicio Público.</v>
          </cell>
          <cell r="E869" t="str">
            <v>Según Decreto Ley Nº 2763 del año 1979, que forma los Servicios de Salud, reglamentado por el Decreto Nº 42, del año 1981.</v>
          </cell>
          <cell r="F869" t="str">
            <v>Indefinida.</v>
          </cell>
          <cell r="G869"/>
          <cell r="H869" t="str">
            <v>Administrar prestaciones de salud pública.</v>
          </cell>
          <cell r="I869" t="str">
            <v>no tiene</v>
          </cell>
          <cell r="J869"/>
          <cell r="K869"/>
          <cell r="L869"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M869" t="str">
            <v xml:space="preserve">Lautaro Navarro Nº1223, comuna y provincia de Punta Arenas.  
</v>
          </cell>
          <cell r="N869" t="str">
            <v>XII</v>
          </cell>
          <cell r="O869" t="str">
            <v>Punta Arenas</v>
          </cell>
          <cell r="P869" t="str">
            <v xml:space="preserve">F:291100-291117
</v>
          </cell>
          <cell r="Q869"/>
          <cell r="R869"/>
          <cell r="S869">
            <v>91001</v>
          </cell>
          <cell r="T869" t="str">
            <v>No se acompañan. Aplica Informe Jurídico Nº 09, de  fecha 14 de marzo de 2011 del Departamento Jurídico y Dictamen Nº 070791, de 2009, de la Contraloría General de la República</v>
          </cell>
        </row>
        <row r="870">
          <cell r="B870">
            <v>616080008</v>
          </cell>
          <cell r="C870" t="str">
            <v>Servicio Público</v>
          </cell>
          <cell r="D870" t="str">
            <v>Organismo o Servicio Público.</v>
          </cell>
          <cell r="E870" t="str">
            <v>Según Decreto Ley Nº 2763 del año 1979, que forma los Servicios de Salud, reglamentado por el Decreto Nº 42, del año 1981.</v>
          </cell>
          <cell r="F870" t="str">
            <v>Indefinida.</v>
          </cell>
          <cell r="G870"/>
          <cell r="H870" t="str">
            <v>Administrar prestaciones de salud pública.</v>
          </cell>
          <cell r="I870" t="str">
            <v>no tiene</v>
          </cell>
          <cell r="J870"/>
          <cell r="K870" t="str">
            <v>No tiene</v>
          </cell>
          <cell r="L870" t="str">
            <v xml:space="preserve">Guillermo Harwig Jacob, 
</v>
          </cell>
          <cell r="M870" t="str">
            <v xml:space="preserve">Maruri Nº 272, comuna de Indepedencia, Región Metropolitana.
</v>
          </cell>
          <cell r="N870" t="str">
            <v>XIII</v>
          </cell>
          <cell r="O870" t="str">
            <v>Independencia</v>
          </cell>
          <cell r="P870" t="str">
            <v>225758522- - 22575840, anexo 258540</v>
          </cell>
          <cell r="Q870" t="str">
            <v xml:space="preserve">director.ssmm@redsalud.gov.cl  </v>
          </cell>
          <cell r="R870"/>
          <cell r="S870">
            <v>91001</v>
          </cell>
          <cell r="T870" t="str">
            <v xml:space="preserve">No se acompañan. Aplica Informe Jurídico Nº 09, de  fecha 14 de marzo de 2011 del Departamento Jurídico y Dictamen Nº 070791, de 2009, de la Contraloría General de la República.  
</v>
          </cell>
        </row>
        <row r="871">
          <cell r="B871">
            <v>700124509</v>
          </cell>
          <cell r="C871" t="str">
            <v>Corporación de Derecho Privado.</v>
          </cell>
          <cell r="D871" t="str">
            <v>Corporaciones de Derecho Privado</v>
          </cell>
          <cell r="E871" t="str">
            <v xml:space="preserve">Otorgado por Decreto Supremo Nº 180, de fecha 7 de febrero de 1895, por el Ministerio de Justicia.  </v>
          </cell>
          <cell r="F871" t="str">
            <v xml:space="preserve">Certificado de vigencia de Persona Jurídica sin fines de lucro, Folio N° 500395280894, de 24 de junio del 2021, del Servicio de Registro Civil e Identificación.
</v>
          </cell>
          <cell r="G871"/>
          <cell r="H871"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I871"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J871" t="str">
            <v>dos años</v>
          </cell>
          <cell r="K871" t="str">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ell>
          <cell r="L871" t="str">
            <v xml:space="preserve">Alicia  Amunátegui  Monckeberg   
María Inés Ross Amunategui.       
Gerente General:  Francisco Javier Loeser Bravo. 
</v>
          </cell>
          <cell r="M871" t="str">
            <v xml:space="preserve">Concha y Toro Nº 2188, Metro Protectora de la Infancia, comuna de Puente Alto (dirección según última carta remitida por la institución).
Concha y Toro 1898, P.34 ½ Vic. Mackenna, comuna de Puente Alto.
</v>
          </cell>
          <cell r="N871" t="str">
            <v>XIII</v>
          </cell>
          <cell r="O871" t="str">
            <v>Puente Alto</v>
          </cell>
          <cell r="P871" t="str">
            <v>Teléfono: 4848800 - 4848900</v>
          </cell>
          <cell r="Q871" t="str">
            <v>secretaria.presidencia@protectora.cl
Secretario.gerencia@protectora.cl            floeser@protectora.cl</v>
          </cell>
          <cell r="R871"/>
          <cell r="S871">
            <v>93401</v>
          </cell>
          <cell r="T871" t="str">
            <v>Antecedentes financieros correspondientes al año 2020, aprobados por el Sub Depto de Supervisión Financiera Nacional.</v>
          </cell>
        </row>
        <row r="872">
          <cell r="B872">
            <v>702758009</v>
          </cell>
          <cell r="C872" t="str">
            <v>Corporación de Derecho Privado.</v>
          </cell>
          <cell r="D872" t="str">
            <v>Corporaciones de Derecho Privado</v>
          </cell>
          <cell r="E872" t="str">
            <v xml:space="preserve">Decreto Supremo Nº 3215, de 30 de mayo de 1952, del Ministerio de Justicia. </v>
          </cell>
          <cell r="F872" t="str">
            <v>Certificado de Vigencia folio N° 500419048957, de fecha 18 de noviembre de 2021, del Servicio de Registro Civil e Identificación.</v>
          </cell>
          <cell r="G872"/>
          <cell r="H872" t="str">
            <v xml:space="preserve">Proteger, educar, dar habitación y vestuario a los niños, fomentar el mejoramiento de la salud de los menores, estimular la formación de nuevas organizaciones de protección a la infancia.
</v>
          </cell>
          <cell r="I872" t="str">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v>
          </cell>
          <cell r="J872" t="str">
            <v>5 años, de acuerdo a Constan en Certificado de persona jurídica folio N° 500419055258, de fecha 18 de noviembre de 2021, del Servicio de Registro Civil e Identificación.</v>
          </cell>
          <cell r="K872" t="str">
            <v xml:space="preserve">17 de noviembre de 2016 al 17 de noviembre de 2021.
</v>
          </cell>
          <cell r="L872" t="str">
            <v xml:space="preserve">Presidente: Amelia Lina Barba Rouse, </v>
          </cell>
          <cell r="M872" t="str">
            <v xml:space="preserve">Balmaceda N° 6030, Collico, Valdivia.
</v>
          </cell>
          <cell r="N872" t="str">
            <v>XIV</v>
          </cell>
          <cell r="O872" t="str">
            <v>Valdivia</v>
          </cell>
          <cell r="P872" t="str">
            <v>Fono: 63-2214894</v>
          </cell>
          <cell r="Q872" t="str">
            <v>huidif.esc.hog@gmail.com</v>
          </cell>
          <cell r="R872"/>
          <cell r="S872">
            <v>93401</v>
          </cell>
          <cell r="T872" t="str">
            <v>Se acompaña certificado de antecedentes financieros correspondiente al año 2020, aprobados por el Subdepartamento de Supervisión Financiera de la Dirección Nacional a aprobación.</v>
          </cell>
        </row>
        <row r="873">
          <cell r="B873">
            <v>722703006</v>
          </cell>
          <cell r="C873" t="str">
            <v>Corporación de Derecho Privado.</v>
          </cell>
          <cell r="D873" t="str">
            <v>Corporaciones de Derecho Privado</v>
          </cell>
          <cell r="E873" t="str">
            <v>Otorgado por Decreto Supremo Nº 445, de fecha 20 de abril de 1993, por el Ministerio de Justicia.  Publicado en el Diario Oficial con fecha 23 de junio de 1993.</v>
          </cell>
          <cell r="F873" t="str">
            <v>Certificado de Vigencia Nº 02, de fecha 02 de julio de 2021, emitido por el Departamento de Personas Jurídicas de la SEREMI de Justicia y Derechos Humanos de la Región de Valparaíso.</v>
          </cell>
          <cell r="G873"/>
          <cell r="H873" t="str">
            <v>La promoción de niños y jóvenes necesitados de ayuda social en Chile.</v>
          </cell>
          <cell r="I873" t="str">
            <v xml:space="preserve">Primera Presidenta:
Beatrix Edith Loos                    
Vicepresidente:
Carola Reyes
Gerente en Alemania: 
Rüdiger Loos.
Gerente en Chile:
Sandra Irene Lucila Urquiza Salgado.              </v>
          </cell>
          <cell r="J873" t="str">
            <v>Durarán en sus cargos dos años.</v>
          </cell>
          <cell r="K873" t="str">
            <v>De 13 de abril de 2019 a 13 de abril de 2021</v>
          </cell>
          <cell r="L873" t="str">
            <v xml:space="preserve"> Primera Presidenta y Mandataria de la Institución en Chile:
Beatrix Edith Loos                            </v>
          </cell>
          <cell r="M873" t="str">
            <v>Parcela 43 A-3, El Cajón de San Pedro, Quillota, Quinta Región.</v>
          </cell>
          <cell r="N873" t="str">
            <v>V</v>
          </cell>
          <cell r="O873" t="str">
            <v>Quillota</v>
          </cell>
          <cell r="P873" t="str">
            <v xml:space="preserve">332-316776 / 9 5443243 / 9 647 6538 </v>
          </cell>
          <cell r="Q873" t="str">
            <v>sociedadjuntos@yahoo.es</v>
          </cell>
          <cell r="R873"/>
          <cell r="S873" t="str">
            <v>93509: Otras Asociaciones.</v>
          </cell>
          <cell r="T873" t="str">
            <v>Se acompañan antecedentes financieros actualizados al año 2020,  aprobados por el Departamento de Administración y Finanzas.</v>
          </cell>
        </row>
        <row r="874">
          <cell r="B874">
            <v>818975007</v>
          </cell>
          <cell r="C874" t="str">
            <v xml:space="preserve">Corporación de Derecho Privado </v>
          </cell>
          <cell r="D874" t="str">
            <v>Corporaciones de Derecho Privado</v>
          </cell>
          <cell r="E874" t="str">
            <v>Decreto Supremo Nº 3622, de 7 de septiembre de 1948, del Ministerio de Justicia. Publicado en el Diario Oficial de fecha 5 de octubre de 1949.</v>
          </cell>
          <cell r="F874" t="str">
            <v xml:space="preserve">Certificado de Vigencia de Persona Jurídica Sin Fines de Lucro, Folio Nº 500182377563, de 9 de mayo de 2018, emitido por el Servicio de Registro Civil e Identificación.
</v>
          </cell>
          <cell r="G874"/>
          <cell r="H874" t="str">
            <v xml:space="preserve">Rehabilitar a niños menores de dieciocho años, con enfermedades invalidantes del sistema neuromúsculo-esquelético, proporcionándoles atención médica, educación e instrucción, procurando su integración a la comunidad.  </v>
          </cell>
          <cell r="I874"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J874" t="str">
            <v>Dos años. Renovación anual parcial.</v>
          </cell>
          <cell r="K874" t="str">
            <v xml:space="preserve">27-05-2019 al 27-05-202021 </v>
          </cell>
          <cell r="L874" t="str">
            <v xml:space="preserve">Presidente: Daniel Fernandez Koprich                        
Vice presidente ejecutivo: Ademir Domic Cárdenas                                     
</v>
          </cell>
          <cell r="M874" t="str">
            <v xml:space="preserve">Avda. Libertador Bernardo O´Higgins Nº 4620, Estación Central, Santiago, Región Metropolitana.
</v>
          </cell>
          <cell r="N874" t="str">
            <v>XIII</v>
          </cell>
          <cell r="O874" t="str">
            <v>Santiago</v>
          </cell>
          <cell r="P874" t="str">
            <v>Fono: 6772000</v>
          </cell>
          <cell r="Q874"/>
          <cell r="R874"/>
          <cell r="S874">
            <v>93401</v>
          </cell>
          <cell r="T874" t="str">
            <v>Se acompaña certificado de antecedentes financieros año 2018, aprobados por el Subdepartamento de Supervisión Nacional.</v>
          </cell>
        </row>
        <row r="875">
          <cell r="B875">
            <v>821303001</v>
          </cell>
          <cell r="C875" t="str">
            <v>Corporación de Derecho Privado.</v>
          </cell>
          <cell r="D875" t="str">
            <v>Corporaciones de Derecho Privado</v>
          </cell>
          <cell r="E875" t="str">
            <v xml:space="preserve">Otorgado por Decreto Supremo Nº 25061, de fecha 31 de diciembre de 1924, por el Ministerio de Justicia.  </v>
          </cell>
          <cell r="F875" t="str">
            <v>Certificado de Vigencia Nº 25061, de fecha 3 de junio del  2005.</v>
          </cell>
          <cell r="G875"/>
          <cell r="H875" t="str">
            <v>Atender a la conservación de la vida y a la instrucción y educación de los ciegos, ya sea proporcionándoles recursos o bien asilándolos en los establecimientos que dispusiere al efecto.</v>
          </cell>
          <cell r="I875"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J875" t="str">
            <v>Durarán en el cargo tres años.</v>
          </cell>
          <cell r="K875" t="str">
            <v xml:space="preserve">De 28 de abril de 2005 hasta el 28 de abril de 2008. </v>
          </cell>
          <cell r="L875" t="str">
            <v xml:space="preserve">Carmen Lucy Cornejo Peñafiel            
</v>
          </cell>
          <cell r="M875" t="str">
            <v xml:space="preserve">Avenida Antonio Varas Nº175, oficina 903, comuna de Providencia, Santiago, Región Metropolitana.
</v>
          </cell>
          <cell r="N875" t="str">
            <v>XIII</v>
          </cell>
          <cell r="O875" t="str">
            <v>Providencia</v>
          </cell>
          <cell r="P875" t="str">
            <v xml:space="preserve">Fono: 5211182
</v>
          </cell>
          <cell r="Q875"/>
          <cell r="R875"/>
          <cell r="S875">
            <v>93401</v>
          </cell>
          <cell r="T875" t="str">
            <v>Se acompaña Balance año 2004, aprobado por la Unidad de Auditoría.</v>
          </cell>
        </row>
        <row r="876">
          <cell r="B876">
            <v>700183807</v>
          </cell>
          <cell r="C876" t="str">
            <v>Corporación de Derecho Privado.</v>
          </cell>
          <cell r="D876" t="str">
            <v>Corporaciones de Derecho Privado</v>
          </cell>
          <cell r="E876" t="str">
            <v xml:space="preserve">Otorgado por Decreto Supremo Nº 2305, de fecha 11 de junio de 1902, por el Ministerio de Justicia.  </v>
          </cell>
          <cell r="F876" t="str">
            <v xml:space="preserve">Certificado de Vigencia Folio 373158515, del 31 de agosto de 2017, del Servicio de Registro Civil e Identificación.
</v>
          </cell>
          <cell r="G876"/>
          <cell r="H876" t="str">
            <v>Atender a la conservación de la vida de los niños desvalidos, ya sea proporcionándoles recursos para su subsistencia o bien asilándolos en los establecimientos de que dispusiere al efecto o en los que estén destinados a ese fin.</v>
          </cell>
          <cell r="I876"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J876" t="str">
            <v>Dos años.</v>
          </cell>
          <cell r="K876" t="str">
            <v>16 de agosto de 2016 a 16 de agosto de 2018</v>
          </cell>
          <cell r="L876" t="str">
            <v xml:space="preserve">Juan Pablo Iñiguez Dagnino 
Poder especial a la tesorera del Directorio: Edith Navarrete González,  para “representar a la institución ante cualquier situación que sea requerida”
</v>
          </cell>
          <cell r="M876" t="str">
            <v xml:space="preserve">Chacabuco Nº330, Concepción, VIII Región.
</v>
          </cell>
          <cell r="N876" t="str">
            <v xml:space="preserve"> VIII </v>
          </cell>
          <cell r="O876" t="str">
            <v>Concepción</v>
          </cell>
          <cell r="P876" t="str">
            <v>(41) 238880</v>
          </cell>
          <cell r="Q876"/>
          <cell r="R876"/>
          <cell r="S876">
            <v>93401</v>
          </cell>
          <cell r="T876" t="str">
            <v>Se acompañan antecedentes financieros correspondientes al año 2016, aprobados por el Subdepartamento de Supervisión Financiera Nacional.</v>
          </cell>
        </row>
        <row r="877">
          <cell r="B877">
            <v>620004200</v>
          </cell>
          <cell r="C877"/>
          <cell r="D877" t="str">
            <v>Organismo o Servicio Público.</v>
          </cell>
          <cell r="E877" t="str">
            <v>Ley N° 21.090, que Crea la Subsecretaría de la Niñez</v>
          </cell>
          <cell r="F877" t="str">
            <v>Indefinida</v>
          </cell>
          <cell r="G877"/>
          <cell r="H877" t="str">
            <v>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v>
          </cell>
          <cell r="I877" t="str">
            <v>no tiene</v>
          </cell>
          <cell r="J877" t="str">
            <v>No aplica.</v>
          </cell>
          <cell r="K877" t="str">
            <v>No aplica.</v>
          </cell>
          <cell r="L877" t="str">
            <v>Blanquita Honorato Lira</v>
          </cell>
          <cell r="M877" t="str">
            <v>Catedral N° 1575, comuna de Santiago, Región Metropolitana.</v>
          </cell>
          <cell r="N877" t="str">
            <v>XIII</v>
          </cell>
          <cell r="O877" t="str">
            <v>Santiago</v>
          </cell>
          <cell r="P877">
            <v>56226751400</v>
          </cell>
          <cell r="Q877"/>
          <cell r="R877"/>
          <cell r="S877">
            <v>91001</v>
          </cell>
          <cell r="T877" t="str">
            <v>No se acompañan. Aplica Informe Jurídico Nº 09, de  fecha 14 de marzo de 2011 del Departamento Jurídico y Dictamen Nº 070791, de 2009, de la Contraloría General de la República.</v>
          </cell>
        </row>
        <row r="878">
          <cell r="B878">
            <v>714704001</v>
          </cell>
          <cell r="C878" t="str">
            <v>Institución de Estudios Superiores de Derecho Privado.</v>
          </cell>
          <cell r="D878" t="str">
            <v>Corporaciones de Derecho Privado</v>
          </cell>
          <cell r="E878" t="str">
            <v>Reconocida oficialmente en virtud de lo establecido en la Ley N° 18.962, Orgánica Constitucional de Enseñanza</v>
          </cell>
          <cell r="F878" t="str">
            <v>Certificado de Vigencia, folio Nº 500448659603, emitido con fecha 11 de mayo de 2022 por el Servicio de Registro Civil e Identificación.</v>
          </cell>
          <cell r="G878"/>
          <cell r="H878"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I878" t="str">
            <v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v>
          </cell>
          <cell r="J878" t="str">
            <v>Durarán 2 años en sus funciones.</v>
          </cell>
          <cell r="K878" t="str">
            <v>21 de julio del 2020-21 de julio 2022</v>
          </cell>
          <cell r="L878" t="str">
            <v xml:space="preserve">Presidente: Miguel Luis Bahamondes Parrao,
Vicepresidente: Francisca Durán Mateluna,
Rector: Alvaro Jorge Ramis Olivos
Vicerrector académico (en ausencia de rector): Fabian Enrique González Calderón, </v>
          </cell>
          <cell r="M878" t="str">
            <v xml:space="preserve">Avda. Condell N° 343, comuna de Providencia, Región Metropolitana. </v>
          </cell>
          <cell r="N878" t="str">
            <v>XIII</v>
          </cell>
          <cell r="O878" t="str">
            <v>Providencia</v>
          </cell>
          <cell r="P878"/>
          <cell r="Q878"/>
          <cell r="R878"/>
          <cell r="S878">
            <v>93105</v>
          </cell>
          <cell r="T878" t="str">
            <v>Se acompañan antecedentes financieros correspondientes al año 2021, aprobados por el Departamento de Administración y Finanzas del SENAME.</v>
          </cell>
        </row>
        <row r="879">
          <cell r="B879" t="str">
            <v>73923400K</v>
          </cell>
          <cell r="C879" t="str">
            <v>Corporación de Derecho Privado.</v>
          </cell>
          <cell r="D879" t="str">
            <v>Corporaciones de Derecho Privado</v>
          </cell>
          <cell r="E879" t="str">
            <v>Decreto Exento Nº 1001, de 3 de octubre de 1997, del Ministerio de Educación, que reconoció oficialmente a la Universidad Alberto Hurtado, inscrita en el Registro de Universidades C-N°74 del año 1996.</v>
          </cell>
          <cell r="F879" t="str">
            <v xml:space="preserve">Certificado de Vigencia Nº 02221, de 14 de junio de 2016, del Jefe de la División de Educación Superior del Ministerio de Educación.
</v>
          </cell>
          <cell r="G879"/>
          <cell r="H879"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I879" t="str">
            <v xml:space="preserve">Presidente: Cristian del Campo Simoneti,
Vicepresidente: Marcelo Elias Gidi Thumala, 
Secretario: José Miguel Burmeister Lobato, 
Tesorero: Eliana Rozas Ortuzar, 
</v>
          </cell>
          <cell r="J879" t="str">
            <v>Duran un año en sus cargos. Si no se produce la designación del nuevo directorio, el que está en funciones continuará vigente hasta la nueva elección.</v>
          </cell>
          <cell r="K879" t="str">
            <v xml:space="preserve">22 de abril de 2005 hasta el 22 de abril de 2006. Designación de nuevo Presidente data de 5 de junio de 2008.
</v>
          </cell>
          <cell r="L879"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M879" t="str">
            <v xml:space="preserve">Almirante Barroso N° 10, Santiago, Región Metropolitana
</v>
          </cell>
          <cell r="N879" t="str">
            <v>XIII</v>
          </cell>
          <cell r="O879" t="str">
            <v>Santiago</v>
          </cell>
          <cell r="P879" t="str">
            <v>Fono: 6920200</v>
          </cell>
          <cell r="Q879"/>
          <cell r="R879"/>
          <cell r="S879">
            <v>93401</v>
          </cell>
          <cell r="T879" t="str">
            <v>Certificado  financiero correspondiente al año 2015, aprobado por el Subdepartamento de Supervisión Financiera Nacional.</v>
          </cell>
        </row>
        <row r="880">
          <cell r="B880">
            <v>815184009</v>
          </cell>
          <cell r="C880" t="str">
            <v xml:space="preserve">Institución de Estudios Superiores de Derecho Público. Corporación de Derecho Público.
</v>
          </cell>
          <cell r="D880" t="str">
            <v>Corporaciones de Derecho Público.</v>
          </cell>
          <cell r="E880" t="str">
            <v xml:space="preserve">Otorgado por Ley Nº 15561, del Ministerio de Hacienda. </v>
          </cell>
          <cell r="F880" t="str">
            <v>indefinida. Se acompaña Certificado de Vigencia Nº 06/5627, de 23 de julio del 2021, de la Jefa de Unidad de Registro Institucional (S), Subsecretaría de Educación Superior, del Ministerio de Educación.</v>
          </cell>
          <cell r="G880"/>
          <cell r="H880"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I880" t="str">
            <v>no tiene</v>
          </cell>
          <cell r="J880"/>
          <cell r="K880"/>
          <cell r="L880" t="str">
            <v>Rector: 
Rodrigo Fernando Alda Varas</v>
          </cell>
          <cell r="M880" t="str">
            <v>Avenida Angamos Nº 0610, comuna de Antofagasta, región de Antofagasta</v>
          </cell>
          <cell r="N880" t="str">
            <v>II</v>
          </cell>
          <cell r="O880" t="str">
            <v>Antofagasta</v>
          </cell>
          <cell r="P880" t="str">
            <v xml:space="preserve">Telefono: 55-2355065
</v>
          </cell>
          <cell r="Q880" t="str">
            <v>Mail: forellana@ucn.cl</v>
          </cell>
          <cell r="R880"/>
          <cell r="S880">
            <v>93105</v>
          </cell>
          <cell r="T880" t="str">
            <v>Se  acompañan los antecedentes financieros correspondientes al año 2020, aprobados por el Departamento de Administración y Finanzas.</v>
          </cell>
        </row>
        <row r="881">
          <cell r="B881">
            <v>719122000</v>
          </cell>
          <cell r="C881" t="str">
            <v>Corporación de Derecho Privado.</v>
          </cell>
          <cell r="D881" t="str">
            <v>Corporaciones de Derecho Privado</v>
          </cell>
          <cell r="E881" t="str">
            <v>Otorgado por Decreto Exento Nº 113 de 20 de abril de 1999, del Ministerio de Educación, publicado en el Diario Oficial el día 13 de mayo de 1999.</v>
          </cell>
          <cell r="F881" t="str">
            <v xml:space="preserve">
Se acompaña Certificado de Vigencia Nº 06/4855, de 23 de junio del 2021, de la Jefa de Unidad de Registro Institucional (S), Subsecretaría de Educación Superior, del Ministerio de Educación
</v>
          </cell>
          <cell r="G881"/>
          <cell r="H881" t="str">
            <v>Contribuir a mejorar la calidad de vida, la salud mental y las condiciones que favorezcan el aprendizaje de las personas, familias y grupos humanos, especialmente de aquellos en situación de vulnerabilidad o marginalidad</v>
          </cell>
          <cell r="I881" t="str">
            <v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v>
          </cell>
          <cell r="J881"/>
          <cell r="K881" t="str">
            <v>P. Claudio Cartes Andrades     1/7/2019- 30/6/2021.
Marcela Allue Nualart              1/6/2019- 31/5/2021.
David Albornoz Pavisic            1/6/2020- 31/5/2022.
Beatrice Ávalos Davidson        4/5/2020- 31/5/2022.      
Sor Fanny Dobronic                4/5/2020- 31/5/2022.                     
Mauricio Besio Rollero             4/5/2020- 31/5/2022</v>
          </cell>
          <cell r="L881" t="str">
            <v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v>
          </cell>
          <cell r="M881" t="str">
            <v>General Jofré Nº 462, comuna de Santiago. Región Metropolitana</v>
          </cell>
          <cell r="N881" t="str">
            <v>XIII</v>
          </cell>
          <cell r="O881" t="str">
            <v>Santiago</v>
          </cell>
          <cell r="P881" t="str">
            <v xml:space="preserve"> Teléfono: 4601106.</v>
          </cell>
          <cell r="Q881"/>
          <cell r="R881"/>
          <cell r="S881">
            <v>93105</v>
          </cell>
          <cell r="T881" t="str">
            <v>Se acompaña certificado financiero correspondiente al año 2020, aprobado por el Subdepartamento de Supervisión Financiera Nacional</v>
          </cell>
        </row>
        <row r="882">
          <cell r="B882">
            <v>709952005</v>
          </cell>
          <cell r="C882" t="str">
            <v xml:space="preserve">Corporación de Derecho Privado, reconocida por el Estado e inscrita bajo el folio C número 4 del Registro de Universidades del Ministerio de Educación.
</v>
          </cell>
          <cell r="D882" t="str">
            <v>Corporaciones de Derecho Privado</v>
          </cell>
          <cell r="E882" t="str">
            <v xml:space="preserve">Ha adquirido su personalidad jurídica al depositar copia del acta constitutiva (artículo 17º del D.F.L. Nº 1, de 1980). Igualmente ha sido inscrita bajo el folio C Nº 4 del Registro de Universidades.
</v>
          </cell>
          <cell r="F882" t="str">
            <v xml:space="preserve">
Se acompaña Certificado de Vigencia Nº001738, de 18 de mayo de 2018, extendido por la Jefe de la División de Educación Superior del Ministerio de Educación, doña Silvia Gianotti Hidalgo.
</v>
          </cell>
          <cell r="G882"/>
          <cell r="H882"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I882" t="str">
            <v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v>
          </cell>
          <cell r="J882" t="str">
            <v xml:space="preserve">Duración del Directorio: Durarán cinco años en sus cargos.
Duración del Presidente: Durará dos años y medio en el cargo.
</v>
          </cell>
          <cell r="K882" t="str">
            <v>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v>
          </cell>
          <cell r="L882" t="str">
            <v xml:space="preserve">Presidente: 
Ricardo Napadensky Bauzá                                
Subrogante del Presidente en caso de ausencia o impedimento del titular: 
Samuel Fernández Illanes.                   
</v>
          </cell>
          <cell r="M882" t="str">
            <v xml:space="preserve">Toesca Nº 1783, comuna y provincia de Santiago, Región Metropolitana.
</v>
          </cell>
          <cell r="N882" t="str">
            <v>XIII</v>
          </cell>
          <cell r="O882" t="str">
            <v>Santiago</v>
          </cell>
          <cell r="P882" t="str">
            <v>Fono 02- 5826001</v>
          </cell>
          <cell r="Q882"/>
          <cell r="R882"/>
          <cell r="S882">
            <v>93105</v>
          </cell>
          <cell r="T882" t="str">
            <v xml:space="preserve">Se adjuntan antecedentes financieros actualizados al año 2020, aprobados por el Sub departamento de Supervisión Nacional. 
</v>
          </cell>
        </row>
        <row r="883">
          <cell r="B883">
            <v>707918004</v>
          </cell>
          <cell r="C883" t="str">
            <v>Corporación de Derecho Público.</v>
          </cell>
          <cell r="D883" t="str">
            <v>Corporaciones de Derecho Público.</v>
          </cell>
          <cell r="E883" t="str">
            <v>Decreto con fuerza de ley Nº 11, de 20 de marzo de 1981, del Ministerio de Educación, que creó la Universidad de Antofagasta.</v>
          </cell>
          <cell r="F883" t="str">
            <v>Indefinida</v>
          </cell>
          <cell r="G883"/>
          <cell r="H883" t="str">
            <v>Educación Superior</v>
          </cell>
          <cell r="I883" t="str">
            <v>no tiene</v>
          </cell>
          <cell r="J883"/>
          <cell r="K883"/>
          <cell r="L883" t="str">
            <v xml:space="preserve">Luis Alberto Loyola Morales          
</v>
          </cell>
          <cell r="M883" t="str">
            <v xml:space="preserve">Avenida Angamos Nº 601, Antofagasta,  Segunda Región.
</v>
          </cell>
          <cell r="N883" t="str">
            <v>II</v>
          </cell>
          <cell r="O883" t="str">
            <v>Antofagasta</v>
          </cell>
          <cell r="P883" t="str">
            <v>Fonos: 55- 637183    55-637184</v>
          </cell>
          <cell r="Q883" t="str">
            <v xml:space="preserve">rectoria@uantof.cl 
</v>
          </cell>
          <cell r="R883"/>
          <cell r="S883">
            <v>93105</v>
          </cell>
          <cell r="T883" t="str">
            <v xml:space="preserve">Se acompaña certificado de antecedentes financieros del año 2018. </v>
          </cell>
        </row>
        <row r="884">
          <cell r="B884">
            <v>609100001</v>
          </cell>
          <cell r="C884" t="str">
            <v>Institución de Estudios Superiores de Derecho Público.</v>
          </cell>
          <cell r="D884" t="str">
            <v>Corporaciones de Derecho Público.</v>
          </cell>
          <cell r="E884" t="str">
            <v>Otorgada por Decreto con Fuerza de Ley N° 153, de 11 de diciembre de 1981, del Ministerio de Educación.</v>
          </cell>
          <cell r="F884" t="str">
            <v>Indefinida</v>
          </cell>
          <cell r="G884"/>
          <cell r="H884"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I884" t="str">
            <v>no tiene</v>
          </cell>
          <cell r="J884"/>
          <cell r="K884"/>
          <cell r="L884"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M884" t="str">
            <v xml:space="preserve">Avda. Libertador Bernardo O’Higgins N° 1058, comuna de Santiago, Región Metropolitana
</v>
          </cell>
          <cell r="N884" t="str">
            <v>XIII</v>
          </cell>
          <cell r="O884" t="str">
            <v>Santiago</v>
          </cell>
          <cell r="P884">
            <v>229781046</v>
          </cell>
          <cell r="Q884" t="str">
            <v>direccionjuridica.rectoria@uchile.cl</v>
          </cell>
          <cell r="R884"/>
          <cell r="S884">
            <v>93105</v>
          </cell>
          <cell r="T884" t="str">
            <v>Se acompañan antecedentes financieros correspondientes al año 2020, aprobados por el Subdepartamento de Supervisión Nacional.</v>
          </cell>
        </row>
        <row r="885">
          <cell r="B885">
            <v>609110066</v>
          </cell>
          <cell r="C885" t="str">
            <v>Corporación de Derecho Público.</v>
          </cell>
          <cell r="D885" t="str">
            <v>Corporaciones de Derecho Público.</v>
          </cell>
          <cell r="E885" t="str">
            <v xml:space="preserve">Ley Nº 18.744, publicada el 29 de septiembre de 1988, en el Diario Oficial, que crea la Universidad del Bío Bío, a partir de la integración de la Universidad del Bío Bío de Concepción y el Instituto Profesional de Chillán. 
</v>
          </cell>
          <cell r="F885" t="str">
            <v>Indefinido.</v>
          </cell>
          <cell r="G885"/>
          <cell r="H885"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I885"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J885" t="str">
            <v>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v>
          </cell>
          <cell r="K885"/>
          <cell r="L885" t="str">
            <v xml:space="preserve">Rector: Yoselin Mauricio Cataldo Monsalves
Prorector: Fernando Toledo Montiel, 
(En ausencia del Rector)
</v>
          </cell>
          <cell r="M885" t="str">
            <v xml:space="preserve">Avenida Collao  Nº 1202, Concepción, Octava Región.
</v>
          </cell>
          <cell r="N885" t="str">
            <v>VIII</v>
          </cell>
          <cell r="O885" t="str">
            <v>Concepción</v>
          </cell>
          <cell r="P885" t="str">
            <v>(56) 41- 3111200/3111201</v>
          </cell>
          <cell r="Q885" t="str">
            <v xml:space="preserve">mcataldo@ubiobio.cl </v>
          </cell>
          <cell r="R885"/>
          <cell r="S885">
            <v>93105</v>
          </cell>
          <cell r="T885" t="str">
            <v>Se acompañan antecedentes financieros correspondientes al año 2019, aprobados por el Subdepartamento de Supervisión Financiera Nacional.</v>
          </cell>
        </row>
        <row r="886">
          <cell r="B886">
            <v>879129001</v>
          </cell>
          <cell r="C886" t="str">
            <v>Corporación de Derecho Público.</v>
          </cell>
          <cell r="D886" t="str">
            <v>Corporaciones de Derecho Público.</v>
          </cell>
          <cell r="E886" t="str">
            <v>Decreto con Fuerza de Ley Nº 17, de 10 de marzo de 1981, del Ministerio de Educación, que creó a la  Universidad de La Frontera.</v>
          </cell>
          <cell r="F886"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886"/>
          <cell r="H886" t="str">
            <v>La Universidad de la Frontera es una corporación dedicada a  la enseñanza y el cultivo superior de las artes, las letras y las ciencias.</v>
          </cell>
          <cell r="I886" t="str">
            <v>no tiene</v>
          </cell>
          <cell r="J886"/>
          <cell r="K886"/>
          <cell r="L886" t="str">
            <v xml:space="preserve">Eduardo Rodolfo Alfredo Hebel Weiss 
</v>
          </cell>
          <cell r="M886" t="str">
            <v xml:space="preserve">Avenida Francisco Salazar Nº 01145, Temuco, Novena Región.
</v>
          </cell>
          <cell r="N886" t="str">
            <v>IX</v>
          </cell>
          <cell r="O886" t="str">
            <v>Temuco</v>
          </cell>
          <cell r="P886" t="str">
            <v>Fonos: 45- 325095    45-325096</v>
          </cell>
          <cell r="Q886" t="str">
            <v>: did@ufro.cl</v>
          </cell>
          <cell r="R886"/>
          <cell r="S886">
            <v>93105</v>
          </cell>
          <cell r="T886" t="str">
            <v>Se acompañan antecedentes financieros correspondientes al año 2018, aprobados por el Subdepartamento de Supervisión Nacional.</v>
          </cell>
        </row>
        <row r="887">
          <cell r="B887">
            <v>609110007</v>
          </cell>
          <cell r="C887" t="str">
            <v>Institución de Estudios Superiores de Derecho Público.</v>
          </cell>
          <cell r="D887" t="str">
            <v>Corporaciones de Derecho Público.</v>
          </cell>
          <cell r="E887" t="str">
            <v xml:space="preserve">Otorgado por Decreto con Fuerza de Ley Nº 149, del 11 de diciembre de 1981, del Ministerio de Educación. </v>
          </cell>
          <cell r="F887" t="str">
            <v>Indefinida.</v>
          </cell>
          <cell r="G887"/>
          <cell r="H887" t="str">
            <v xml:space="preserve">Institución de educación superior, de investigación, raciocinio y cultura que, en el cumplimiento de sus funciones, debe atender adecuadamente los intereses y necesidades del país, al más alto nivel de excelencia. </v>
          </cell>
          <cell r="I887" t="str">
            <v>no tiene</v>
          </cell>
          <cell r="J887"/>
          <cell r="K887"/>
          <cell r="L887" t="str">
            <v xml:space="preserve">Rector: Juan Manuel Zolezzi Cid, </v>
          </cell>
          <cell r="M887" t="str">
            <v xml:space="preserve">Avda. Libertador Bernardo O’Higgins Nº 3363, comuna de Estación Central.
</v>
          </cell>
          <cell r="N887" t="str">
            <v>XIII</v>
          </cell>
          <cell r="O887" t="str">
            <v>Estación Central</v>
          </cell>
          <cell r="P887" t="str">
            <v>Fono 7180000</v>
          </cell>
          <cell r="Q887" t="str">
            <v>rectoria@usach.cl</v>
          </cell>
          <cell r="R887"/>
          <cell r="S887">
            <v>93105</v>
          </cell>
          <cell r="T887" t="str">
            <v xml:space="preserve">Se acompañan antecedentes financieros 2018, aprobados por el Subdepartamento de Supervisión Nacional.
</v>
          </cell>
        </row>
        <row r="888">
          <cell r="B888">
            <v>609210001</v>
          </cell>
          <cell r="C888" t="str">
            <v>Institución de Estudios Superiores de Derecho Público.</v>
          </cell>
          <cell r="D888" t="str">
            <v>Corporaciones de Derecho Público.</v>
          </cell>
          <cell r="E888" t="str">
            <v xml:space="preserve">Otorgado por Decreto con Fuerza de Ley Nº 6, de 1981, del Ministerio de Educación. </v>
          </cell>
          <cell r="F888" t="str">
            <v>Indefinida.</v>
          </cell>
          <cell r="G888"/>
          <cell r="H888"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I888" t="str">
            <v>no tiene</v>
          </cell>
          <cell r="J888"/>
          <cell r="K888"/>
          <cell r="L888" t="str">
            <v xml:space="preserve">Rector: Aldo Valle Acevedo         </v>
          </cell>
          <cell r="M888" t="str">
            <v xml:space="preserve">Blanco N°1829, Valparaíso, Quinta Región
Casilla 123-V
</v>
          </cell>
          <cell r="N888" t="str">
            <v>V</v>
          </cell>
          <cell r="O888" t="str">
            <v>Valparaíso</v>
          </cell>
          <cell r="P888" t="str">
            <v>Fono: 32- 2507000</v>
          </cell>
          <cell r="Q888" t="str">
            <v>: secretaria.rector@uv.cl</v>
          </cell>
          <cell r="R888"/>
          <cell r="S888">
            <v>93105</v>
          </cell>
          <cell r="T888" t="str">
            <v xml:space="preserve">Se acompañan antecedentes financieros correspondientes al año 2017, pendientes de aprobación por el Subdepartamento de Supervisión Nacional. </v>
          </cell>
        </row>
        <row r="889">
          <cell r="B889" t="str">
            <v xml:space="preserve">70990700K
</v>
          </cell>
          <cell r="C889" t="str">
            <v>Fundación de Derecho Privado.</v>
          </cell>
          <cell r="D889" t="str">
            <v>Fundación Derecho Privado.</v>
          </cell>
          <cell r="E889"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889" t="str">
            <v xml:space="preserve">Certificado de Vigencia Nº 06/04010, de 09 de julio de 2019, de la Jefa de la Unidad de Registro Institucional, División de Educación Superior del Ministerio de Educación
</v>
          </cell>
          <cell r="G889"/>
          <cell r="H889" t="str">
            <v xml:space="preserve">El objeto es la Educación Superior. Como tal, cultiva y difunde la enseñanza, la investigación, el raciocinio y la cultura.   </v>
          </cell>
          <cell r="I889"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J889" t="str">
            <v xml:space="preserve">Elección Rector: Durará 8 años en su cargo y no podrá ser reelegido. 
Elección de los consejeros del Consejo Directivo Superior: Durarán 6 años en sus funciones y podrán ser reelegidos hasta alcanzar la edad máxima de ochenta años. 
</v>
          </cell>
          <cell r="K889"/>
          <cell r="L889" t="str">
            <v xml:space="preserve">Rector: Carlos Hernán Peña González        
</v>
          </cell>
          <cell r="M889" t="str">
            <v xml:space="preserve">Manuel Rodríguez Sur Nº 415, comuna de Santiago, Región Metropolitana
</v>
          </cell>
          <cell r="N889" t="str">
            <v>XIII</v>
          </cell>
          <cell r="O889" t="str">
            <v>Santiago</v>
          </cell>
          <cell r="P889" t="str">
            <v>Teléfono: (56) 6768167</v>
          </cell>
          <cell r="Q889"/>
          <cell r="R889"/>
          <cell r="S889" t="str">
            <v>93401: Institución de Asistencia Social</v>
          </cell>
          <cell r="T889" t="str">
            <v xml:space="preserve">Se acompaña certificado financiero, correspondiente al año 2018q, que han sido remitidos a USUFI mediante Memorándum N° 2393 con fecha 04-09-2019..
</v>
          </cell>
        </row>
        <row r="890">
          <cell r="B890">
            <v>707291001</v>
          </cell>
          <cell r="C890" t="str">
            <v>Institución de Educación Superior de Derecho Público.</v>
          </cell>
          <cell r="D890" t="str">
            <v>Corporaciones de Derecho Público.</v>
          </cell>
          <cell r="E890" t="str">
            <v>Otorgado por Ley Nº 19.239 del año 1993.</v>
          </cell>
          <cell r="F890" t="str">
            <v>Indefinida.</v>
          </cell>
          <cell r="G890"/>
          <cell r="H890" t="str">
            <v>Educación Superior.</v>
          </cell>
          <cell r="I890" t="str">
            <v>no tiene</v>
          </cell>
          <cell r="J890"/>
          <cell r="K890"/>
          <cell r="L890" t="str">
            <v>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v>
          </cell>
          <cell r="M890" t="str">
            <v>Dieciocho Nº 161, comuna de Santiago, Región Metropolitana.</v>
          </cell>
          <cell r="N890" t="str">
            <v>XIII</v>
          </cell>
          <cell r="O890" t="str">
            <v>Santiago</v>
          </cell>
          <cell r="P890"/>
          <cell r="Q890"/>
          <cell r="R890"/>
          <cell r="S890">
            <v>93105</v>
          </cell>
          <cell r="T890" t="str">
            <v xml:space="preserve">Se acompaña certificado financiero correspondiente al año 2021, aprobado por el Departamento de Administración y Finanzas. </v>
          </cell>
        </row>
        <row r="891">
          <cell r="B891">
            <v>721600009</v>
          </cell>
          <cell r="C891" t="str">
            <v>Institución Eclesiástica.</v>
          </cell>
          <cell r="D891" t="str">
            <v>Instituciones Religiosas.</v>
          </cell>
          <cell r="E891" t="str">
            <v>Creada por Decreto Arzobispal Nº 270, de fecha 18 de Agosto de 1992, del Arzobispado de Santiago.</v>
          </cell>
          <cell r="F891" t="str">
            <v xml:space="preserve">Indefinida.  Se acompaña certificado del Arzobispado de Santiago, de fecha 19 de marzo de 2010 donde se certifica que esta Vicaría es una dependencia de dicho Arzobispado, siendo éste último una persona jurídica de derecho público.
</v>
          </cell>
          <cell r="G891"/>
          <cell r="H891" t="str">
            <v>Organizaciones Religiosas.</v>
          </cell>
          <cell r="I891" t="str">
            <v>no tiene</v>
          </cell>
          <cell r="J891"/>
          <cell r="K891"/>
          <cell r="L891" t="str">
            <v xml:space="preserve">Pbro. Andrés Moro Vargas, </v>
          </cell>
          <cell r="M891" t="str">
            <v xml:space="preserve">Catedral Nº 1063, 5º y 6º Piso, ciudad de Santiago.
</v>
          </cell>
          <cell r="N891" t="str">
            <v>XIII</v>
          </cell>
          <cell r="O891" t="str">
            <v>Santiago</v>
          </cell>
          <cell r="P891" t="str">
            <v>Fonos (56-2) 7900600-79006-7900719</v>
          </cell>
          <cell r="Q891" t="str">
            <v>: VICARIA@VICARIA.CL-WWW.VICARIA.CL .</v>
          </cell>
          <cell r="R891"/>
          <cell r="S891" t="str">
            <v>93910: Organizaciones Religiosas.</v>
          </cell>
          <cell r="T891" t="str">
            <v xml:space="preserve">Se acompañan antecedentes financieros, correspondientes al año 2011, aprobados por la Jefatura del Departamento de Administración y Finanzas.
</v>
          </cell>
        </row>
        <row r="892">
          <cell r="B892">
            <v>651902371</v>
          </cell>
          <cell r="C892"/>
          <cell r="D892" t="str">
            <v>Corporaciones de Derecho Privado</v>
          </cell>
          <cell r="E892" t="str">
            <v>Conforme las normas del Título XXXIII del Libro Primero del Código Civil, por el Reglamento sobre Concesión de Personalidad Jurídica del Ministerio de Justicia y Derechos Humanos y, por los presentes Estatutos.</v>
          </cell>
          <cell r="F892" t="str">
            <v>Certificado de Vigencia extendido por el SRCeI, Folio Nº500407408065, otorgado el 06 de septiembre de 2021.</v>
          </cell>
          <cell r="G892"/>
          <cell r="H892" t="str">
            <v xml:space="preserve">La asociación tendrá por finalidad u objetivo la promoción del desarrollo, especialmente de las personas, familias, grupos y comunidades </v>
          </cell>
          <cell r="I892" t="str">
            <v xml:space="preserve">
Presidente: 
Susana del Carmen Díaz Soto
RUT N°9.774.253-7
Secretaria:
Juliana Cristina Lizana Oyarce
RUT N°6.503.028-4
Tesorera:
Jaqueline Magdalena Medina Silva
RUT N°15.388.280-0
</v>
          </cell>
          <cell r="J892" t="str">
            <v xml:space="preserve"> 5 años</v>
          </cell>
          <cell r="K892" t="str">
            <v xml:space="preserve">13 de agosto de 2019 al 13 de agosto de 2024. </v>
          </cell>
          <cell r="L892" t="str">
            <v xml:space="preserve">Susana del Carmen Díaz Soto
RUT N°9.774.253-7
</v>
          </cell>
          <cell r="M892" t="str">
            <v>Domingo García Huidobro Nº951, comuna de San Antonio, región de Valparaíso.</v>
          </cell>
          <cell r="N892" t="str">
            <v>V</v>
          </cell>
          <cell r="O892" t="str">
            <v>San Antonio</v>
          </cell>
          <cell r="P892" t="str">
            <v>569 982802632/ 352416231</v>
          </cell>
          <cell r="Q892" t="str">
            <v>ongchiledinamiza@gmail.com</v>
          </cell>
          <cell r="R892"/>
          <cell r="S892">
            <v>93401</v>
          </cell>
          <cell r="T892" t="str">
            <v>Certificado de Antecedentes Financieros del año 2020, aprobados por Subdepartamento de Supervisión Nacional.</v>
          </cell>
        </row>
        <row r="893">
          <cell r="B893">
            <v>652061559</v>
          </cell>
          <cell r="C893"/>
          <cell r="D893" t="str">
            <v>Fundación Derecho Privado.</v>
          </cell>
          <cell r="E893" t="str">
            <v>Conforme las normas del Título XXXIII del Libro Primero del Código Civil, por el Reglamento sobre Concesión de Personalidad Jurídica del Ministerio de Justicia y Derechos Humanos y, por los presentes Estatutos.</v>
          </cell>
          <cell r="F893" t="str">
            <v>Certificado de Vigencia de Persona Jurídica sin fines de lucro folio N° 500438890754, fue con fecha 09 de diciembre de 2021, bajo el N° de inscripción 323278.</v>
          </cell>
          <cell r="G893"/>
          <cell r="H893" t="str">
            <v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v>
          </cell>
          <cell r="I893" t="str">
            <v xml:space="preserve">
Presidente:
Guillermo Alberto Zambrano Tiznado RUT: 13.963.751-8
 Secretario
Erik Alexander Cerda Aucaman RUT: 15.656.195-9
Tesorera
Katherina Elizabeth Cares Muller RUT: 16.303.923-0
</v>
          </cell>
          <cell r="J893"/>
          <cell r="K893"/>
          <cell r="L893" t="str">
            <v>Guillermo Alberto Zambrano Tiznado RUT: 13.963.751-8</v>
          </cell>
          <cell r="M893" t="str">
            <v xml:space="preserve">Calle Manuel Rodriguez N° 0390, Oficina 401, comuna de Temuco, Región de la Araucanía.
</v>
          </cell>
          <cell r="N893" t="str">
            <v>IX</v>
          </cell>
          <cell r="O893" t="str">
            <v>Temuco</v>
          </cell>
          <cell r="P893" t="str">
            <v>Teléfono Celular: +56950009952</v>
          </cell>
          <cell r="Q893" t="str">
            <v xml:space="preserve">
Correo: Katherina@kmconsultores.cl
</v>
          </cell>
          <cell r="R893"/>
          <cell r="S893">
            <v>93401</v>
          </cell>
          <cell r="T893" t="str">
            <v>Certificado Financiero 2021 aprobado por Subdepartamento de Supervisión financiera.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180.524529050927" createdVersion="6" refreshedVersion="6" minRefreshableVersion="3" recordCount="187">
  <cacheSource type="worksheet">
    <worksheetSource ref="A1:AC188"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ntainsBlank="1" count="29">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m u="1"/>
      </sharedItems>
    </cacheField>
    <cacheField name="COD INST" numFmtId="1">
      <sharedItems containsSemiMixedTypes="0" containsString="0" containsNumber="1" containsInteger="1" minValue="225" maxValue="7499"/>
    </cacheField>
    <cacheField name="PPTO" numFmtId="1">
      <sharedItems/>
    </cacheField>
    <cacheField name="COMUNA" numFmtId="0">
      <sharedItems containsBlank="1" count="57">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m u="1"/>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87">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69"/>
        <n v="1060295"/>
        <n v="1060296"/>
        <n v="1060427"/>
        <n v="1060428"/>
        <n v="1060429"/>
        <n v="1060430"/>
        <n v="1060431"/>
        <n v="1060432"/>
        <n v="1060438"/>
        <n v="1060439"/>
        <n v="1060447"/>
        <n v="1060448"/>
        <n v="1060311"/>
        <n v="1070480"/>
        <n v="1070481"/>
        <n v="1070718"/>
        <n v="1070721"/>
        <n v="1070722"/>
        <n v="1070723"/>
        <n v="1070724"/>
        <n v="1070725"/>
        <n v="1070731"/>
        <n v="1070737"/>
        <n v="1070743"/>
        <n v="1070749"/>
        <n v="1070750"/>
        <n v="1081090"/>
        <n v="1081091"/>
        <n v="1081209"/>
        <n v="1081215"/>
        <n v="1081221"/>
        <n v="1081222"/>
        <n v="1081223"/>
        <n v="1081224"/>
        <n v="1081230"/>
        <n v="1090483"/>
        <n v="1090484"/>
        <n v="1090645"/>
        <n v="1090646"/>
        <n v="1090647"/>
        <n v="1090648"/>
        <n v="1090649"/>
        <n v="1090663"/>
        <n v="1090664"/>
        <n v="1090665"/>
        <n v="1090666"/>
        <n v="1090667"/>
        <n v="1090668"/>
        <n v="1090669"/>
        <n v="1090676"/>
        <n v="1090677"/>
        <n v="1100510"/>
        <n v="1100511"/>
        <n v="1100753"/>
        <n v="1100754"/>
        <n v="1100755"/>
        <n v="1100761"/>
        <n v="1100767"/>
        <n v="1100773"/>
        <n v="1100774"/>
        <n v="1110148"/>
        <n v="1110149"/>
        <n v="1110190"/>
        <n v="1110191"/>
        <n v="1110200"/>
        <n v="1110201"/>
        <n v="1120157"/>
        <n v="1120158"/>
        <n v="1120209"/>
        <n v="1120215"/>
        <n v="1120216"/>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8"/>
        <n v="1132599"/>
        <n v="1132600"/>
        <n v="1132601"/>
        <n v="1140139"/>
        <n v="1140140"/>
        <n v="1140221"/>
        <n v="1140222"/>
        <n v="1140228"/>
        <n v="1140231"/>
        <n v="1150078"/>
        <n v="1150079"/>
        <n v="1150141"/>
        <n v="1150142"/>
        <n v="1150148"/>
        <n v="1160042"/>
        <n v="1160043"/>
        <n v="1160075"/>
        <n v="1160076"/>
      </sharedItems>
    </cacheField>
    <cacheField name="CODIGO SIGFE" numFmtId="1">
      <sharedItems containsString="0" containsBlank="1"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0" maxValue="34223190"/>
    </cacheField>
    <cacheField name="FEBRERO" numFmtId="41">
      <sharedItems containsString="0" containsBlank="1" containsNumber="1" containsInteger="1" minValue="0"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emiMixedTypes="0" containsString="0" containsNumber="1" containsInteger="1" minValue="0" maxValue="36111366"/>
    </cacheField>
    <cacheField name="JUNIO" numFmtId="41">
      <sharedItems containsSemiMixedTypes="0" containsString="0" containsNumber="1" containsInteger="1" minValue="0" maxValue="36813427"/>
    </cacheField>
    <cacheField name="JULIO" numFmtId="41">
      <sharedItems containsSemiMixedTypes="0" containsString="0" containsNumber="1" containsInteger="1" minValue="0" maxValue="35875344"/>
    </cacheField>
    <cacheField name="AGOSTO" numFmtId="41">
      <sharedItems containsSemiMixedTypes="0" containsString="0" containsNumber="1" containsInteger="1" minValue="0" maxValue="44552614"/>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700560" maxValue="2796860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7">
  <r>
    <x v="0"/>
    <s v="DJJ"/>
    <n v="20032"/>
    <s v="PROG"/>
    <s v="ASR"/>
    <x v="0"/>
    <x v="0"/>
    <n v="6570"/>
    <s v="JUSTICIA JUVENIL"/>
    <x v="0"/>
    <n v="15"/>
    <x v="0"/>
    <n v="11"/>
    <s v="ASR- PIL TARAPACA"/>
    <s v="BANCO DE CREDITO E INVERSIONES"/>
    <n v="10669426"/>
    <n v="1942886"/>
    <n v="1793434"/>
    <n v="1643981"/>
    <n v="1494528"/>
    <n v="1643981"/>
    <n v="1942886"/>
    <n v="2092339"/>
    <n v="2241792"/>
    <m/>
    <m/>
    <m/>
    <m/>
    <n v="14795827"/>
  </r>
  <r>
    <x v="0"/>
    <s v="DJJ"/>
    <n v="20032"/>
    <s v="PROG"/>
    <s v="ALA"/>
    <x v="0"/>
    <x v="0"/>
    <n v="6570"/>
    <s v="JUSTICIA JUVENIL"/>
    <x v="0"/>
    <n v="15"/>
    <x v="1"/>
    <n v="11"/>
    <s v="ALA - PIL TARAPACA"/>
    <s v="BANCO DE CREDITO E INVERSIONES"/>
    <n v="10669426"/>
    <n v="2087268"/>
    <n v="2087268"/>
    <n v="1707765"/>
    <n v="1707765"/>
    <n v="1518013"/>
    <n v="2466772"/>
    <n v="2277020"/>
    <n v="2466772"/>
    <m/>
    <m/>
    <m/>
    <m/>
    <n v="16318643"/>
  </r>
  <r>
    <x v="0"/>
    <s v="DJJ"/>
    <n v="20032"/>
    <s v="PROG"/>
    <s v="SBC"/>
    <x v="1"/>
    <x v="1"/>
    <n v="6915"/>
    <s v="JUSTICIA JUVENIL"/>
    <x v="0"/>
    <n v="78"/>
    <x v="2"/>
    <n v="15"/>
    <s v="SBC - LUIS PEREZ AGUIRRE"/>
    <s v="BANCO ESTADO"/>
    <n v="23900332700"/>
    <n v="11507866"/>
    <n v="10685875"/>
    <n v="11302368"/>
    <n v="11096871"/>
    <n v="9863885"/>
    <n v="10480378"/>
    <n v="10685875"/>
    <n v="9863885"/>
    <m/>
    <m/>
    <m/>
    <m/>
    <n v="85487003"/>
  </r>
  <r>
    <x v="0"/>
    <s v="DJJ"/>
    <n v="20032"/>
    <s v="PROG"/>
    <s v="PLE"/>
    <x v="0"/>
    <x v="0"/>
    <n v="6570"/>
    <s v="JUSTICIA JUVENIL"/>
    <x v="0"/>
    <n v="118"/>
    <x v="3"/>
    <n v="12"/>
    <s v="PLE - IQUIQUE"/>
    <s v="BANCO DE CREDITO E INVERSIONES"/>
    <n v="10704116"/>
    <n v="23358236"/>
    <n v="25074977"/>
    <n v="26283410"/>
    <n v="26887626"/>
    <n v="27491843"/>
    <n v="28700275"/>
    <n v="31117140"/>
    <n v="30210816"/>
    <m/>
    <m/>
    <m/>
    <m/>
    <n v="219124323"/>
  </r>
  <r>
    <x v="0"/>
    <s v="DJJ"/>
    <n v="20032"/>
    <s v="PROG"/>
    <s v="PLA"/>
    <x v="1"/>
    <x v="1"/>
    <n v="6915"/>
    <s v="JUSTICIA JUVENIL"/>
    <x v="0"/>
    <n v="22"/>
    <x v="4"/>
    <n v="12"/>
    <s v="PLA - PROGRAMA LIBERTAD ASISTIDA VIOLETA PARRA"/>
    <s v="BANCO ESTADO"/>
    <n v="23900332751"/>
    <n v="5578860"/>
    <n v="4649050"/>
    <n v="4416598"/>
    <n v="4881503"/>
    <n v="4416598"/>
    <n v="5113955"/>
    <n v="5113955"/>
    <n v="4649050"/>
    <m/>
    <m/>
    <m/>
    <m/>
    <n v="38819569"/>
  </r>
  <r>
    <x v="0"/>
    <s v="DJJ"/>
    <n v="20032"/>
    <s v="PROG"/>
    <s v="ASE"/>
    <x v="1"/>
    <x v="1"/>
    <n v="6915"/>
    <s v="JUSTICIA JUVENIL"/>
    <x v="0"/>
    <n v="45"/>
    <x v="5"/>
    <n v="7"/>
    <s v="ASE - GABRIELA MISTRAL"/>
    <s v="BANCO ESTADO"/>
    <n v="239000332718"/>
    <n v="3411794"/>
    <n v="3198557"/>
    <n v="4904454"/>
    <n v="5544165"/>
    <n v="5757402"/>
    <n v="6183876"/>
    <n v="5330928"/>
    <n v="6397114"/>
    <m/>
    <m/>
    <m/>
    <m/>
    <n v="40728290"/>
  </r>
  <r>
    <x v="0"/>
    <s v="DJJ"/>
    <n v="20032"/>
    <s v="PROG"/>
    <s v="ASE"/>
    <x v="1"/>
    <x v="1"/>
    <n v="6915"/>
    <s v="JUSTICIA JUVENIL"/>
    <x v="0"/>
    <n v="25"/>
    <x v="6"/>
    <n v="7"/>
    <s v="ASE - EDUCANDO PARA LA PAZ"/>
    <s v="BANCO ESTADO"/>
    <n v="239000332726"/>
    <n v="5330928"/>
    <n v="5330928"/>
    <n v="5330928"/>
    <n v="5330928"/>
    <n v="5330928"/>
    <n v="5117691"/>
    <n v="4477980"/>
    <n v="5330928"/>
    <m/>
    <m/>
    <m/>
    <m/>
    <n v="41581239"/>
  </r>
  <r>
    <x v="0"/>
    <s v="DJJ"/>
    <n v="20032"/>
    <s v="PROG"/>
    <s v="ASE"/>
    <x v="1"/>
    <x v="1"/>
    <n v="6915"/>
    <s v="JUSTICIA JUVENIL"/>
    <x v="0"/>
    <n v="15"/>
    <x v="7"/>
    <n v="7"/>
    <s v="PSA - IQUIQUE"/>
    <s v="BANCO DE CREDITO E INVERSIONES"/>
    <n v="10705155"/>
    <n v="2671469"/>
    <n v="2465971"/>
    <n v="2054976"/>
    <n v="2671469"/>
    <n v="2876966"/>
    <n v="3082464"/>
    <n v="3082464"/>
    <n v="3082464"/>
    <m/>
    <m/>
    <m/>
    <m/>
    <n v="21988243"/>
  </r>
  <r>
    <x v="0"/>
    <s v="DJJ"/>
    <n v="20032"/>
    <s v="PROG"/>
    <s v="MCA"/>
    <x v="0"/>
    <x v="2"/>
    <n v="6570"/>
    <s v="JUSTICIA JUVENIL"/>
    <x v="0"/>
    <n v="55"/>
    <x v="8"/>
    <n v="13"/>
    <s v="MCA - IQUIQUE"/>
    <s v="BANCO DE CREDITO E INVERSIONES"/>
    <n v="10705244"/>
    <n v="8502797"/>
    <n v="8975175"/>
    <n v="8345338"/>
    <n v="7715501"/>
    <n v="8345338"/>
    <n v="8660256"/>
    <n v="8030419"/>
    <n v="6928205"/>
    <m/>
    <m/>
    <m/>
    <m/>
    <n v="65503029"/>
  </r>
  <r>
    <x v="1"/>
    <s v="DJJ"/>
    <n v="20032"/>
    <s v="PROG"/>
    <s v="ASR"/>
    <x v="2"/>
    <x v="3"/>
    <n v="6979"/>
    <s v="JUSTICIA JUVENIL"/>
    <x v="1"/>
    <n v="25"/>
    <x v="9"/>
    <n v="11"/>
    <s v="ASR - PIL ANTOFAGASTA"/>
    <s v="BANCO SANTANDER-CHILE"/>
    <n v="73546052"/>
    <n v="2690150"/>
    <n v="2690150"/>
    <n v="2690150"/>
    <n v="2690150"/>
    <n v="2540698"/>
    <n v="2540698"/>
    <n v="2092339"/>
    <n v="2092339"/>
    <m/>
    <m/>
    <m/>
    <m/>
    <n v="20026674"/>
  </r>
  <r>
    <x v="1"/>
    <s v="DJJ"/>
    <n v="20032"/>
    <s v="PROG"/>
    <s v="ALA"/>
    <x v="2"/>
    <x v="3"/>
    <n v="6979"/>
    <s v="JUSTICIA JUVENIL"/>
    <x v="1"/>
    <n v="25"/>
    <x v="10"/>
    <n v="11"/>
    <s v="ALA - PIL ANTOFAGASTA"/>
    <s v="BANCO SANTANDER-CHILE"/>
    <n v="73546052"/>
    <n v="3415530"/>
    <n v="3415530"/>
    <n v="3225779"/>
    <n v="3415530"/>
    <n v="3036027"/>
    <n v="3036027"/>
    <n v="2656524"/>
    <n v="2277020"/>
    <m/>
    <m/>
    <m/>
    <m/>
    <n v="24477967"/>
  </r>
  <r>
    <x v="1"/>
    <s v="DJJ"/>
    <n v="20032"/>
    <s v="PROG"/>
    <s v="MCA"/>
    <x v="3"/>
    <x v="4"/>
    <n v="225"/>
    <s v="JUSTICIA JUVENIL"/>
    <x v="1"/>
    <n v="60"/>
    <x v="11"/>
    <n v="13"/>
    <s v="MCA - PROGRAMA DE MEDIDAS CAUTELARES PACIFICO"/>
    <s v="BANCO SANTANDER-CHILE"/>
    <n v="6762522"/>
    <m/>
    <m/>
    <n v="3621562"/>
    <m/>
    <n v="0"/>
    <n v="0"/>
    <n v="0"/>
    <n v="0"/>
    <m/>
    <m/>
    <m/>
    <m/>
    <n v="3621562"/>
  </r>
  <r>
    <x v="1"/>
    <s v="DJJ"/>
    <n v="20032"/>
    <s v="PROG"/>
    <s v="PLA"/>
    <x v="1"/>
    <x v="1"/>
    <n v="6915"/>
    <s v="JUSTICIA JUVENIL"/>
    <x v="1"/>
    <n v="35"/>
    <x v="12"/>
    <n v="12"/>
    <s v="PLA - SOLA SIERRA HENRIQUEZ"/>
    <s v="BANCO ESTADO"/>
    <n v="1500047549"/>
    <n v="5578860"/>
    <n v="4881502"/>
    <n v="4881502"/>
    <n v="7903385"/>
    <n v="6043765"/>
    <n v="6276217"/>
    <n v="6973574"/>
    <n v="6276217"/>
    <m/>
    <m/>
    <m/>
    <m/>
    <n v="48815022"/>
  </r>
  <r>
    <x v="1"/>
    <s v="DJJ"/>
    <n v="20032"/>
    <s v="PROG"/>
    <s v="SBC"/>
    <x v="1"/>
    <x v="1"/>
    <n v="6915"/>
    <s v="JUSTICIA JUVENIL"/>
    <x v="2"/>
    <n v="45"/>
    <x v="13"/>
    <n v="15"/>
    <s v="SBC - LUIS EMILIO RECABARREN"/>
    <s v="BANCO SCOTIABANK"/>
    <n v="30016173"/>
    <n v="5137440"/>
    <n v="4520947"/>
    <n v="3698957"/>
    <n v="2260474"/>
    <n v="1849478"/>
    <n v="1643981"/>
    <n v="1027488"/>
    <n v="1438483"/>
    <m/>
    <m/>
    <m/>
    <m/>
    <n v="21577248"/>
  </r>
  <r>
    <x v="1"/>
    <s v="DJJ"/>
    <n v="20032"/>
    <s v="PROG"/>
    <s v="ASE"/>
    <x v="4"/>
    <x v="5"/>
    <n v="7473"/>
    <s v="JUSTICIA JUVENIL"/>
    <x v="1"/>
    <n v="70"/>
    <x v="14"/>
    <n v="7"/>
    <s v="ASE - ANTOFAGASTA"/>
    <s v="BANCO SANTANDER-CHILE"/>
    <n v="73546176"/>
    <n v="12580990"/>
    <n v="13007464"/>
    <n v="13860412"/>
    <n v="13220701"/>
    <n v="10661856"/>
    <n v="12154516"/>
    <n v="9808908"/>
    <n v="11941279"/>
    <m/>
    <m/>
    <m/>
    <m/>
    <n v="97236126"/>
  </r>
  <r>
    <x v="1"/>
    <s v="DJJ"/>
    <n v="20032"/>
    <s v="PROG"/>
    <s v="PLE"/>
    <x v="2"/>
    <x v="3"/>
    <n v="6979"/>
    <s v="JUSTICIA JUVENIL"/>
    <x v="1"/>
    <n v="115"/>
    <x v="15"/>
    <n v="12"/>
    <s v="PLE - ANTOFAGASTA"/>
    <s v="BANCO SANTANDER-CHILE"/>
    <n v="73546184"/>
    <n v="25679194"/>
    <n v="25981301"/>
    <n v="25377085"/>
    <n v="24470761"/>
    <n v="22960220"/>
    <n v="26283410"/>
    <n v="26887626"/>
    <n v="28398167"/>
    <m/>
    <m/>
    <m/>
    <m/>
    <n v="206037764"/>
  </r>
  <r>
    <x v="1"/>
    <s v="DJJ"/>
    <n v="20032"/>
    <s v="PROG"/>
    <s v="PMM"/>
    <x v="1"/>
    <x v="1"/>
    <n v="6915"/>
    <s v="JUSTICIA JUVENIL"/>
    <x v="3"/>
    <n v="20"/>
    <x v="16"/>
    <n v="36"/>
    <s v="PMM - CARDENAL RAUL SILVA HENRIQUE"/>
    <s v="BANCO ESTADO"/>
    <n v="2100074365"/>
    <n v="2627636"/>
    <n v="1974448"/>
    <n v="1974448"/>
    <n v="1974446"/>
    <n v="2939350"/>
    <n v="3592538"/>
    <n v="2939350"/>
    <n v="3265944"/>
    <m/>
    <m/>
    <m/>
    <m/>
    <n v="21288160"/>
  </r>
  <r>
    <x v="1"/>
    <s v="DJJ"/>
    <n v="20032"/>
    <s v="PROG"/>
    <s v="PMM"/>
    <x v="3"/>
    <x v="4"/>
    <n v="225"/>
    <s v="JUSTICIA JUVENIL"/>
    <x v="4"/>
    <n v="45"/>
    <x v="17"/>
    <n v="36"/>
    <s v="PMM - PUKARA LICKANA"/>
    <s v="BANCO SANTANDER-CHILE"/>
    <n v="63843504"/>
    <n v="6189005"/>
    <n v="6423860"/>
    <n v="5484442"/>
    <n v="12006553"/>
    <n v="6810778"/>
    <n v="6575923"/>
    <n v="0"/>
    <n v="14183061"/>
    <m/>
    <m/>
    <m/>
    <m/>
    <n v="57673622"/>
  </r>
  <r>
    <x v="1"/>
    <s v="DJJ"/>
    <n v="20032"/>
    <s v="PROG"/>
    <s v="PMM"/>
    <x v="2"/>
    <x v="3"/>
    <n v="6979"/>
    <s v="JUSTICIA JUVENIL"/>
    <x v="1"/>
    <n v="50"/>
    <x v="18"/>
    <n v="36"/>
    <s v="PMM - ANTOFAGASTA"/>
    <s v="BANCO SANTANDER-CHILE"/>
    <n v="84882100"/>
    <n v="11742720"/>
    <n v="5871360"/>
    <n v="6027930"/>
    <n v="6027930"/>
    <n v="6027930"/>
    <n v="6967347"/>
    <n v="6262784"/>
    <n v="6732493"/>
    <m/>
    <m/>
    <m/>
    <m/>
    <n v="55660494"/>
  </r>
  <r>
    <x v="2"/>
    <s v="DJJ"/>
    <n v="20032"/>
    <s v="PROG"/>
    <s v="ASR"/>
    <x v="5"/>
    <x v="6"/>
    <n v="7499"/>
    <s v="JUSTICIA JUVENIL"/>
    <x v="5"/>
    <n v="10"/>
    <x v="19"/>
    <n v="11"/>
    <s v="ASR - SUYAI"/>
    <s v="BANCO ESTADO"/>
    <n v="12100135017"/>
    <n v="1197958"/>
    <n v="1064851"/>
    <n v="0"/>
    <m/>
    <n v="0"/>
    <n v="0"/>
    <n v="0"/>
    <n v="0"/>
    <m/>
    <m/>
    <m/>
    <m/>
    <n v="2262809"/>
  </r>
  <r>
    <x v="2"/>
    <s v="DJJ"/>
    <n v="20032"/>
    <s v="PROG"/>
    <s v="ALA"/>
    <x v="5"/>
    <x v="6"/>
    <n v="7499"/>
    <s v="JUSTICIA JUVENIL"/>
    <x v="5"/>
    <n v="10"/>
    <x v="20"/>
    <n v="11"/>
    <s v="ALA - SUYAI"/>
    <s v="BANCO ESTADO"/>
    <n v="12100135017"/>
    <n v="1013986"/>
    <n v="1013986"/>
    <n v="0"/>
    <m/>
    <n v="0"/>
    <n v="0"/>
    <n v="0"/>
    <n v="0"/>
    <m/>
    <m/>
    <m/>
    <m/>
    <n v="2027972"/>
  </r>
  <r>
    <x v="2"/>
    <s v="DJJ"/>
    <n v="20032"/>
    <s v="PROG"/>
    <s v="PLE"/>
    <x v="6"/>
    <x v="7"/>
    <n v="2330"/>
    <s v="JUSTICIA JUVENIL"/>
    <x v="5"/>
    <n v="59"/>
    <x v="21"/>
    <n v="12"/>
    <s v="PLE - ATACAMA"/>
    <s v="BANCO DE CHILE"/>
    <n v="1200831204"/>
    <n v="14260449"/>
    <n v="13991384"/>
    <n v="13453254"/>
    <n v="13991384"/>
    <n v="13453254"/>
    <n v="13184189"/>
    <n v="13184189"/>
    <n v="13722319"/>
    <m/>
    <m/>
    <m/>
    <m/>
    <n v="109240422"/>
  </r>
  <r>
    <x v="2"/>
    <s v="DJJ"/>
    <n v="20032"/>
    <s v="PROG"/>
    <s v="ASE"/>
    <x v="6"/>
    <x v="7"/>
    <n v="2330"/>
    <s v="JUSTICIA JUVENIL"/>
    <x v="5"/>
    <n v="50"/>
    <x v="22"/>
    <n v="7"/>
    <s v="ASE - ATACAMA"/>
    <s v="BANCO DE CHILE"/>
    <n v="1220307906"/>
    <n v="7406658"/>
    <n v="8356230"/>
    <n v="8546144"/>
    <n v="8166316"/>
    <n v="8356230"/>
    <n v="8166315"/>
    <n v="8166315"/>
    <n v="7786487"/>
    <m/>
    <m/>
    <m/>
    <m/>
    <n v="64950695"/>
  </r>
  <r>
    <x v="2"/>
    <s v="DJJ"/>
    <n v="20032"/>
    <s v="PROG"/>
    <s v="PLA"/>
    <x v="6"/>
    <x v="8"/>
    <n v="2330"/>
    <s v="JUSTICIA JUVENIL"/>
    <x v="5"/>
    <n v="35"/>
    <x v="23"/>
    <n v="12"/>
    <s v="PLA - ATACAMA"/>
    <s v="BANCO DE CHILE"/>
    <n v="1180335300"/>
    <n v="6624896"/>
    <n v="6210840"/>
    <n v="6417868"/>
    <n v="7038952"/>
    <n v="7453008"/>
    <n v="7245980"/>
    <n v="7453008"/>
    <n v="7245980"/>
    <m/>
    <m/>
    <m/>
    <m/>
    <n v="55690532"/>
  </r>
  <r>
    <x v="2"/>
    <s v="DJJ"/>
    <n v="20032"/>
    <s v="PROG"/>
    <s v="MCA"/>
    <x v="6"/>
    <x v="8"/>
    <n v="2330"/>
    <s v="JUSTICIA JUVENIL"/>
    <x v="5"/>
    <n v="29"/>
    <x v="24"/>
    <n v="13"/>
    <s v="MCA - ATACAMA"/>
    <s v="BANCO DE CHILE"/>
    <n v="1180225908"/>
    <n v="4347350"/>
    <n v="4066876"/>
    <n v="4627824"/>
    <n v="4066876"/>
    <n v="6450907"/>
    <n v="5749722"/>
    <n v="6170433"/>
    <n v="4066876"/>
    <m/>
    <m/>
    <m/>
    <m/>
    <n v="39546864"/>
  </r>
  <r>
    <x v="2"/>
    <s v="DJJ"/>
    <n v="20032"/>
    <s v="PROG"/>
    <s v="PMM"/>
    <x v="6"/>
    <x v="8"/>
    <n v="2330"/>
    <s v="JUSTICIA JUVENIL"/>
    <x v="5"/>
    <n v="30"/>
    <x v="25"/>
    <n v="36"/>
    <s v="PMM - COPIAPO CHAÑARAL"/>
    <s v="BANCO DE CHILE"/>
    <n v="1200831008"/>
    <n v="702147"/>
    <n v="975533"/>
    <n v="1248918"/>
    <n v="1248919"/>
    <n v="2187082"/>
    <n v="2187082"/>
    <n v="2733852"/>
    <n v="3007237"/>
    <m/>
    <m/>
    <m/>
    <m/>
    <n v="14290770"/>
  </r>
  <r>
    <x v="2"/>
    <s v="DJJ"/>
    <n v="20032"/>
    <s v="PROG"/>
    <s v="MCA"/>
    <x v="6"/>
    <x v="8"/>
    <n v="2330"/>
    <s v="JUSTICIA JUVENIL"/>
    <x v="5"/>
    <n v="29"/>
    <x v="26"/>
    <n v="13"/>
    <s v="MCA - PROGRAMA DE MEDIDAS CAUTELARES AMBULATORIAS"/>
    <s v="BANCO DE CHILE"/>
    <n v="1180225908"/>
    <m/>
    <n v="981660"/>
    <n v="0"/>
    <m/>
    <n v="0"/>
    <n v="0"/>
    <n v="0"/>
    <n v="0"/>
    <m/>
    <m/>
    <m/>
    <m/>
    <n v="981660"/>
  </r>
  <r>
    <x v="2"/>
    <s v="DJJ"/>
    <n v="20032"/>
    <s v="PROG"/>
    <s v="PMM"/>
    <x v="6"/>
    <x v="8"/>
    <n v="2330"/>
    <s v="JUSTICIA JUVENIL"/>
    <x v="6"/>
    <n v="20"/>
    <x v="27"/>
    <n v="36"/>
    <s v="PMM - HUASCO"/>
    <s v="BANCO DE CHILE"/>
    <n v="1200831705"/>
    <n v="1217339"/>
    <n v="1217339"/>
    <n v="1217339"/>
    <n v="916431"/>
    <n v="1805443"/>
    <n v="1805443"/>
    <n v="2106350"/>
    <n v="1805443"/>
    <m/>
    <m/>
    <m/>
    <m/>
    <n v="12091127"/>
  </r>
  <r>
    <x v="3"/>
    <s v="DJJ"/>
    <n v="20032"/>
    <s v="PROG"/>
    <s v="ASR"/>
    <x v="0"/>
    <x v="0"/>
    <n v="6570"/>
    <s v="JUSTICIA JUVENIL"/>
    <x v="7"/>
    <n v="35"/>
    <x v="28"/>
    <n v="11"/>
    <s v="ASR - PIL COQUIMBO"/>
    <s v="BANCO DE CREDITO E INVERSIONES"/>
    <n v="10669388"/>
    <n v="437963"/>
    <n v="3555229"/>
    <n v="0"/>
    <m/>
    <n v="0"/>
    <n v="0"/>
    <n v="0"/>
    <n v="0"/>
    <m/>
    <m/>
    <m/>
    <m/>
    <n v="3993192"/>
  </r>
  <r>
    <x v="3"/>
    <s v="DJJ"/>
    <n v="20032"/>
    <s v="PROG"/>
    <s v="ALA"/>
    <x v="0"/>
    <x v="0"/>
    <n v="6570"/>
    <s v="JUSTICIA JUVENIL"/>
    <x v="7"/>
    <n v="35"/>
    <x v="29"/>
    <n v="11"/>
    <s v="ALA - PIL COQUIMBO"/>
    <s v="BANCO DE CREDITO E INVERSIONES"/>
    <n v="10669388"/>
    <n v="490638"/>
    <n v="4241295"/>
    <n v="0"/>
    <m/>
    <n v="0"/>
    <n v="0"/>
    <n v="0"/>
    <n v="0"/>
    <m/>
    <m/>
    <m/>
    <m/>
    <n v="4731933"/>
  </r>
  <r>
    <x v="3"/>
    <s v="DJJ"/>
    <n v="20032"/>
    <s v="PROG"/>
    <s v="PLE"/>
    <x v="1"/>
    <x v="1"/>
    <n v="6915"/>
    <s v="JUSTICIA JUVENIL"/>
    <x v="8"/>
    <n v="48"/>
    <x v="30"/>
    <n v="12"/>
    <s v="PLE - PROGRAMA DE LIBERTAD ASISTIDA ESPECIAL"/>
    <s v="BANCO ESTADO"/>
    <n v="1310000771"/>
    <n v="12376994"/>
    <n v="11838864"/>
    <n v="11031668"/>
    <n v="10224473"/>
    <n v="10762603"/>
    <n v="9686343"/>
    <n v="10836789"/>
    <n v="10224473"/>
    <m/>
    <m/>
    <m/>
    <m/>
    <n v="86982207"/>
  </r>
  <r>
    <x v="3"/>
    <s v="DJJ"/>
    <n v="20032"/>
    <s v="PROG"/>
    <s v="ASE"/>
    <x v="1"/>
    <x v="9"/>
    <n v="6915"/>
    <s v="JUSTICIA JUVENIL"/>
    <x v="8"/>
    <n v="35"/>
    <x v="31"/>
    <n v="7"/>
    <s v="ASE - PAULO FREIRE"/>
    <s v="BANCO SCOTIABANK"/>
    <n v="973133489"/>
    <n v="1899143"/>
    <n v="2278972"/>
    <n v="2468886"/>
    <n v="2089057"/>
    <n v="2848715"/>
    <n v="2658800"/>
    <n v="2278972"/>
    <n v="2089057"/>
    <m/>
    <m/>
    <m/>
    <m/>
    <n v="18611602"/>
  </r>
  <r>
    <x v="3"/>
    <s v="DJJ"/>
    <n v="20032"/>
    <s v="PROG"/>
    <s v="ASE"/>
    <x v="1"/>
    <x v="9"/>
    <n v="6915"/>
    <s v="JUSTICIA JUVENIL"/>
    <x v="8"/>
    <n v="25"/>
    <x v="32"/>
    <n v="7"/>
    <s v="ASE - EDUCANDO PARA LA PAZ"/>
    <s v="BANCO SCOTIABANK"/>
    <n v="24011348"/>
    <n v="3798286"/>
    <n v="3038629"/>
    <n v="3038629"/>
    <n v="2658800"/>
    <n v="3038629"/>
    <n v="3608372"/>
    <n v="3608372"/>
    <n v="3418458"/>
    <m/>
    <m/>
    <m/>
    <m/>
    <n v="26208175"/>
  </r>
  <r>
    <x v="3"/>
    <s v="DJJ"/>
    <n v="20032"/>
    <s v="PROG"/>
    <s v="ASE"/>
    <x v="6"/>
    <x v="7"/>
    <n v="2330"/>
    <s v="JUSTICIA JUVENIL"/>
    <x v="9"/>
    <n v="25"/>
    <x v="33"/>
    <n v="7"/>
    <s v="ASE - LIMARI CHOAPA"/>
    <s v="BANCO DE CHILE"/>
    <n v="1200831803"/>
    <n v="3988201"/>
    <n v="3798286"/>
    <n v="3798286"/>
    <n v="3608372"/>
    <n v="3608372"/>
    <n v="4178115"/>
    <n v="4368029"/>
    <n v="4747858"/>
    <m/>
    <m/>
    <m/>
    <m/>
    <n v="32095519"/>
  </r>
  <r>
    <x v="3"/>
    <s v="DJJ"/>
    <n v="20032"/>
    <s v="PROG"/>
    <s v="PMM"/>
    <x v="7"/>
    <x v="10"/>
    <n v="1800"/>
    <s v="JUSTICIA JUVENIL"/>
    <x v="8"/>
    <n v="95"/>
    <x v="34"/>
    <n v="36"/>
    <s v="PMM - CIUDAD DEL NIÑO LA SERENA"/>
    <s v="BANCO DE CREDITO E INVERSIONES"/>
    <n v="52292843"/>
    <n v="15471351"/>
    <n v="15053016"/>
    <n v="14425515"/>
    <n v="15053014"/>
    <n v="17151710"/>
    <n v="17988379"/>
    <n v="19870884"/>
    <n v="20916720"/>
    <m/>
    <m/>
    <m/>
    <m/>
    <n v="135930589"/>
  </r>
  <r>
    <x v="3"/>
    <s v="DJJ"/>
    <n v="20032"/>
    <s v="PROG"/>
    <s v="PMM"/>
    <x v="6"/>
    <x v="8"/>
    <n v="2330"/>
    <s v="JUSTICIA JUVENIL"/>
    <x v="10"/>
    <n v="15"/>
    <x v="35"/>
    <n v="36"/>
    <s v="PMM - LRPA CHOAPA"/>
    <s v="BANCO DE CHILE"/>
    <n v="1200831302"/>
    <n v="3522050"/>
    <n v="3522050"/>
    <n v="4175239"/>
    <n v="4175240"/>
    <n v="4898916"/>
    <n v="6205294"/>
    <n v="4898916"/>
    <n v="8491454"/>
    <m/>
    <m/>
    <m/>
    <m/>
    <n v="39889159"/>
  </r>
  <r>
    <x v="3"/>
    <s v="DJJ"/>
    <n v="20032"/>
    <s v="PROG"/>
    <s v="ASR"/>
    <x v="7"/>
    <x v="10"/>
    <n v="1800"/>
    <s v="JUSTICIA JUVENIL"/>
    <x v="8"/>
    <n v="25"/>
    <x v="36"/>
    <n v="11"/>
    <s v="ASR - PIL CIUDAD DEL NIÑO COQUIMBO"/>
    <s v="BANCO DE CREDITO E INVERSIONES"/>
    <n v="21933669"/>
    <m/>
    <n v="3327660"/>
    <n v="1996596"/>
    <n v="1575092"/>
    <n v="1841305"/>
    <n v="1441986"/>
    <n v="1708199"/>
    <n v="1575092"/>
    <m/>
    <m/>
    <m/>
    <m/>
    <n v="13465930"/>
  </r>
  <r>
    <x v="3"/>
    <s v="DJJ"/>
    <n v="20032"/>
    <s v="PROG"/>
    <s v="ALA"/>
    <x v="7"/>
    <x v="10"/>
    <n v="1800"/>
    <s v="JUSTICIA JUVENIL"/>
    <x v="8"/>
    <n v="25"/>
    <x v="37"/>
    <n v="11"/>
    <s v="ALA - PIL CIUDAD DEL NIÑO COQUIMBO"/>
    <s v="BANCO DE CREDITO E INVERSIONES"/>
    <n v="21933669"/>
    <m/>
    <n v="4224940"/>
    <n v="2365966"/>
    <n v="1154817"/>
    <n v="1830807"/>
    <n v="1661809"/>
    <n v="1323814"/>
    <n v="1661808"/>
    <m/>
    <m/>
    <m/>
    <m/>
    <n v="14223961"/>
  </r>
  <r>
    <x v="3"/>
    <s v="DJJ"/>
    <n v="20032"/>
    <s v="PROG"/>
    <s v="PMM"/>
    <x v="6"/>
    <x v="8"/>
    <n v="2330"/>
    <s v="JUSTICIA JUVENIL"/>
    <x v="9"/>
    <n v="40"/>
    <x v="38"/>
    <n v="36"/>
    <s v="PMM - LRPA LIMARI"/>
    <s v="BANCO DE CHILE"/>
    <n v="1220308500"/>
    <n v="5766002"/>
    <n v="5766002"/>
    <n v="6039388"/>
    <n v="5492615"/>
    <n v="7654786"/>
    <n v="7928171"/>
    <n v="7654786"/>
    <n v="7928171"/>
    <m/>
    <m/>
    <m/>
    <m/>
    <n v="54229921"/>
  </r>
  <r>
    <x v="4"/>
    <s v="DJJ"/>
    <n v="20032"/>
    <s v="PROG"/>
    <s v="PLE"/>
    <x v="8"/>
    <x v="11"/>
    <n v="6931"/>
    <s v="JUSTICIA JUVENIL"/>
    <x v="11"/>
    <n v="40"/>
    <x v="39"/>
    <n v="12"/>
    <s v="PLE - PROGRAMA DE LIBERTAD ASISTIDA ESPECIAL SAN ANTONIO"/>
    <s v="BANCO ESTADO"/>
    <n v="36500007464"/>
    <n v="7080660"/>
    <n v="7788726"/>
    <n v="7080660"/>
    <n v="7788726"/>
    <n v="6844638"/>
    <n v="7788726"/>
    <n v="8496792"/>
    <n v="9676902"/>
    <m/>
    <m/>
    <m/>
    <m/>
    <n v="62545830"/>
  </r>
  <r>
    <x v="4"/>
    <s v="DJJ"/>
    <n v="20032"/>
    <s v="PROG"/>
    <s v="ASR"/>
    <x v="2"/>
    <x v="3"/>
    <n v="6979"/>
    <s v="JUSTICIA JUVENIL"/>
    <x v="12"/>
    <n v="50"/>
    <x v="40"/>
    <n v="11"/>
    <s v="ASR - PIL REGIONAL VALPARAISO"/>
    <s v="BANCO SANTANDER-CHILE"/>
    <n v="73547202"/>
    <n v="2568720"/>
    <m/>
    <n v="2218440"/>
    <m/>
    <n v="0"/>
    <n v="0"/>
    <n v="0"/>
    <n v="0"/>
    <m/>
    <m/>
    <m/>
    <m/>
    <n v="4787160"/>
  </r>
  <r>
    <x v="4"/>
    <s v="DJJ"/>
    <n v="20032"/>
    <s v="PROG"/>
    <s v="ALA"/>
    <x v="2"/>
    <x v="3"/>
    <n v="6979"/>
    <s v="JUSTICIA JUVENIL"/>
    <x v="12"/>
    <n v="50"/>
    <x v="41"/>
    <n v="11"/>
    <s v="ALA - PIL REGIONAL VALPARAISO"/>
    <s v="BANCO SANTANDER-CHILE"/>
    <n v="73547202"/>
    <n v="3113114"/>
    <m/>
    <n v="2816627"/>
    <m/>
    <n v="0"/>
    <n v="0"/>
    <n v="0"/>
    <n v="0"/>
    <m/>
    <m/>
    <m/>
    <m/>
    <n v="5929741"/>
  </r>
  <r>
    <x v="4"/>
    <s v="DJJ"/>
    <n v="20032"/>
    <s v="PROG"/>
    <s v="PSA"/>
    <x v="8"/>
    <x v="11"/>
    <n v="6931"/>
    <s v="JUSTICIA JUVENIL"/>
    <x v="11"/>
    <n v="20"/>
    <x v="42"/>
    <n v="14"/>
    <s v="PSA - SAN ANTONIO"/>
    <s v="BANCO ESTADO"/>
    <s v="10262568-4"/>
    <n v="1605450"/>
    <n v="1123815"/>
    <n v="642180"/>
    <n v="642180"/>
    <n v="481635"/>
    <n v="481635"/>
    <n v="321090"/>
    <n v="160545"/>
    <m/>
    <m/>
    <m/>
    <m/>
    <n v="5458530"/>
  </r>
  <r>
    <x v="4"/>
    <s v="DJJ"/>
    <n v="20032"/>
    <s v="PROG"/>
    <s v="PSA"/>
    <x v="9"/>
    <x v="12"/>
    <n v="250"/>
    <s v="JUSTICIA JUVENIL"/>
    <x v="13"/>
    <n v="77"/>
    <x v="43"/>
    <n v="14"/>
    <s v="PSA - VALPARAISO"/>
    <s v="BANCO DE CREDITO E INVERSIONES"/>
    <n v="15150313"/>
    <n v="9472155"/>
    <n v="8669430"/>
    <n v="9151065"/>
    <n v="9953790"/>
    <n v="9311610"/>
    <n v="8829975"/>
    <n v="9311610"/>
    <n v="9632700"/>
    <m/>
    <m/>
    <m/>
    <m/>
    <n v="74332335"/>
  </r>
  <r>
    <x v="4"/>
    <s v="DJJ"/>
    <n v="20032"/>
    <s v="PROG"/>
    <s v="PLA"/>
    <x v="9"/>
    <x v="12"/>
    <n v="250"/>
    <s v="JUSTICIA JUVENIL"/>
    <x v="13"/>
    <n v="40"/>
    <x v="44"/>
    <n v="12"/>
    <s v="PLA - VALPARAISO"/>
    <s v="BANCO DE CREDITO E INVERSIONES"/>
    <n v="15150321"/>
    <n v="3813674"/>
    <n v="3995277"/>
    <n v="4176881"/>
    <n v="4540088"/>
    <n v="5084898"/>
    <n v="4358484"/>
    <n v="4358484"/>
    <n v="3995277"/>
    <m/>
    <m/>
    <m/>
    <m/>
    <n v="34323063"/>
  </r>
  <r>
    <x v="4"/>
    <s v="DJJ"/>
    <n v="20032"/>
    <s v="PROG"/>
    <s v="PSA"/>
    <x v="9"/>
    <x v="12"/>
    <n v="250"/>
    <s v="JUSTICIA JUVENIL"/>
    <x v="14"/>
    <n v="55"/>
    <x v="45"/>
    <n v="14"/>
    <s v="PSA - QUILLOTA"/>
    <s v="BANCO DE CREDITO E INVERSIONES"/>
    <n v="15150305"/>
    <n v="7224525"/>
    <n v="217513"/>
    <n v="6525377"/>
    <m/>
    <n v="0"/>
    <n v="0"/>
    <n v="0"/>
    <n v="0"/>
    <m/>
    <m/>
    <m/>
    <m/>
    <n v="13967415"/>
  </r>
  <r>
    <x v="4"/>
    <s v="DJJ"/>
    <n v="20032"/>
    <s v="PROG"/>
    <s v="PLE"/>
    <x v="9"/>
    <x v="12"/>
    <n v="250"/>
    <s v="JUSTICIA JUVENIL"/>
    <x v="14"/>
    <n v="70"/>
    <x v="46"/>
    <n v="12"/>
    <s v="PLE - QUILLOTA"/>
    <s v="BANCO DE CREDITO E INVERSIONES"/>
    <n v="15150259"/>
    <n v="8732814"/>
    <n v="9912924"/>
    <n v="10620990"/>
    <n v="10620990"/>
    <n v="9912924"/>
    <n v="9912924"/>
    <n v="9676902"/>
    <n v="9912924"/>
    <m/>
    <m/>
    <m/>
    <m/>
    <n v="79303392"/>
  </r>
  <r>
    <x v="4"/>
    <s v="DJJ"/>
    <n v="20032"/>
    <s v="PROG"/>
    <s v="PLE"/>
    <x v="9"/>
    <x v="12"/>
    <n v="250"/>
    <s v="JUSTICIA JUVENIL"/>
    <x v="13"/>
    <n v="100"/>
    <x v="47"/>
    <n v="12"/>
    <s v="PLE - VALPARAISO"/>
    <s v="BANCO DE CREDITO E INVERSIONES"/>
    <n v="15150283"/>
    <n v="26670486"/>
    <n v="4720440"/>
    <n v="52160862"/>
    <n v="23602200"/>
    <n v="34931256"/>
    <n v="29738772"/>
    <n v="29502750"/>
    <n v="23602200"/>
    <m/>
    <m/>
    <m/>
    <m/>
    <n v="224928966"/>
  </r>
  <r>
    <x v="4"/>
    <s v="DJJ"/>
    <n v="20032"/>
    <s v="PROG"/>
    <s v="ASE"/>
    <x v="2"/>
    <x v="3"/>
    <n v="6979"/>
    <s v="JUSTICIA JUVENIL"/>
    <x v="12"/>
    <n v="50"/>
    <x v="48"/>
    <n v="7"/>
    <s v="ASE - VALPARAISO"/>
    <s v="BANCO SANTANDER-CHILE"/>
    <n v="84881449"/>
    <n v="7163435"/>
    <n v="6330477"/>
    <n v="5769154"/>
    <n v="7330026"/>
    <n v="6822252"/>
    <n v="7496618"/>
    <n v="7829801"/>
    <n v="7163435"/>
    <m/>
    <m/>
    <m/>
    <m/>
    <n v="55905198"/>
  </r>
  <r>
    <x v="4"/>
    <s v="DJJ"/>
    <n v="20032"/>
    <s v="PROG"/>
    <s v="SBC"/>
    <x v="9"/>
    <x v="12"/>
    <n v="250"/>
    <s v="JUSTICIA JUVENIL"/>
    <x v="13"/>
    <n v="70"/>
    <x v="49"/>
    <n v="15"/>
    <s v="SBC - VALPARAISO"/>
    <s v="BANCO DE CREDITO E INVERSIONES"/>
    <n v="15150330"/>
    <n v="6261255"/>
    <n v="6100710"/>
    <n v="4013625"/>
    <n v="3050355"/>
    <n v="3531990"/>
    <n v="3531990"/>
    <n v="3531990"/>
    <n v="3371445"/>
    <m/>
    <m/>
    <m/>
    <m/>
    <n v="33393360"/>
  </r>
  <r>
    <x v="4"/>
    <s v="DJJ"/>
    <n v="20032"/>
    <s v="PROG"/>
    <s v="PLA"/>
    <x v="9"/>
    <x v="12"/>
    <n v="250"/>
    <s v="JUSTICIA JUVENIL"/>
    <x v="14"/>
    <n v="50"/>
    <x v="50"/>
    <n v="12"/>
    <s v="PLA - QUILLOTA"/>
    <s v="BANCO DE CREDITO E INVERSIONES"/>
    <n v="15150291"/>
    <n v="6719330"/>
    <n v="6900933"/>
    <n v="6719330"/>
    <n v="7264140"/>
    <n v="6900933"/>
    <n v="7264140"/>
    <n v="6900933"/>
    <n v="5629709"/>
    <m/>
    <m/>
    <m/>
    <m/>
    <n v="54299448"/>
  </r>
  <r>
    <x v="4"/>
    <s v="DJJ"/>
    <n v="20032"/>
    <s v="PROG"/>
    <s v="MCA"/>
    <x v="9"/>
    <x v="12"/>
    <n v="250"/>
    <s v="JUSTICIA JUVENIL"/>
    <x v="14"/>
    <n v="40"/>
    <x v="51"/>
    <n v="13"/>
    <s v="MCA - QUILLOTA"/>
    <s v="BANCO DE CREDITO E INVERSIONES"/>
    <n v="15150453"/>
    <n v="2829345"/>
    <n v="2952360"/>
    <n v="2952360"/>
    <n v="2829345"/>
    <n v="2706330"/>
    <n v="3813465"/>
    <n v="3936480"/>
    <n v="4059495"/>
    <m/>
    <m/>
    <m/>
    <m/>
    <n v="26079180"/>
  </r>
  <r>
    <x v="4"/>
    <s v="DJJ"/>
    <n v="20032"/>
    <s v="PROG"/>
    <s v="MCA"/>
    <x v="9"/>
    <x v="12"/>
    <n v="250"/>
    <s v="JUSTICIA JUVENIL"/>
    <x v="13"/>
    <n v="60"/>
    <x v="52"/>
    <n v="13"/>
    <s v="MCA - VALPARAISO"/>
    <s v="BANCO DE CREDITO E INVERSIONES"/>
    <n v="15154564"/>
    <n v="6519795"/>
    <n v="6519795"/>
    <n v="6150750"/>
    <n v="6027735"/>
    <n v="5904720"/>
    <n v="6765825"/>
    <n v="7257885"/>
    <n v="6519795"/>
    <m/>
    <m/>
    <m/>
    <m/>
    <n v="51666300"/>
  </r>
  <r>
    <x v="4"/>
    <s v="DJJ"/>
    <n v="20032"/>
    <s v="PROG"/>
    <s v="PLA"/>
    <x v="8"/>
    <x v="13"/>
    <n v="6931"/>
    <s v="JUSTICIA JUVENIL"/>
    <x v="11"/>
    <n v="16"/>
    <x v="53"/>
    <n v="12"/>
    <s v="PLA - SAN ANTONIO"/>
    <s v="BANCO ESTADO"/>
    <n v="36500007456"/>
    <n v="1634432"/>
    <n v="1816035"/>
    <n v="1816035"/>
    <n v="2179242"/>
    <n v="2179242"/>
    <n v="2542449"/>
    <n v="1816035"/>
    <n v="2179242"/>
    <m/>
    <m/>
    <m/>
    <m/>
    <n v="16162712"/>
  </r>
  <r>
    <x v="4"/>
    <s v="DJJ"/>
    <n v="20032"/>
    <s v="PROG"/>
    <s v="MCA"/>
    <x v="8"/>
    <x v="13"/>
    <n v="6931"/>
    <s v="JUSTICIA JUVENIL"/>
    <x v="11"/>
    <n v="25"/>
    <x v="54"/>
    <n v="13"/>
    <s v="MCA - SAN ANTONIO"/>
    <s v="BANCO ESTADO"/>
    <n v="36500007472"/>
    <n v="2498060"/>
    <n v="2952360"/>
    <n v="3813465"/>
    <n v="3075375"/>
    <n v="4797585"/>
    <n v="3813465"/>
    <n v="3321405"/>
    <n v="2829345"/>
    <m/>
    <m/>
    <m/>
    <m/>
    <n v="27101060"/>
  </r>
  <r>
    <x v="4"/>
    <s v="DJJ"/>
    <n v="20032"/>
    <s v="PROG"/>
    <s v="PMM"/>
    <x v="9"/>
    <x v="14"/>
    <n v="250"/>
    <s v="JUSTICIA JUVENIL"/>
    <x v="14"/>
    <n v="20"/>
    <x v="55"/>
    <n v="36"/>
    <s v="PMM - QUILLOTA"/>
    <s v="BANCO DE CREDITO E INVERSIONES"/>
    <n v="15150216"/>
    <n v="2764740"/>
    <n v="3039960"/>
    <n v="4416060"/>
    <n v="3590400"/>
    <n v="3315180"/>
    <n v="3039960"/>
    <n v="3027420"/>
    <n v="3027420"/>
    <m/>
    <m/>
    <m/>
    <m/>
    <n v="26221140"/>
  </r>
  <r>
    <x v="4"/>
    <s v="DJJ"/>
    <n v="20032"/>
    <s v="PROG"/>
    <s v="ASR"/>
    <x v="2"/>
    <x v="3"/>
    <n v="6979"/>
    <s v="JUSTICIA JUVENIL"/>
    <x v="12"/>
    <n v="35"/>
    <x v="56"/>
    <n v="11"/>
    <s v="ASR - VALPARAISO"/>
    <s v="BANCO SANTANDER-CHILE"/>
    <n v="84882143"/>
    <m/>
    <n v="4086600"/>
    <n v="0"/>
    <n v="3639020"/>
    <n v="1537340"/>
    <n v="1420580"/>
    <n v="1537340"/>
    <n v="1770860"/>
    <m/>
    <m/>
    <m/>
    <m/>
    <n v="13991740"/>
  </r>
  <r>
    <x v="4"/>
    <s v="DJJ"/>
    <n v="20032"/>
    <s v="PROG"/>
    <s v="ALA"/>
    <x v="2"/>
    <x v="3"/>
    <n v="6979"/>
    <s v="JUSTICIA JUVENIL"/>
    <x v="12"/>
    <n v="35"/>
    <x v="57"/>
    <n v="11"/>
    <s v="ALA - VALPARAISO"/>
    <s v="BANCO SANTANDER-CHILE"/>
    <n v="84882143"/>
    <m/>
    <n v="5188523"/>
    <n v="0"/>
    <n v="3730795"/>
    <n v="1062412"/>
    <n v="914168"/>
    <n v="1803629"/>
    <n v="1951873"/>
    <m/>
    <m/>
    <m/>
    <m/>
    <n v="14651400"/>
  </r>
  <r>
    <x v="4"/>
    <s v="DJJ"/>
    <n v="20032"/>
    <s v="PROG"/>
    <s v="PMM"/>
    <x v="9"/>
    <x v="12"/>
    <n v="250"/>
    <s v="JUSTICIA JUVENIL"/>
    <x v="15"/>
    <n v="30"/>
    <x v="58"/>
    <n v="36"/>
    <s v="PMM - QUILPUE"/>
    <s v="BANCO DE CREDITO E INVERSIONES"/>
    <n v="15150267"/>
    <m/>
    <n v="7430940"/>
    <n v="7430940"/>
    <n v="5449356"/>
    <n v="4706262"/>
    <n v="4210866"/>
    <n v="3715470"/>
    <n v="4458564"/>
    <m/>
    <m/>
    <m/>
    <m/>
    <n v="37402398"/>
  </r>
  <r>
    <x v="4"/>
    <s v="DJJ"/>
    <n v="20032"/>
    <s v="PROG"/>
    <s v="PMM"/>
    <x v="9"/>
    <x v="14"/>
    <n v="250"/>
    <s v="JUSTICIA JUVENIL"/>
    <x v="16"/>
    <n v="20"/>
    <x v="59"/>
    <n v="36"/>
    <s v="PMM - SAN FELIPE"/>
    <s v="BANCO DE CREDITO E INVERSIONES"/>
    <n v="15150208"/>
    <n v="1388640"/>
    <n v="2764740"/>
    <n v="4966500"/>
    <n v="4691280"/>
    <n v="6342600"/>
    <n v="6342300"/>
    <n v="5779620"/>
    <n v="6605280"/>
    <m/>
    <m/>
    <m/>
    <m/>
    <n v="38880960"/>
  </r>
  <r>
    <x v="5"/>
    <s v="DJJ"/>
    <n v="20032"/>
    <s v="PROG"/>
    <s v="PSA"/>
    <x v="0"/>
    <x v="0"/>
    <n v="6570"/>
    <s v="JUSTICIA JUVENIL"/>
    <x v="17"/>
    <n v="45"/>
    <x v="60"/>
    <n v="14"/>
    <s v="PSA - CACHAPOAL"/>
    <s v="BANCO DE CREDITO E INVERSIONES"/>
    <n v="10663291"/>
    <m/>
    <m/>
    <m/>
    <n v="0"/>
    <n v="2087085"/>
    <n v="0"/>
    <n v="0"/>
    <n v="0"/>
    <m/>
    <m/>
    <m/>
    <m/>
    <n v="2087085"/>
  </r>
  <r>
    <x v="5"/>
    <s v="DJJ"/>
    <n v="20032"/>
    <s v="PROG"/>
    <s v="ASR"/>
    <x v="0"/>
    <x v="0"/>
    <n v="6570"/>
    <s v="JUSTICIA JUVENIL"/>
    <x v="17"/>
    <n v="35"/>
    <x v="61"/>
    <n v="11"/>
    <s v="ASR - PIL OHIGGINS"/>
    <s v="BANCO DE CREDITO E INVERSIONES"/>
    <n v="10669396"/>
    <n v="1634640"/>
    <n v="1751400"/>
    <n v="1634640"/>
    <n v="1868160"/>
    <n v="2451960"/>
    <n v="2451960"/>
    <n v="77840"/>
    <n v="4826080"/>
    <m/>
    <m/>
    <m/>
    <m/>
    <n v="16696680"/>
  </r>
  <r>
    <x v="5"/>
    <s v="DJJ"/>
    <n v="20032"/>
    <s v="PROG"/>
    <s v="ALA"/>
    <x v="0"/>
    <x v="0"/>
    <n v="6570"/>
    <s v="JUSTICIA JUVENIL"/>
    <x v="17"/>
    <n v="35"/>
    <x v="62"/>
    <n v="11"/>
    <s v="ALA - PIL OHIGGINS"/>
    <s v="BANCO DE CREDITO E INVERSIONES"/>
    <n v="10669396"/>
    <n v="1927166"/>
    <n v="1927166"/>
    <n v="2075409"/>
    <n v="1778922"/>
    <n v="2371896"/>
    <n v="2520140"/>
    <n v="93888"/>
    <n v="5835853"/>
    <m/>
    <m/>
    <m/>
    <m/>
    <n v="18530440"/>
  </r>
  <r>
    <x v="5"/>
    <s v="DJJ"/>
    <n v="20032"/>
    <s v="PROG"/>
    <s v="ASE"/>
    <x v="0"/>
    <x v="0"/>
    <n v="6570"/>
    <s v="JUSTICIA JUVENIL"/>
    <x v="17"/>
    <n v="40"/>
    <x v="63"/>
    <n v="7"/>
    <s v="ASE - CACHAPOAL"/>
    <s v="BANCO DE CREDITO E INVERSIONES"/>
    <n v="10705163"/>
    <n v="5830703"/>
    <n v="5664111"/>
    <n v="5330928"/>
    <n v="4831154"/>
    <n v="4831154"/>
    <n v="6163886"/>
    <n v="5164337"/>
    <n v="5830703"/>
    <m/>
    <m/>
    <m/>
    <m/>
    <n v="43646976"/>
  </r>
  <r>
    <x v="5"/>
    <s v="DJJ"/>
    <n v="20032"/>
    <s v="PROG"/>
    <s v="ASE"/>
    <x v="4"/>
    <x v="5"/>
    <n v="7473"/>
    <s v="JUSTICIA JUVENIL"/>
    <x v="18"/>
    <n v="25"/>
    <x v="64"/>
    <n v="7"/>
    <s v="ASE - CIP CRC CRESERES GRANEROS"/>
    <s v="BANCO SANTANDER-CHILE"/>
    <n v="85660861"/>
    <n v="2832056"/>
    <n v="2998647"/>
    <n v="3331830"/>
    <n v="3665013"/>
    <n v="3165239"/>
    <n v="2998647"/>
    <n v="166592"/>
    <n v="4331379"/>
    <m/>
    <m/>
    <m/>
    <m/>
    <n v="23489403"/>
  </r>
  <r>
    <x v="5"/>
    <s v="DJJ"/>
    <n v="20032"/>
    <s v="PROG"/>
    <s v="ASE"/>
    <x v="4"/>
    <x v="5"/>
    <n v="7473"/>
    <s v="JUSTICIA JUVENIL"/>
    <x v="19"/>
    <n v="25"/>
    <x v="65"/>
    <n v="7"/>
    <s v="ASE - CRESERES SAN FERNANDO"/>
    <s v="BANCO SANTANDER-CHILE"/>
    <n v="85650530"/>
    <n v="2998647"/>
    <n v="3331830"/>
    <n v="2998647"/>
    <n v="3165239"/>
    <n v="2998647"/>
    <n v="3165239"/>
    <n v="3331830"/>
    <n v="3831605"/>
    <m/>
    <m/>
    <m/>
    <m/>
    <n v="25821684"/>
  </r>
  <r>
    <x v="5"/>
    <s v="DJJ"/>
    <n v="20032"/>
    <s v="PROG"/>
    <s v="PLA"/>
    <x v="0"/>
    <x v="2"/>
    <n v="6570"/>
    <s v="JUSTICIA JUVENIL"/>
    <x v="17"/>
    <n v="43"/>
    <x v="66"/>
    <n v="12"/>
    <s v="PLA - CACHAPOAL"/>
    <s v="BANCO DE CREDITO E INVERSIONES"/>
    <n v="10705228"/>
    <n v="4176881"/>
    <n v="4176881"/>
    <n v="4358484"/>
    <n v="4540088"/>
    <n v="4540088"/>
    <n v="4903295"/>
    <n v="4540088"/>
    <n v="4540088"/>
    <m/>
    <m/>
    <m/>
    <m/>
    <n v="35775893"/>
  </r>
  <r>
    <x v="5"/>
    <s v="DJJ"/>
    <n v="20032"/>
    <s v="PROG"/>
    <s v="MCA"/>
    <x v="0"/>
    <x v="2"/>
    <n v="6570"/>
    <s v="JUSTICIA JUVENIL"/>
    <x v="17"/>
    <n v="47"/>
    <x v="67"/>
    <n v="13"/>
    <s v="MCA - CACHAPOAL"/>
    <s v="BANCO DE CREDITO E INVERSIONES"/>
    <n v="10705236"/>
    <n v="5289645"/>
    <n v="5166630"/>
    <n v="4551555"/>
    <n v="4920600"/>
    <n v="5043615"/>
    <n v="4797585"/>
    <n v="5289645"/>
    <n v="4674570"/>
    <m/>
    <m/>
    <m/>
    <m/>
    <n v="39733845"/>
  </r>
  <r>
    <x v="5"/>
    <s v="DJJ"/>
    <n v="20032"/>
    <s v="PROG"/>
    <s v="PMM"/>
    <x v="10"/>
    <x v="15"/>
    <n v="3842"/>
    <s v="JUSTICIA JUVENIL"/>
    <x v="19"/>
    <n v="80"/>
    <x v="68"/>
    <n v="36"/>
    <s v="PMM - HERNAN EMERES YEVENES"/>
    <s v="BANCO SCOTIABANK"/>
    <n v="970291792"/>
    <n v="11409200"/>
    <n v="11592680"/>
    <n v="12510080"/>
    <n v="14678400"/>
    <n v="13582420"/>
    <n v="14494920"/>
    <n v="12660120"/>
    <n v="11228350"/>
    <m/>
    <m/>
    <m/>
    <m/>
    <n v="102156170"/>
  </r>
  <r>
    <x v="5"/>
    <s v="DJJ"/>
    <n v="20032"/>
    <s v="PROG"/>
    <s v="PLE"/>
    <x v="0"/>
    <x v="2"/>
    <n v="6570"/>
    <s v="JUSTICIA JUVENIL"/>
    <x v="17"/>
    <n v="80"/>
    <x v="69"/>
    <n v="12"/>
    <s v="PLE - O´HIGGINS"/>
    <s v="BANCO DE CREDITO E INVERSIONES"/>
    <n v="10705309"/>
    <n v="15620468"/>
    <n v="16092512"/>
    <n v="16092512"/>
    <n v="16092512"/>
    <n v="17036600"/>
    <n v="16092512"/>
    <n v="19589826"/>
    <n v="22649093"/>
    <m/>
    <m/>
    <m/>
    <m/>
    <n v="139266035"/>
  </r>
  <r>
    <x v="5"/>
    <s v="DJJ"/>
    <n v="20032"/>
    <s v="PROG"/>
    <s v="PMM"/>
    <x v="0"/>
    <x v="2"/>
    <n v="6570"/>
    <s v="JUSTICIA JUVENIL"/>
    <x v="17"/>
    <n v="40"/>
    <x v="70"/>
    <n v="36"/>
    <s v="PMM - RANCAGUA"/>
    <s v="BANCO DE CREDITO E INVERSIONES"/>
    <n v="10705295"/>
    <n v="4728834"/>
    <n v="5224230"/>
    <n v="5471928"/>
    <n v="4481136"/>
    <n v="4233438"/>
    <n v="5471928"/>
    <n v="6687846"/>
    <n v="0"/>
    <m/>
    <m/>
    <m/>
    <m/>
    <n v="36299340"/>
  </r>
  <r>
    <x v="5"/>
    <s v="DJJ"/>
    <n v="20032"/>
    <s v="PROG"/>
    <s v="ALA"/>
    <x v="0"/>
    <x v="2"/>
    <n v="6570"/>
    <s v="JUSTICIA JUVENIL"/>
    <x v="17"/>
    <n v="25"/>
    <x v="71"/>
    <m/>
    <s v="ALA - PIL OHIGGINS"/>
    <s v="BANCO DE CREDITO E INVERSIONES"/>
    <n v="10713069"/>
    <n v="0"/>
    <n v="0"/>
    <n v="0"/>
    <n v="0"/>
    <n v="0"/>
    <n v="0"/>
    <n v="0"/>
    <n v="3706088"/>
    <m/>
    <m/>
    <m/>
    <m/>
    <n v="3706088"/>
  </r>
  <r>
    <x v="5"/>
    <s v="DJJ"/>
    <n v="20032"/>
    <s v="PROG"/>
    <s v="ASR"/>
    <x v="0"/>
    <x v="2"/>
    <n v="6570"/>
    <s v="JUSTICIA JUVENIL"/>
    <x v="17"/>
    <n v="25"/>
    <x v="72"/>
    <m/>
    <s v="ASR - PIL OHIGGINS"/>
    <s v="BANCO DE CREDITO E INVERSIONES"/>
    <n v="10713069"/>
    <n v="0"/>
    <n v="0"/>
    <n v="0"/>
    <n v="0"/>
    <n v="0"/>
    <n v="0"/>
    <n v="0"/>
    <n v="2919000"/>
    <m/>
    <m/>
    <m/>
    <m/>
    <n v="2919000"/>
  </r>
  <r>
    <x v="5"/>
    <s v="DJJ"/>
    <n v="20032"/>
    <s v="PROG"/>
    <s v="ASE"/>
    <x v="10"/>
    <x v="15"/>
    <n v="3842"/>
    <s v="JUSTICIA JUVENIL"/>
    <x v="19"/>
    <n v="20"/>
    <x v="73"/>
    <m/>
    <s v="ASE - HERNAN EMERES YEVENES"/>
    <s v="BANCO SCOTIABANK"/>
    <n v="970721134"/>
    <n v="0"/>
    <n v="0"/>
    <n v="0"/>
    <n v="0"/>
    <n v="0"/>
    <n v="0"/>
    <n v="0"/>
    <n v="2832056"/>
    <m/>
    <m/>
    <m/>
    <m/>
    <n v="2832056"/>
  </r>
  <r>
    <x v="6"/>
    <s v="DJJ"/>
    <n v="20032"/>
    <s v="PROG"/>
    <s v="ASR"/>
    <x v="11"/>
    <x v="16"/>
    <n v="6926"/>
    <s v="JUSTICIA JUVENIL"/>
    <x v="20"/>
    <n v="25"/>
    <x v="74"/>
    <n v="11"/>
    <s v="ASR - PROGRAMA DE INTERMEDIACION LABORAL"/>
    <s v="BANCO SANTANDER-CHILE"/>
    <n v="69745253"/>
    <n v="1634640"/>
    <n v="1984920"/>
    <n v="1984920"/>
    <n v="1868160"/>
    <n v="1694723"/>
    <n v="1868160"/>
    <n v="62272"/>
    <n v="1805888"/>
    <m/>
    <m/>
    <m/>
    <m/>
    <n v="12903683"/>
  </r>
  <r>
    <x v="6"/>
    <s v="DJJ"/>
    <n v="20032"/>
    <s v="PROG"/>
    <s v="ALA"/>
    <x v="11"/>
    <x v="16"/>
    <n v="6926"/>
    <s v="JUSTICIA JUVENIL"/>
    <x v="20"/>
    <n v="25"/>
    <x v="75"/>
    <n v="11"/>
    <s v="ALA - PROGRAMA DE INTERMEDIACION LABORAL"/>
    <s v="BANCO SANTANDER-CHILE"/>
    <n v="69745253"/>
    <n v="1037705"/>
    <n v="1037705"/>
    <n v="1334192"/>
    <n v="1185948"/>
    <n v="1334192"/>
    <n v="1778922"/>
    <n v="54356"/>
    <n v="1576323"/>
    <m/>
    <m/>
    <m/>
    <m/>
    <n v="9339343"/>
  </r>
  <r>
    <x v="6"/>
    <s v="DJJ"/>
    <n v="20032"/>
    <s v="PROG"/>
    <s v="PLE"/>
    <x v="11"/>
    <x v="17"/>
    <n v="6926"/>
    <s v="JUSTICIA JUVENIL"/>
    <x v="20"/>
    <n v="80"/>
    <x v="76"/>
    <n v="12"/>
    <s v="PLE - PROGRAMA LIBERTAD ASISTIDA ESPECIAL TALCA"/>
    <s v="BANCO SANTANDER-CHILE"/>
    <n v="71994490"/>
    <n v="15341430"/>
    <n v="15341430"/>
    <n v="14633364"/>
    <n v="15105408"/>
    <n v="14623441"/>
    <n v="14869386"/>
    <n v="15813474"/>
    <n v="16993584"/>
    <m/>
    <m/>
    <m/>
    <m/>
    <n v="122721517"/>
  </r>
  <r>
    <x v="6"/>
    <s v="DJJ"/>
    <n v="20032"/>
    <s v="PROG"/>
    <s v="ASE"/>
    <x v="1"/>
    <x v="1"/>
    <n v="6915"/>
    <s v="JUSTICIA JUVENIL"/>
    <x v="20"/>
    <n v="40"/>
    <x v="77"/>
    <n v="7"/>
    <s v="ASE - CIP CRC TALCA"/>
    <s v="BANCO ESTADO"/>
    <n v="8500100"/>
    <n v="4664562"/>
    <n v="4164788"/>
    <n v="3998196"/>
    <n v="3998196"/>
    <n v="4831154"/>
    <n v="5830703"/>
    <n v="5330928"/>
    <n v="6163886"/>
    <m/>
    <m/>
    <m/>
    <m/>
    <n v="38982413"/>
  </r>
  <r>
    <x v="6"/>
    <s v="DJJ"/>
    <n v="20032"/>
    <s v="PROG"/>
    <s v="ASE"/>
    <x v="1"/>
    <x v="1"/>
    <n v="6915"/>
    <s v="JUSTICIA JUVENIL"/>
    <x v="20"/>
    <n v="30"/>
    <x v="78"/>
    <n v="7"/>
    <s v="ASE - MEDIO LIBRE TALCA"/>
    <s v="BANCO SCOTIABANK"/>
    <n v="20030380"/>
    <n v="4164788"/>
    <n v="3665013"/>
    <n v="3831605"/>
    <n v="4497971"/>
    <n v="4331379"/>
    <n v="4831154"/>
    <n v="4997745"/>
    <n v="4497971"/>
    <m/>
    <m/>
    <m/>
    <m/>
    <n v="34817626"/>
  </r>
  <r>
    <x v="6"/>
    <s v="DJJ"/>
    <n v="20032"/>
    <s v="PROG"/>
    <s v="ASE"/>
    <x v="4"/>
    <x v="5"/>
    <n v="7473"/>
    <s v="JUSTICIA JUVENIL"/>
    <x v="21"/>
    <n v="20"/>
    <x v="79"/>
    <n v="7"/>
    <s v="ASE - CRESERES CURICO"/>
    <s v="BANCO SANTANDER-CHILE"/>
    <n v="85732528"/>
    <n v="2332281"/>
    <n v="1832507"/>
    <n v="1999098"/>
    <n v="2498873"/>
    <n v="1999098"/>
    <n v="2832056"/>
    <n v="2832056"/>
    <n v="2832056"/>
    <m/>
    <m/>
    <m/>
    <m/>
    <n v="19158025"/>
  </r>
  <r>
    <x v="6"/>
    <s v="DJJ"/>
    <n v="20032"/>
    <s v="PROG"/>
    <s v="ASE"/>
    <x v="0"/>
    <x v="2"/>
    <n v="6570"/>
    <s v="JUSTICIA JUVENIL"/>
    <x v="22"/>
    <n v="25"/>
    <x v="80"/>
    <n v="7"/>
    <s v="ASE - LINARES"/>
    <s v="BANCO DE CREDITO E INVERSIONES"/>
    <n v="10705180"/>
    <n v="3165239"/>
    <n v="2998647"/>
    <n v="3331830"/>
    <n v="3831605"/>
    <n v="4164788"/>
    <n v="3498422"/>
    <n v="4164788"/>
    <n v="3998196"/>
    <m/>
    <m/>
    <m/>
    <m/>
    <n v="29153515"/>
  </r>
  <r>
    <x v="6"/>
    <s v="DJJ"/>
    <n v="20032"/>
    <s v="PROG"/>
    <s v="PMM"/>
    <x v="0"/>
    <x v="2"/>
    <n v="6570"/>
    <s v="JUSTICIA JUVENIL"/>
    <x v="23"/>
    <n v="20"/>
    <x v="81"/>
    <n v="36"/>
    <s v="PMM - CAUQUENES"/>
    <s v="BANCO DE CREDITO E INVERSIONES"/>
    <n v="10705279"/>
    <n v="8206410"/>
    <n v="4828226"/>
    <n v="4828226"/>
    <n v="5129132"/>
    <n v="5416330"/>
    <n v="6018144"/>
    <n v="6018144"/>
    <n v="7221772"/>
    <m/>
    <m/>
    <m/>
    <m/>
    <n v="47666384"/>
  </r>
  <r>
    <x v="6"/>
    <s v="DJJ"/>
    <n v="20032"/>
    <s v="PROG"/>
    <s v="PMM"/>
    <x v="0"/>
    <x v="2"/>
    <n v="6570"/>
    <s v="JUSTICIA JUVENIL"/>
    <x v="22"/>
    <n v="90"/>
    <x v="82"/>
    <n v="36"/>
    <s v="PMM - LINARES"/>
    <s v="BANCO DE CREDITO E INVERSIONES"/>
    <n v="10705287"/>
    <n v="9923620"/>
    <n v="11505120"/>
    <n v="11872080"/>
    <n v="11872080"/>
    <n v="13604254"/>
    <n v="15045360"/>
    <n v="15779280"/>
    <n v="15228840"/>
    <m/>
    <m/>
    <m/>
    <m/>
    <n v="104830634"/>
  </r>
  <r>
    <x v="6"/>
    <s v="DJJ"/>
    <n v="20032"/>
    <s v="PROG"/>
    <s v="PMM"/>
    <x v="12"/>
    <x v="18"/>
    <n v="6866"/>
    <s v="JUSTICIA JUVENIL"/>
    <x v="20"/>
    <n v="50"/>
    <x v="83"/>
    <n v="36"/>
    <s v="PMM - LLEQUEN TALCA"/>
    <s v="BANCO DE CREDITO E INVERSIONES"/>
    <n v="67088864"/>
    <n v="8369240"/>
    <n v="7818800"/>
    <n v="8552720"/>
    <n v="7818800"/>
    <n v="8623560"/>
    <n v="8256600"/>
    <n v="9174000"/>
    <n v="8990520"/>
    <m/>
    <m/>
    <m/>
    <m/>
    <n v="67604240"/>
  </r>
  <r>
    <x v="6"/>
    <s v="DJJ"/>
    <n v="20032"/>
    <s v="PROG"/>
    <s v="PMM"/>
    <x v="1"/>
    <x v="1"/>
    <n v="6915"/>
    <s v="JUSTICIA JUVENIL"/>
    <x v="21"/>
    <n v="65"/>
    <x v="84"/>
    <n v="36"/>
    <s v="PMM - BALDOMERO LILLO"/>
    <s v="BANCO ESTADO"/>
    <n v="5913284"/>
    <n v="7779200"/>
    <n v="6494840"/>
    <n v="8329640"/>
    <n v="8146160"/>
    <n v="10458360"/>
    <n v="10458360"/>
    <n v="9907920"/>
    <n v="11375760"/>
    <m/>
    <m/>
    <m/>
    <m/>
    <n v="72950240"/>
  </r>
  <r>
    <x v="6"/>
    <s v="DJJ"/>
    <n v="20032"/>
    <s v="PROG"/>
    <s v="ASR"/>
    <x v="11"/>
    <x v="17"/>
    <n v="6926"/>
    <s v="JUSTICIA JUVENIL"/>
    <x v="20"/>
    <n v="20"/>
    <x v="85"/>
    <m/>
    <s v="ASR - PIL PROGRAMA DE INTERMEDIACIÓN LABORAL"/>
    <s v="BANCO SANTANDER-CHILE"/>
    <n v="69745253"/>
    <n v="0"/>
    <n v="0"/>
    <n v="0"/>
    <n v="0"/>
    <n v="0"/>
    <n v="0"/>
    <n v="0"/>
    <n v="2335200"/>
    <m/>
    <m/>
    <m/>
    <m/>
    <n v="2335200"/>
  </r>
  <r>
    <x v="6"/>
    <s v="DJJ"/>
    <n v="20032"/>
    <s v="PROG"/>
    <s v="ALA"/>
    <x v="11"/>
    <x v="17"/>
    <n v="6926"/>
    <s v="JUSTICIA JUVENIL"/>
    <x v="20"/>
    <n v="20"/>
    <x v="86"/>
    <m/>
    <s v="ALA - PIL PROGRAMA DE INTERMEDIACIÓN LABORAL"/>
    <s v="BANCO SANTANDER-CHILE"/>
    <n v="69940374"/>
    <n v="0"/>
    <n v="0"/>
    <n v="0"/>
    <n v="0"/>
    <n v="0"/>
    <n v="0"/>
    <n v="0"/>
    <n v="2964870"/>
    <m/>
    <m/>
    <m/>
    <m/>
    <n v="2964870"/>
  </r>
  <r>
    <x v="7"/>
    <s v="DJJ"/>
    <n v="20032"/>
    <s v="PROG"/>
    <s v="ASR"/>
    <x v="13"/>
    <x v="19"/>
    <n v="6911"/>
    <s v="JUSTICIA JUVENIL"/>
    <x v="24"/>
    <n v="20"/>
    <x v="87"/>
    <n v="11"/>
    <s v="ASR - PIL LA ESPERANZA"/>
    <s v="BANCO ESTADO"/>
    <n v="53900005560"/>
    <n v="1863490"/>
    <n v="2529022"/>
    <n v="2262809"/>
    <n v="2662128"/>
    <n v="2662128"/>
    <n v="2662128"/>
    <n v="2662128"/>
    <n v="2662128"/>
    <m/>
    <m/>
    <m/>
    <m/>
    <n v="19965961"/>
  </r>
  <r>
    <x v="7"/>
    <s v="DJJ"/>
    <n v="20032"/>
    <s v="PROG"/>
    <s v="ALA"/>
    <x v="13"/>
    <x v="19"/>
    <n v="6911"/>
    <s v="JUSTICIA JUVENIL"/>
    <x v="24"/>
    <n v="20"/>
    <x v="88"/>
    <n v="11"/>
    <s v="ALA - PIL LA ESPERANZA"/>
    <s v="BANCO ESTADO"/>
    <n v="53900005560"/>
    <n v="2027971"/>
    <n v="2196969"/>
    <n v="1520978"/>
    <n v="2196969"/>
    <n v="2534964"/>
    <n v="2534964"/>
    <n v="2365966"/>
    <n v="2872959"/>
    <m/>
    <m/>
    <m/>
    <m/>
    <n v="18251740"/>
  </r>
  <r>
    <x v="7"/>
    <s v="DJJ"/>
    <n v="20032"/>
    <s v="PROG"/>
    <s v="PMM"/>
    <x v="2"/>
    <x v="3"/>
    <n v="6979"/>
    <s v="JUSTICIA JUVENIL"/>
    <x v="25"/>
    <n v="90"/>
    <x v="89"/>
    <n v="36"/>
    <s v="PMM - CONCEPCION COSTA"/>
    <s v="BANCO SANTANDER-CHILE"/>
    <n v="84881309"/>
    <n v="20498386"/>
    <n v="18825048"/>
    <n v="21962556"/>
    <n v="21335055"/>
    <n v="22590058"/>
    <n v="23845061"/>
    <n v="6693351"/>
    <n v="44552614"/>
    <m/>
    <m/>
    <m/>
    <m/>
    <n v="180302129"/>
  </r>
  <r>
    <x v="7"/>
    <s v="DJJ"/>
    <n v="20032"/>
    <s v="PROG"/>
    <s v="PMM"/>
    <x v="13"/>
    <x v="19"/>
    <n v="6911"/>
    <s v="JUSTICIA JUVENIL"/>
    <x v="24"/>
    <n v="80"/>
    <x v="90"/>
    <n v="36"/>
    <s v="PMM - SAN PEDRO DE LA PAZ"/>
    <s v="BANCO ESTADO"/>
    <n v="53900005551"/>
    <n v="15478373"/>
    <n v="15269206"/>
    <n v="15687540"/>
    <n v="16733376"/>
    <n v="16105874"/>
    <n v="15687540"/>
    <n v="0"/>
    <n v="32630084"/>
    <m/>
    <m/>
    <m/>
    <m/>
    <n v="127591993"/>
  </r>
  <r>
    <x v="7"/>
    <s v="DJJ"/>
    <n v="20032"/>
    <s v="PROG"/>
    <s v="ASE"/>
    <x v="2"/>
    <x v="3"/>
    <n v="6979"/>
    <s v="JUSTICIA JUVENIL"/>
    <x v="25"/>
    <n v="55"/>
    <x v="91"/>
    <n v="7"/>
    <s v="ASE - CONCEPCION ARAUCO"/>
    <s v="BANCO SANTANDER-CHILE"/>
    <n v="84881279"/>
    <n v="10445287"/>
    <n v="9495715"/>
    <n v="9495715"/>
    <n v="10445287"/>
    <n v="10445287"/>
    <n v="10445287"/>
    <n v="9875544"/>
    <n v="10065458"/>
    <m/>
    <m/>
    <m/>
    <m/>
    <n v="80713580"/>
  </r>
  <r>
    <x v="7"/>
    <s v="DJJ"/>
    <n v="20032"/>
    <s v="PROG"/>
    <s v="ASE"/>
    <x v="2"/>
    <x v="3"/>
    <n v="6979"/>
    <s v="JUSTICIA JUVENIL"/>
    <x v="26"/>
    <n v="35"/>
    <x v="92"/>
    <n v="7"/>
    <s v="ASE - CIP - CRC CORONEL"/>
    <s v="BANCO SANTANDER-CHILE"/>
    <n v="84881244"/>
    <n v="6647001"/>
    <n v="6647001"/>
    <n v="6647001"/>
    <n v="6647001"/>
    <n v="6647001"/>
    <n v="6647001"/>
    <n v="6647001"/>
    <n v="6647001"/>
    <m/>
    <m/>
    <m/>
    <m/>
    <n v="53176008"/>
  </r>
  <r>
    <x v="7"/>
    <s v="DJJ"/>
    <n v="20032"/>
    <s v="PROG"/>
    <s v="ASE"/>
    <x v="13"/>
    <x v="19"/>
    <n v="6911"/>
    <s v="JUSTICIA JUVENIL"/>
    <x v="27"/>
    <n v="35"/>
    <x v="93"/>
    <n v="7"/>
    <s v="ASE - SAN PABLO BIO BIO"/>
    <s v="BANCO ESTADO"/>
    <n v="545000030294"/>
    <n v="3988201"/>
    <n v="3608372"/>
    <n v="3988201"/>
    <n v="4178115"/>
    <n v="4747858"/>
    <n v="4178115"/>
    <n v="3988201"/>
    <n v="3608372"/>
    <m/>
    <m/>
    <m/>
    <m/>
    <n v="32285435"/>
  </r>
  <r>
    <x v="7"/>
    <s v="DJJ"/>
    <n v="20032"/>
    <s v="PROG"/>
    <s v="PMM"/>
    <x v="13"/>
    <x v="19"/>
    <n v="6911"/>
    <s v="JUSTICIA JUVENIL"/>
    <x v="27"/>
    <n v="50"/>
    <x v="94"/>
    <n v="36"/>
    <s v="PMM - PROVINCIA BIOBIO"/>
    <s v="BANCO ESTADO"/>
    <n v="53900005594"/>
    <n v="6403426"/>
    <n v="6403426"/>
    <n v="6821760"/>
    <n v="6821760"/>
    <n v="8994190"/>
    <n v="9412524"/>
    <n v="9412524"/>
    <n v="9621691"/>
    <m/>
    <m/>
    <m/>
    <m/>
    <n v="63891301"/>
  </r>
  <r>
    <x v="7"/>
    <s v="DJJ"/>
    <n v="20032"/>
    <s v="PROG"/>
    <s v="PMM"/>
    <x v="13"/>
    <x v="19"/>
    <n v="6911"/>
    <s v="JUSTICIA JUVENIL"/>
    <x v="26"/>
    <n v="90"/>
    <x v="95"/>
    <n v="36"/>
    <s v="PMM - PROVINCIA DE ARAUCO LOTA Y CORONEL"/>
    <s v="BANCO ESTADO"/>
    <n v="53900098461"/>
    <n v="15416676"/>
    <n v="16044178"/>
    <n v="15207509"/>
    <n v="16044176"/>
    <n v="18825048"/>
    <n v="19452549"/>
    <n v="18825048"/>
    <n v="19452550"/>
    <m/>
    <m/>
    <m/>
    <m/>
    <n v="139267734"/>
  </r>
  <r>
    <x v="8"/>
    <s v="DJJ"/>
    <n v="20032"/>
    <s v="PROG"/>
    <s v="ASR"/>
    <x v="14"/>
    <x v="20"/>
    <n v="6971"/>
    <s v="JUSTICIA JUVENIL"/>
    <x v="28"/>
    <n v="25"/>
    <x v="96"/>
    <n v="11"/>
    <s v="ASR - ARAUCANIA"/>
    <s v="BANCO DE CREDITO E INVERSIONES"/>
    <n v="70028621"/>
    <n v="2129702"/>
    <n v="1863490"/>
    <n v="1863490"/>
    <n v="1730383"/>
    <n v="2129702"/>
    <n v="1863490"/>
    <n v="1863490"/>
    <n v="0"/>
    <m/>
    <m/>
    <m/>
    <m/>
    <n v="13443747"/>
  </r>
  <r>
    <x v="8"/>
    <s v="DJJ"/>
    <n v="20032"/>
    <s v="PROG"/>
    <s v="ALA"/>
    <x v="14"/>
    <x v="20"/>
    <n v="6971"/>
    <s v="JUSTICIA JUVENIL"/>
    <x v="28"/>
    <n v="25"/>
    <x v="97"/>
    <n v="11"/>
    <s v="ALA - ARAUCANIA"/>
    <s v="BANCO DE CREDITO E INVERSIONES"/>
    <n v="70028621"/>
    <n v="2534964"/>
    <n v="2027971"/>
    <n v="2365966"/>
    <n v="2196969"/>
    <n v="2534964"/>
    <n v="2196969"/>
    <n v="2365966"/>
    <n v="0"/>
    <m/>
    <m/>
    <m/>
    <m/>
    <n v="16223769"/>
  </r>
  <r>
    <x v="8"/>
    <s v="DJJ"/>
    <n v="20032"/>
    <s v="PROG"/>
    <s v="PLE"/>
    <x v="2"/>
    <x v="3"/>
    <n v="6979"/>
    <s v="JUSTICIA JUVENIL"/>
    <x v="28"/>
    <n v="75"/>
    <x v="98"/>
    <n v="12"/>
    <s v="PLE - ARAUCANIA CENTRO"/>
    <s v="BANCO SANTANDER-CHILE"/>
    <n v="32045537"/>
    <n v="20448946"/>
    <n v="20179881"/>
    <n v="22870532"/>
    <n v="20179881"/>
    <n v="20448946"/>
    <n v="21794271"/>
    <n v="21256141"/>
    <n v="23139597"/>
    <m/>
    <m/>
    <m/>
    <m/>
    <n v="170318195"/>
  </r>
  <r>
    <x v="8"/>
    <s v="DJJ"/>
    <n v="20032"/>
    <s v="PROG"/>
    <s v="PLE"/>
    <x v="14"/>
    <x v="20"/>
    <n v="6971"/>
    <s v="JUSTICIA JUVENIL"/>
    <x v="29"/>
    <n v="32"/>
    <x v="99"/>
    <n v="12"/>
    <s v="PLE - ANTULAFQUEN"/>
    <s v="BANCO DE CREDITO E INVERSIONES"/>
    <n v="70043051"/>
    <n v="5112237"/>
    <n v="6457562"/>
    <n v="5919432"/>
    <n v="6995692"/>
    <n v="7264758"/>
    <n v="6995692"/>
    <n v="7264757"/>
    <n v="6995692"/>
    <m/>
    <m/>
    <m/>
    <m/>
    <n v="53005822"/>
  </r>
  <r>
    <x v="8"/>
    <s v="DJJ"/>
    <n v="20032"/>
    <s v="PROG"/>
    <s v="SBC"/>
    <x v="14"/>
    <x v="20"/>
    <n v="6971"/>
    <s v="JUSTICIA JUVENIL"/>
    <x v="28"/>
    <n v="75"/>
    <x v="100"/>
    <n v="15"/>
    <s v="SBC - ADELUWN"/>
    <s v="BANCO DE CREDITO E INVERSIONES"/>
    <n v="81765011"/>
    <n v="12628470"/>
    <n v="12445449"/>
    <n v="10066172"/>
    <n v="11164300"/>
    <n v="11164300"/>
    <n v="11164299"/>
    <n v="9700129"/>
    <n v="10615235"/>
    <m/>
    <m/>
    <m/>
    <m/>
    <n v="88948354"/>
  </r>
  <r>
    <x v="8"/>
    <s v="DJJ"/>
    <n v="20032"/>
    <s v="PROG"/>
    <s v="PSA"/>
    <x v="7"/>
    <x v="21"/>
    <n v="1800"/>
    <s v="JUSTICIA JUVENIL"/>
    <x v="28"/>
    <n v="45"/>
    <x v="101"/>
    <n v="14"/>
    <s v="PSA - CIUDAD DEL NIÑO CAUTIN"/>
    <s v="BANCO DE CREDITO E INVERSIONES"/>
    <n v="70467102"/>
    <n v="6588767"/>
    <n v="7320852"/>
    <n v="7320852"/>
    <n v="7869916"/>
    <n v="7869916"/>
    <n v="8235959"/>
    <n v="9517108"/>
    <n v="10249193"/>
    <m/>
    <m/>
    <m/>
    <m/>
    <n v="64972563"/>
  </r>
  <r>
    <x v="8"/>
    <s v="DJJ"/>
    <n v="20032"/>
    <s v="PROG"/>
    <s v="PLA"/>
    <x v="7"/>
    <x v="21"/>
    <n v="1800"/>
    <s v="JUSTICIA JUVENIL"/>
    <x v="28"/>
    <n v="46"/>
    <x v="102"/>
    <n v="12"/>
    <s v="PLA - CIUDAD DEL NIÑO TEMUCO"/>
    <s v="BANCO DE CREDITO E INVERSIONES"/>
    <n v="52292819"/>
    <n v="5175700"/>
    <n v="6210840"/>
    <n v="4761644"/>
    <n v="5589756"/>
    <n v="4968672"/>
    <n v="5589756"/>
    <n v="4968672"/>
    <n v="5382728"/>
    <m/>
    <m/>
    <m/>
    <m/>
    <n v="42647768"/>
  </r>
  <r>
    <x v="8"/>
    <s v="DJJ"/>
    <n v="20032"/>
    <s v="PROG"/>
    <s v="ASE"/>
    <x v="2"/>
    <x v="3"/>
    <n v="6979"/>
    <s v="JUSTICIA JUVENIL"/>
    <x v="28"/>
    <n v="55"/>
    <x v="103"/>
    <n v="7"/>
    <s v="ASE - CAUTIN"/>
    <s v="BANCO SANTANDER-CHILE"/>
    <n v="75030576"/>
    <n v="7976401"/>
    <n v="5507515"/>
    <n v="5317601"/>
    <n v="5887344"/>
    <n v="6077258"/>
    <n v="6647001"/>
    <n v="7406658"/>
    <n v="7976401"/>
    <m/>
    <m/>
    <m/>
    <m/>
    <n v="52796179"/>
  </r>
  <r>
    <x v="8"/>
    <s v="DJJ"/>
    <n v="20032"/>
    <s v="PROG"/>
    <s v="ASE"/>
    <x v="4"/>
    <x v="5"/>
    <n v="7473"/>
    <s v="JUSTICIA JUVENIL"/>
    <x v="30"/>
    <n v="25"/>
    <x v="104"/>
    <n v="7"/>
    <s v="ASE - MALLECO"/>
    <s v="BANCO SANTANDER-CHILE"/>
    <n v="73391610"/>
    <n v="1899143"/>
    <n v="1519315"/>
    <n v="1519315"/>
    <n v="1519315"/>
    <n v="1329400"/>
    <n v="1311016"/>
    <n v="1519314"/>
    <n v="1709229"/>
    <m/>
    <m/>
    <m/>
    <m/>
    <n v="12326047"/>
  </r>
  <r>
    <x v="8"/>
    <s v="DJJ"/>
    <n v="20032"/>
    <s v="PROG"/>
    <s v="ASE"/>
    <x v="4"/>
    <x v="5"/>
    <n v="7473"/>
    <s v="JUSTICIA JUVENIL"/>
    <x v="31"/>
    <n v="25"/>
    <x v="105"/>
    <n v="7"/>
    <s v="ASE - CIP CRC CHOL CHOL"/>
    <s v="BANCO SANTANDER-CHILE"/>
    <n v="73391598"/>
    <n v="4747858"/>
    <n v="4747858"/>
    <n v="3110707"/>
    <n v="4747858"/>
    <n v="3608372"/>
    <n v="3608372"/>
    <n v="2815735"/>
    <n v="4747858"/>
    <m/>
    <m/>
    <m/>
    <m/>
    <n v="32134618"/>
  </r>
  <r>
    <x v="8"/>
    <s v="DJJ"/>
    <n v="20032"/>
    <s v="PROG"/>
    <s v="MCA"/>
    <x v="2"/>
    <x v="3"/>
    <n v="6979"/>
    <s v="JUSTICIA JUVENIL"/>
    <x v="28"/>
    <n v="35"/>
    <x v="106"/>
    <n v="13"/>
    <s v="MCA - CAUTIN"/>
    <s v="BANCO SANTANDER-CHILE"/>
    <n v="84881643"/>
    <n v="4207113"/>
    <n v="3786402"/>
    <n v="3926639"/>
    <n v="3786402"/>
    <n v="3926639"/>
    <n v="4207113"/>
    <n v="4347350"/>
    <n v="4207113"/>
    <m/>
    <m/>
    <m/>
    <m/>
    <n v="32394771"/>
  </r>
  <r>
    <x v="8"/>
    <s v="DJJ"/>
    <n v="20032"/>
    <s v="PROG"/>
    <s v="PLA"/>
    <x v="14"/>
    <x v="20"/>
    <n v="6971"/>
    <s v="JUSTICIA JUVENIL"/>
    <x v="29"/>
    <n v="10"/>
    <x v="107"/>
    <n v="12"/>
    <s v="PLA - KIMELTU"/>
    <s v="BANCO DE CREDITO E INVERSIONES"/>
    <n v="70043582"/>
    <n v="1035140"/>
    <n v="828112"/>
    <n v="828112"/>
    <n v="621084"/>
    <n v="621084"/>
    <n v="621084"/>
    <n v="414056"/>
    <n v="414056"/>
    <m/>
    <m/>
    <m/>
    <m/>
    <n v="5382728"/>
  </r>
  <r>
    <x v="8"/>
    <s v="DJJ"/>
    <n v="20032"/>
    <s v="PROG"/>
    <s v="MCA"/>
    <x v="14"/>
    <x v="20"/>
    <n v="6971"/>
    <s v="JUSTICIA JUVENIL"/>
    <x v="29"/>
    <n v="17"/>
    <x v="108"/>
    <n v="13"/>
    <s v="MCA - AMULEN"/>
    <s v="BANCO DE CREDITO E INVERSIONES"/>
    <n v="70041903"/>
    <n v="1823083"/>
    <n v="1682845"/>
    <n v="1823083"/>
    <n v="2103557"/>
    <n v="1823083"/>
    <n v="2243794"/>
    <n v="2384031"/>
    <n v="2103557"/>
    <m/>
    <m/>
    <m/>
    <m/>
    <n v="15987033"/>
  </r>
  <r>
    <x v="8"/>
    <s v="DJJ"/>
    <n v="20032"/>
    <s v="PROG"/>
    <s v="PMM"/>
    <x v="7"/>
    <x v="10"/>
    <n v="1800"/>
    <s v="JUSTICIA JUVENIL"/>
    <x v="30"/>
    <n v="60"/>
    <x v="109"/>
    <n v="36"/>
    <s v="PMM - CIUDAD DEL NIÑO ANGOL"/>
    <s v="BANCO DE CREDITO E INVERSIONES"/>
    <n v="10549013"/>
    <n v="6438998"/>
    <n v="6721941"/>
    <n v="6721941"/>
    <n v="7349445"/>
    <n v="8575855"/>
    <n v="9096351"/>
    <n v="9203357"/>
    <n v="9830858"/>
    <m/>
    <m/>
    <m/>
    <m/>
    <n v="63938746"/>
  </r>
  <r>
    <x v="8"/>
    <s v="DJJ"/>
    <n v="20032"/>
    <s v="PROG"/>
    <s v="ASR"/>
    <x v="14"/>
    <x v="20"/>
    <n v="6971"/>
    <s v="JUSTICIA JUVENIL"/>
    <x v="28"/>
    <n v="20"/>
    <x v="110"/>
    <m/>
    <s v="ASR - PIL PROYECTO DE INTERMEDIACIÓN LABORAL PIL ARAUCANÍA"/>
    <s v="BANCO DE CREDITO E INVERSIONES"/>
    <n v="70028621"/>
    <n v="0"/>
    <n v="0"/>
    <n v="0"/>
    <n v="0"/>
    <n v="0"/>
    <n v="0"/>
    <n v="0"/>
    <n v="2662128"/>
    <m/>
    <m/>
    <m/>
    <m/>
    <n v="2662128"/>
  </r>
  <r>
    <x v="8"/>
    <s v="DJJ"/>
    <n v="20032"/>
    <s v="PROG"/>
    <s v="ALA"/>
    <x v="14"/>
    <x v="20"/>
    <n v="6971"/>
    <s v="JUSTICIA JUVENIL"/>
    <x v="28"/>
    <n v="20"/>
    <x v="111"/>
    <m/>
    <s v="ALA - PIL PROYECTO DE INTERMEDIACIÓN LABORAL PIL ARAUCANÍA"/>
    <s v="BANCO DE CREDITO E INVERSIONES"/>
    <n v="70028621"/>
    <n v="0"/>
    <n v="0"/>
    <n v="0"/>
    <n v="0"/>
    <n v="0"/>
    <n v="0"/>
    <n v="0"/>
    <n v="3379952"/>
    <m/>
    <m/>
    <m/>
    <m/>
    <n v="3379952"/>
  </r>
  <r>
    <x v="9"/>
    <s v="DJJ"/>
    <n v="20032"/>
    <s v="PROG"/>
    <s v="ASR"/>
    <x v="7"/>
    <x v="21"/>
    <n v="1800"/>
    <s v="JUSTICIA JUVENIL"/>
    <x v="32"/>
    <n v="30"/>
    <x v="112"/>
    <n v="11"/>
    <s v="ASR - PIL CUIDAD DEL NINO LOS LAGOS"/>
    <s v="BANCO DE CREDITO E INVERSIONES"/>
    <n v="61511846"/>
    <n v="2529022"/>
    <n v="2662128"/>
    <n v="2529022"/>
    <n v="2795234"/>
    <n v="2795234"/>
    <n v="3061447"/>
    <n v="3061447"/>
    <n v="3194554"/>
    <m/>
    <m/>
    <m/>
    <m/>
    <n v="22628088"/>
  </r>
  <r>
    <x v="9"/>
    <s v="DJJ"/>
    <n v="20032"/>
    <s v="PROG"/>
    <s v="ALA"/>
    <x v="7"/>
    <x v="21"/>
    <n v="1800"/>
    <s v="JUSTICIA JUVENIL"/>
    <x v="32"/>
    <n v="30"/>
    <x v="113"/>
    <n v="11"/>
    <s v="ALA - PIL CUIDAD DEL NINO LOS LAGOS"/>
    <s v="BANCO DE CREDITO E INVERSIONES"/>
    <n v="61511846"/>
    <n v="2534964"/>
    <n v="3041957"/>
    <n v="2365966"/>
    <n v="3041957"/>
    <n v="3886944"/>
    <n v="3379952"/>
    <n v="3548949"/>
    <n v="3210954"/>
    <m/>
    <m/>
    <m/>
    <m/>
    <n v="25011643"/>
  </r>
  <r>
    <x v="9"/>
    <s v="DJJ"/>
    <n v="20032"/>
    <s v="PROG"/>
    <s v="ASE"/>
    <x v="2"/>
    <x v="3"/>
    <n v="6979"/>
    <s v="JUSTICIA JUVENIL"/>
    <x v="32"/>
    <n v="45"/>
    <x v="114"/>
    <n v="7"/>
    <s v="ASE - LOS RIOS"/>
    <s v="BANCO SANTANDER-CHILE"/>
    <n v="84880092"/>
    <n v="5317601"/>
    <n v="3798286"/>
    <n v="4178115"/>
    <n v="5317601"/>
    <n v="5697429"/>
    <n v="6267172"/>
    <n v="6836915"/>
    <n v="7976401"/>
    <m/>
    <m/>
    <m/>
    <m/>
    <n v="45389520"/>
  </r>
  <r>
    <x v="9"/>
    <s v="DJJ"/>
    <n v="20032"/>
    <s v="PROG"/>
    <s v="ASE"/>
    <x v="4"/>
    <x v="5"/>
    <n v="7473"/>
    <s v="JUSTICIA JUVENIL"/>
    <x v="32"/>
    <n v="20"/>
    <x v="115"/>
    <n v="7"/>
    <s v="ASE - CIP - CRC PUERTO MONTT"/>
    <s v="BANCO SANTANDER-CHILE"/>
    <n v="71684547"/>
    <n v="1139486"/>
    <n v="949572"/>
    <n v="759657"/>
    <n v="949572"/>
    <n v="0"/>
    <n v="1709229"/>
    <n v="4008543"/>
    <n v="2089057"/>
    <m/>
    <m/>
    <m/>
    <m/>
    <n v="11605116"/>
  </r>
  <r>
    <x v="9"/>
    <s v="DJJ"/>
    <n v="20032"/>
    <s v="PROG"/>
    <s v="PMM"/>
    <x v="7"/>
    <x v="21"/>
    <n v="1800"/>
    <s v="JUSTICIA JUVENIL"/>
    <x v="32"/>
    <n v="120"/>
    <x v="116"/>
    <n v="36"/>
    <s v="PMM - CIUDAD DEL NIÑO LLANQUIHUE PALENA"/>
    <s v="BANCO DE CREDITO E INVERSIONES"/>
    <n v="10577173"/>
    <n v="13595868"/>
    <n v="14014202"/>
    <n v="13177534"/>
    <n v="14014202"/>
    <n v="12550032"/>
    <n v="13177534"/>
    <n v="13595868"/>
    <n v="13177534"/>
    <m/>
    <m/>
    <m/>
    <m/>
    <n v="107302774"/>
  </r>
  <r>
    <x v="9"/>
    <s v="DJJ"/>
    <n v="20032"/>
    <s v="PROG"/>
    <s v="PMM"/>
    <x v="15"/>
    <x v="22"/>
    <n v="6999"/>
    <s v="JUSTICIA JUVENIL"/>
    <x v="33"/>
    <n v="45"/>
    <x v="117"/>
    <n v="36"/>
    <s v="PMM - PROYECTA CHILOE"/>
    <s v="BANCO ESTADO"/>
    <n v="152884923"/>
    <n v="8454758"/>
    <n v="8689613"/>
    <n v="7045632"/>
    <n v="8689613"/>
    <n v="7515341"/>
    <n v="7017941"/>
    <n v="8219904"/>
    <n v="8454758"/>
    <m/>
    <m/>
    <m/>
    <m/>
    <n v="64087560"/>
  </r>
  <r>
    <x v="9"/>
    <s v="DJJ"/>
    <n v="20032"/>
    <s v="PROG"/>
    <s v="PMM"/>
    <x v="7"/>
    <x v="10"/>
    <n v="1800"/>
    <s v="JUSTICIA JUVENIL"/>
    <x v="34"/>
    <n v="95"/>
    <x v="118"/>
    <n v="36"/>
    <s v="PMM - CUIDAD DEL NIÑO OSORNO"/>
    <s v="BANCO DE CREDITO E INVERSIONES"/>
    <n v="35401222"/>
    <n v="10451338"/>
    <n v="10451338"/>
    <n v="10660503"/>
    <n v="13595868"/>
    <n v="12550032"/>
    <n v="13177534"/>
    <n v="12968366"/>
    <n v="14432537"/>
    <m/>
    <m/>
    <m/>
    <m/>
    <n v="98287516"/>
  </r>
  <r>
    <x v="9"/>
    <s v="DJJ"/>
    <n v="20032"/>
    <s v="PROG"/>
    <s v="ASR"/>
    <x v="7"/>
    <x v="10"/>
    <n v="1800"/>
    <s v="JUSTICIA JUVENIL"/>
    <x v="32"/>
    <n v="25"/>
    <x v="119"/>
    <m/>
    <s v="ASR - PIL CIUDAD DEL NIÑO LOS LAGOS"/>
    <s v="BANCO DE CREDITO E INVERSIONES"/>
    <n v="61511846"/>
    <n v="0"/>
    <n v="0"/>
    <n v="0"/>
    <n v="0"/>
    <n v="0"/>
    <n v="0"/>
    <n v="0"/>
    <n v="3327660"/>
    <m/>
    <m/>
    <m/>
    <m/>
    <n v="3327660"/>
  </r>
  <r>
    <x v="9"/>
    <s v="DJJ"/>
    <n v="20032"/>
    <s v="PROG"/>
    <s v="ALA"/>
    <x v="7"/>
    <x v="10"/>
    <n v="1800"/>
    <s v="JUSTICIA JUVENIL"/>
    <x v="32"/>
    <n v="25"/>
    <x v="120"/>
    <m/>
    <s v="ALA - PIL CIUDAD DEL NIÑO LOS LAGOS"/>
    <s v="BANCO DE CREDITO E INVERSIONES"/>
    <n v="61511846"/>
    <n v="0"/>
    <n v="0"/>
    <n v="0"/>
    <n v="0"/>
    <n v="0"/>
    <n v="0"/>
    <n v="0"/>
    <n v="4224940"/>
    <m/>
    <m/>
    <m/>
    <m/>
    <n v="4224940"/>
  </r>
  <r>
    <x v="10"/>
    <s v="DJJ"/>
    <n v="20032"/>
    <s v="PROG"/>
    <s v="ASR"/>
    <x v="0"/>
    <x v="0"/>
    <n v="6570"/>
    <s v="JUSTICIA JUVENIL"/>
    <x v="35"/>
    <n v="10"/>
    <x v="121"/>
    <n v="11"/>
    <s v="ASR - PIL AYSEN"/>
    <s v="BANCO DE CREDITO E INVERSIONES"/>
    <n v="10669418"/>
    <n v="2148384"/>
    <n v="2148384"/>
    <n v="2148384"/>
    <n v="3437414"/>
    <n v="3222576"/>
    <n v="3222576"/>
    <n v="0"/>
    <n v="6659990"/>
    <m/>
    <m/>
    <m/>
    <m/>
    <n v="22987708"/>
  </r>
  <r>
    <x v="10"/>
    <s v="DJJ"/>
    <n v="20032"/>
    <s v="PROG"/>
    <s v="ALA"/>
    <x v="0"/>
    <x v="0"/>
    <n v="6570"/>
    <s v="JUSTICIA JUVENIL"/>
    <x v="35"/>
    <n v="10"/>
    <x v="122"/>
    <n v="11"/>
    <s v="ALA - PIL AYSEN"/>
    <s v="BANCO DE CREDITO E INVERSIONES"/>
    <n v="10669418"/>
    <n v="2727680"/>
    <n v="2454912"/>
    <n v="2454912"/>
    <n v="3273216"/>
    <n v="3273217"/>
    <n v="3000448"/>
    <n v="0"/>
    <n v="4637056"/>
    <m/>
    <m/>
    <m/>
    <m/>
    <n v="21821441"/>
  </r>
  <r>
    <x v="10"/>
    <s v="DJJ"/>
    <n v="20032"/>
    <s v="PROG"/>
    <s v="ASE"/>
    <x v="1"/>
    <x v="1"/>
    <n v="6915"/>
    <s v="JUSTICIA JUVENIL"/>
    <x v="35"/>
    <n v="30"/>
    <x v="123"/>
    <n v="7"/>
    <s v="ASE - PROFESOR MANUEL GUERRERO"/>
    <s v="BANCO ESTADO"/>
    <n v="91900169430"/>
    <n v="3984869"/>
    <n v="3984869"/>
    <n v="3371812"/>
    <n v="3984869"/>
    <n v="3678340"/>
    <n v="3065284"/>
    <n v="3371812"/>
    <n v="2452227"/>
    <m/>
    <m/>
    <m/>
    <m/>
    <n v="27894082"/>
  </r>
  <r>
    <x v="10"/>
    <s v="DJJ"/>
    <n v="20032"/>
    <s v="PROG"/>
    <s v="PMM"/>
    <x v="0"/>
    <x v="2"/>
    <n v="6570"/>
    <s v="JUSTICIA JUVENIL"/>
    <x v="35"/>
    <n v="50"/>
    <x v="124"/>
    <n v="36"/>
    <s v="PMM - PROGRAMA MULTIMODAL AYSEN"/>
    <s v="BANCO DE CREDITO E INVERSIONES"/>
    <n v="10705261"/>
    <n v="18100227"/>
    <n v="14386592"/>
    <n v="25189895"/>
    <n v="16880160"/>
    <n v="28021066"/>
    <n v="20931399"/>
    <n v="18230573"/>
    <n v="16880160"/>
    <m/>
    <m/>
    <m/>
    <m/>
    <n v="158620072"/>
  </r>
  <r>
    <x v="10"/>
    <s v="DJJ"/>
    <n v="20032"/>
    <s v="PROG"/>
    <s v="ASR"/>
    <x v="0"/>
    <x v="2"/>
    <n v="6570"/>
    <s v="JUSTICIA JUVENIL"/>
    <x v="35"/>
    <n v="20"/>
    <x v="125"/>
    <m/>
    <s v="ASR - PIL AYSÉN"/>
    <s v="BANCO DE CREDITO E INVERSIONES"/>
    <n v="10713051"/>
    <n v="0"/>
    <n v="0"/>
    <n v="0"/>
    <n v="0"/>
    <n v="0"/>
    <n v="0"/>
    <n v="0"/>
    <n v="4296768"/>
    <m/>
    <m/>
    <m/>
    <m/>
    <n v="4296768"/>
  </r>
  <r>
    <x v="10"/>
    <s v="DJJ"/>
    <n v="20032"/>
    <s v="PROG"/>
    <s v="ALA"/>
    <x v="0"/>
    <x v="2"/>
    <n v="6570"/>
    <s v="JUSTICIA JUVENIL"/>
    <x v="35"/>
    <n v="20"/>
    <x v="126"/>
    <m/>
    <s v="ALA - PIL AYSÉN"/>
    <s v="BANCO DE CREDITO E INVERSIONES"/>
    <n v="10713051"/>
    <n v="0"/>
    <n v="0"/>
    <n v="0"/>
    <n v="0"/>
    <n v="0"/>
    <n v="0"/>
    <n v="0"/>
    <n v="5455361"/>
    <m/>
    <m/>
    <m/>
    <m/>
    <n v="5455361"/>
  </r>
  <r>
    <x v="11"/>
    <s v="DJJ"/>
    <n v="20032"/>
    <s v="PROG"/>
    <s v="ASR"/>
    <x v="0"/>
    <x v="0"/>
    <n v="6570"/>
    <s v="JUSTICIA JUVENIL"/>
    <x v="36"/>
    <n v="12"/>
    <x v="127"/>
    <n v="11"/>
    <s v="ASR - PIL MAGALLANES"/>
    <s v="BANCO DE CREDITO E INVERSIONES"/>
    <n v="10669400"/>
    <n v="2185747"/>
    <n v="2185747"/>
    <n v="2185747"/>
    <n v="2185747"/>
    <n v="2185747"/>
    <n v="2003602"/>
    <n v="60715"/>
    <n v="2003602"/>
    <m/>
    <m/>
    <m/>
    <m/>
    <n v="14996654"/>
  </r>
  <r>
    <x v="11"/>
    <s v="DJJ"/>
    <n v="20032"/>
    <s v="PROG"/>
    <s v="ALA"/>
    <x v="0"/>
    <x v="0"/>
    <n v="6570"/>
    <s v="JUSTICIA JUVENIL"/>
    <x v="36"/>
    <n v="12"/>
    <x v="128"/>
    <n v="11"/>
    <s v="ALA - PIL MAGALLANES"/>
    <s v="BANCO DE CREDITO E INVERSIONES"/>
    <n v="10669400"/>
    <n v="2775118"/>
    <n v="2543858"/>
    <n v="2543858"/>
    <n v="2312598"/>
    <n v="2543858"/>
    <n v="2312599"/>
    <n v="77087"/>
    <n v="2312599"/>
    <m/>
    <m/>
    <m/>
    <m/>
    <n v="17421575"/>
  </r>
  <r>
    <x v="11"/>
    <s v="DJJ"/>
    <n v="20032"/>
    <s v="PROG"/>
    <s v="PMM"/>
    <x v="0"/>
    <x v="2"/>
    <n v="6570"/>
    <s v="JUSTICIA JUVENIL"/>
    <x v="36"/>
    <n v="40"/>
    <x v="129"/>
    <n v="36"/>
    <s v="PMM - MAGALLANES"/>
    <s v="BANCO DE CREDITO E INVERSIONES"/>
    <n v="10705252"/>
    <n v="11246232"/>
    <n v="11596679"/>
    <n v="11596681"/>
    <n v="14017872"/>
    <n v="13667425"/>
    <n v="14017872"/>
    <n v="12616085"/>
    <n v="12966532"/>
    <m/>
    <m/>
    <m/>
    <m/>
    <n v="101725378"/>
  </r>
  <r>
    <x v="11"/>
    <s v="DJJ"/>
    <n v="20032"/>
    <s v="PROG"/>
    <s v="ASR"/>
    <x v="0"/>
    <x v="2"/>
    <n v="6570"/>
    <s v="JUSTICIA JUVENIL"/>
    <x v="36"/>
    <n v="12"/>
    <x v="130"/>
    <m/>
    <s v="ASR - PIL MAGALLANES"/>
    <s v="BANCO DE CREDITO E INVERSIONES"/>
    <n v="10713042"/>
    <n v="0"/>
    <n v="0"/>
    <n v="0"/>
    <n v="0"/>
    <n v="0"/>
    <n v="0"/>
    <n v="0"/>
    <n v="2185747"/>
    <m/>
    <m/>
    <m/>
    <m/>
    <n v="2185747"/>
  </r>
  <r>
    <x v="11"/>
    <s v="DJJ"/>
    <n v="20032"/>
    <s v="PROG"/>
    <s v="ALA"/>
    <x v="0"/>
    <x v="2"/>
    <n v="6570"/>
    <s v="JUSTICIA JUVENIL"/>
    <x v="36"/>
    <n v="12"/>
    <x v="131"/>
    <m/>
    <s v="ALA - PIL MAGALLANES"/>
    <s v="BANCO DE CREDITO E INVERSIONES"/>
    <n v="10713042"/>
    <n v="0"/>
    <n v="0"/>
    <n v="0"/>
    <n v="0"/>
    <n v="0"/>
    <n v="0"/>
    <n v="0"/>
    <n v="2775118"/>
    <m/>
    <m/>
    <m/>
    <m/>
    <n v="2775118"/>
  </r>
  <r>
    <x v="12"/>
    <s v="DJJ"/>
    <n v="20032"/>
    <s v="PROG"/>
    <s v="ASR"/>
    <x v="16"/>
    <x v="23"/>
    <n v="7478"/>
    <s v="JUSTICIA JUVENIL"/>
    <x v="37"/>
    <n v="58"/>
    <x v="132"/>
    <n v="11"/>
    <s v="ASR - PROYECTO B"/>
    <s v="BANCO SECURITY"/>
    <n v="140652333"/>
    <n v="2685480"/>
    <n v="2568720"/>
    <n v="2335200"/>
    <n v="2101680"/>
    <n v="2685480"/>
    <n v="2568720"/>
    <n v="3035760"/>
    <n v="0"/>
    <m/>
    <m/>
    <m/>
    <m/>
    <n v="17981040"/>
  </r>
  <r>
    <x v="12"/>
    <s v="DJJ"/>
    <n v="20032"/>
    <s v="PROG"/>
    <s v="ALA"/>
    <x v="16"/>
    <x v="23"/>
    <n v="7478"/>
    <s v="JUSTICIA JUVENIL"/>
    <x v="37"/>
    <n v="58"/>
    <x v="133"/>
    <n v="11"/>
    <s v="ALA - PROYECTO B"/>
    <s v="BANCO SECURITY"/>
    <n v="140652333"/>
    <n v="3409601"/>
    <n v="3113114"/>
    <n v="2816627"/>
    <n v="2668383"/>
    <n v="3261357"/>
    <n v="3113114"/>
    <n v="3854331"/>
    <n v="0"/>
    <m/>
    <m/>
    <m/>
    <m/>
    <n v="22236527"/>
  </r>
  <r>
    <x v="12"/>
    <s v="DJJ"/>
    <n v="20032"/>
    <s v="PROG"/>
    <s v="ASR"/>
    <x v="17"/>
    <x v="24"/>
    <n v="7497"/>
    <s v="JUSTICIA JUVENIL"/>
    <x v="38"/>
    <n v="20"/>
    <x v="134"/>
    <n v="11"/>
    <s v="ASR - PIL REINVENTARSE"/>
    <s v="BANCO DE CHILE"/>
    <n v="4720170309"/>
    <n v="2335200"/>
    <n v="2335200"/>
    <n v="2218440"/>
    <n v="2335200"/>
    <n v="2335200"/>
    <n v="2335200"/>
    <n v="1961568"/>
    <n v="140112"/>
    <m/>
    <m/>
    <m/>
    <m/>
    <n v="15996120"/>
  </r>
  <r>
    <x v="12"/>
    <s v="DJJ"/>
    <n v="20032"/>
    <s v="PROG"/>
    <s v="ALA"/>
    <x v="17"/>
    <x v="24"/>
    <n v="7497"/>
    <s v="JUSTICIA JUVENIL"/>
    <x v="38"/>
    <n v="20"/>
    <x v="135"/>
    <n v="11"/>
    <s v="ALA - PIL REINVENTARSE"/>
    <s v="BANCO DE CHILE"/>
    <n v="4720170309"/>
    <n v="2816627"/>
    <n v="2816627"/>
    <n v="2668383"/>
    <n v="2816627"/>
    <n v="2668383"/>
    <n v="2816627"/>
    <n v="2352131"/>
    <n v="168009"/>
    <m/>
    <m/>
    <m/>
    <m/>
    <n v="19123414"/>
  </r>
  <r>
    <x v="12"/>
    <s v="DJJ"/>
    <n v="20032"/>
    <s v="PROG"/>
    <s v="PLE"/>
    <x v="2"/>
    <x v="3"/>
    <n v="6979"/>
    <s v="JUSTICIA JUVENIL"/>
    <x v="39"/>
    <n v="88"/>
    <x v="136"/>
    <n v="12"/>
    <s v="PLE - ÑUÑOA"/>
    <s v="BANCO SANTANDER-CHILE"/>
    <n v="32045553"/>
    <n v="22658112"/>
    <n v="20769936"/>
    <n v="20769936"/>
    <n v="21950046"/>
    <n v="24546288"/>
    <n v="22658112"/>
    <n v="27850596"/>
    <n v="20769936"/>
    <m/>
    <m/>
    <m/>
    <m/>
    <n v="181972962"/>
  </r>
  <r>
    <x v="12"/>
    <s v="DJJ"/>
    <n v="20032"/>
    <s v="PROG"/>
    <s v="PSA"/>
    <x v="10"/>
    <x v="15"/>
    <n v="3842"/>
    <s v="JUSTICIA JUVENIL"/>
    <x v="40"/>
    <n v="80"/>
    <x v="137"/>
    <n v="14"/>
    <s v="PSA - ACJ ESTACION CENTRAL"/>
    <s v="BANCO SCOTIABANK"/>
    <n v="970143556"/>
    <n v="4013625"/>
    <n v="3531990"/>
    <n v="3853080"/>
    <n v="3531990"/>
    <n v="3050355"/>
    <n v="3050355"/>
    <n v="3531990"/>
    <n v="4174170"/>
    <m/>
    <m/>
    <m/>
    <m/>
    <n v="28737555"/>
  </r>
  <r>
    <x v="12"/>
    <s v="DJJ"/>
    <n v="20032"/>
    <s v="PROG"/>
    <s v="MCA"/>
    <x v="18"/>
    <x v="25"/>
    <n v="6470"/>
    <s v="JUSTICIA JUVENIL"/>
    <x v="41"/>
    <n v="150"/>
    <x v="138"/>
    <n v="13"/>
    <s v="MCA - MEDIDAS CAUTELARES METROPOLITANO NORTE"/>
    <s v="BANCO DE CREDITO E INVERSIONES"/>
    <n v="10703861"/>
    <n v="13900695"/>
    <n v="11809440"/>
    <n v="12055470"/>
    <n v="14023710"/>
    <n v="14392755"/>
    <n v="13900695"/>
    <n v="13900695"/>
    <n v="15376875"/>
    <m/>
    <m/>
    <m/>
    <m/>
    <n v="109360335"/>
  </r>
  <r>
    <x v="12"/>
    <s v="DJJ"/>
    <n v="20032"/>
    <s v="PROG"/>
    <s v="PLA"/>
    <x v="18"/>
    <x v="25"/>
    <n v="6470"/>
    <s v="JUSTICIA JUVENIL"/>
    <x v="41"/>
    <n v="91"/>
    <x v="139"/>
    <n v="12"/>
    <s v="PLA - LIBERTAD ASISTIDA METROPOLITANO NORTE"/>
    <s v="BANCO DE CREDITO E INVERSIONES"/>
    <n v="10703870"/>
    <n v="8535365"/>
    <n v="8898572"/>
    <n v="9443382"/>
    <n v="10351400"/>
    <n v="9988193"/>
    <n v="9261779"/>
    <n v="9443382"/>
    <n v="9624986"/>
    <m/>
    <m/>
    <m/>
    <m/>
    <n v="75547059"/>
  </r>
  <r>
    <x v="12"/>
    <s v="DJJ"/>
    <n v="20032"/>
    <s v="PROG"/>
    <s v="PLE"/>
    <x v="18"/>
    <x v="25"/>
    <n v="6470"/>
    <s v="JUSTICIA JUVENIL"/>
    <x v="41"/>
    <n v="189"/>
    <x v="140"/>
    <n v="12"/>
    <s v="PLE - LIBERTAD ASISTIDA ESPECIAL METROPOLITANO NORTE"/>
    <s v="BANCO DE CREDITO E INVERSIONES"/>
    <n v="10703853"/>
    <n v="34223190"/>
    <n v="33043080"/>
    <n v="32098992"/>
    <n v="35875344"/>
    <n v="36111366"/>
    <n v="35875344"/>
    <n v="35875344"/>
    <n v="36583410"/>
    <m/>
    <m/>
    <m/>
    <m/>
    <n v="279686070"/>
  </r>
  <r>
    <x v="12"/>
    <s v="DJJ"/>
    <n v="20032"/>
    <s v="PROG"/>
    <s v="PSA"/>
    <x v="0"/>
    <x v="0"/>
    <n v="6570"/>
    <s v="JUSTICIA JUVENIL"/>
    <x v="42"/>
    <n v="70"/>
    <x v="141"/>
    <n v="14"/>
    <s v="PSA - LA FLORIDA"/>
    <s v="BANCO DE CREDITO E INVERSIONES"/>
    <n v="10704108"/>
    <n v="4174170"/>
    <n v="3853080"/>
    <n v="3531990"/>
    <n v="3531990"/>
    <n v="3692535"/>
    <n v="3371445"/>
    <n v="3071445"/>
    <n v="3371445"/>
    <m/>
    <m/>
    <m/>
    <m/>
    <n v="28598100"/>
  </r>
  <r>
    <x v="12"/>
    <s v="DJJ"/>
    <n v="20032"/>
    <s v="PROG"/>
    <s v="PLA"/>
    <x v="0"/>
    <x v="0"/>
    <n v="6570"/>
    <s v="JUSTICIA JUVENIL"/>
    <x v="43"/>
    <n v="47"/>
    <x v="142"/>
    <n v="12"/>
    <s v="PLA - CERRO NAVIA"/>
    <s v="BANCO DE CREDITO E INVERSIONES"/>
    <n v="10704159"/>
    <n v="10533004"/>
    <n v="8535365"/>
    <n v="10896211"/>
    <n v="9988193"/>
    <n v="11077814"/>
    <n v="11303643"/>
    <n v="12755576"/>
    <n v="8395100"/>
    <m/>
    <m/>
    <m/>
    <m/>
    <n v="83484906"/>
  </r>
  <r>
    <x v="12"/>
    <s v="DJJ"/>
    <n v="20032"/>
    <s v="PROG"/>
    <s v="PLA"/>
    <x v="0"/>
    <x v="0"/>
    <n v="6570"/>
    <s v="JUSTICIA JUVENIL"/>
    <x v="44"/>
    <n v="114"/>
    <x v="143"/>
    <n v="12"/>
    <s v="PLA - LA PINTANA"/>
    <s v="BANCO DE CREDITO E INVERSIONES"/>
    <n v="10704167"/>
    <n v="7808951"/>
    <n v="8353761"/>
    <n v="7990554"/>
    <n v="8172158"/>
    <n v="8716968"/>
    <n v="7808951"/>
    <n v="9357965"/>
    <n v="9443382"/>
    <m/>
    <m/>
    <m/>
    <m/>
    <n v="67652690"/>
  </r>
  <r>
    <x v="12"/>
    <s v="DJJ"/>
    <n v="20032"/>
    <s v="PROG"/>
    <s v="PLE"/>
    <x v="0"/>
    <x v="0"/>
    <n v="6570"/>
    <s v="JUSTICIA JUVENIL"/>
    <x v="45"/>
    <n v="90"/>
    <x v="144"/>
    <n v="12"/>
    <s v="PLE - PUENTE ALTO"/>
    <s v="BANCO DE CREDITO E INVERSIONES"/>
    <n v="10704205"/>
    <n v="21241980"/>
    <n v="21241980"/>
    <n v="24782310"/>
    <n v="23602200"/>
    <n v="23130156"/>
    <n v="25490376"/>
    <n v="24310266"/>
    <n v="20991750"/>
    <m/>
    <m/>
    <m/>
    <m/>
    <n v="184791018"/>
  </r>
  <r>
    <x v="12"/>
    <s v="DJJ"/>
    <n v="20032"/>
    <s v="PROG"/>
    <s v="SBC"/>
    <x v="0"/>
    <x v="0"/>
    <n v="6570"/>
    <s v="JUSTICIA JUVENIL"/>
    <x v="46"/>
    <n v="90"/>
    <x v="145"/>
    <n v="15"/>
    <s v="SBC - LA CISTERNA"/>
    <s v="BANCO DE CREDITO E INVERSIONES"/>
    <n v="10704175"/>
    <n v="9632700"/>
    <n v="8829975"/>
    <n v="6903435"/>
    <n v="8508885"/>
    <n v="8027250"/>
    <n v="7189359"/>
    <n v="6903435"/>
    <n v="6261255"/>
    <m/>
    <m/>
    <m/>
    <m/>
    <n v="62256294"/>
  </r>
  <r>
    <x v="12"/>
    <s v="DJJ"/>
    <n v="20032"/>
    <s v="PROG"/>
    <s v="SBC"/>
    <x v="0"/>
    <x v="0"/>
    <n v="6570"/>
    <s v="JUSTICIA JUVENIL"/>
    <x v="42"/>
    <n v="95"/>
    <x v="146"/>
    <n v="15"/>
    <s v="SBC - LA FLORIDA"/>
    <s v="BANCO DE CREDITO E INVERSIONES"/>
    <n v="10704221"/>
    <n v="10114335"/>
    <n v="9632700"/>
    <n v="9151065"/>
    <n v="9311610"/>
    <n v="8990520"/>
    <n v="7706160"/>
    <n v="7224525"/>
    <n v="6442196"/>
    <m/>
    <m/>
    <m/>
    <m/>
    <n v="68573111"/>
  </r>
  <r>
    <x v="12"/>
    <s v="DJJ"/>
    <n v="20032"/>
    <s v="PROG"/>
    <s v="PLE"/>
    <x v="0"/>
    <x v="0"/>
    <n v="6570"/>
    <s v="JUSTICIA JUVENIL"/>
    <x v="40"/>
    <n v="146"/>
    <x v="147"/>
    <n v="12"/>
    <s v="PLE - ESTACION CENTRAL"/>
    <s v="BANCO DE CREDITO E INVERSIONES"/>
    <n v="10704213"/>
    <n v="28558662"/>
    <n v="28322640"/>
    <n v="28322640"/>
    <n v="29738772"/>
    <n v="33751146"/>
    <n v="34459212"/>
    <n v="33987168"/>
    <n v="34163478"/>
    <m/>
    <m/>
    <m/>
    <m/>
    <n v="251303718"/>
  </r>
  <r>
    <x v="12"/>
    <s v="DJJ"/>
    <n v="20032"/>
    <s v="PROG"/>
    <s v="PLE"/>
    <x v="0"/>
    <x v="0"/>
    <n v="6570"/>
    <s v="JUSTICIA JUVENIL"/>
    <x v="44"/>
    <n v="164"/>
    <x v="148"/>
    <n v="12"/>
    <s v="PLE - LA PINTANA"/>
    <s v="BANCO DE CREDITO E INVERSIONES"/>
    <n v="10704183"/>
    <n v="30682860"/>
    <n v="30918882"/>
    <n v="14193601"/>
    <n v="32335014"/>
    <n v="34931256"/>
    <n v="33279102"/>
    <n v="33941962"/>
    <n v="34223190"/>
    <m/>
    <m/>
    <m/>
    <m/>
    <n v="244505867"/>
  </r>
  <r>
    <x v="12"/>
    <s v="DJJ"/>
    <n v="20032"/>
    <s v="PROG"/>
    <s v="PLE"/>
    <x v="0"/>
    <x v="0"/>
    <n v="6570"/>
    <s v="JUSTICIA JUVENIL"/>
    <x v="43"/>
    <n v="77"/>
    <x v="149"/>
    <n v="12"/>
    <s v="PLE - CERRO NAVIA"/>
    <s v="BANCO DE CREDITO E INVERSIONES"/>
    <n v="10704191"/>
    <n v="20297892"/>
    <n v="18173694"/>
    <n v="19353804"/>
    <n v="19589826"/>
    <n v="25018332"/>
    <n v="20533914"/>
    <n v="26187084"/>
    <n v="18173694"/>
    <m/>
    <m/>
    <m/>
    <m/>
    <n v="167328240"/>
  </r>
  <r>
    <x v="12"/>
    <s v="DJJ"/>
    <n v="20032"/>
    <s v="PROG"/>
    <s v="SBC"/>
    <x v="7"/>
    <x v="21"/>
    <n v="1800"/>
    <s v="JUSTICIA JUVENIL"/>
    <x v="47"/>
    <n v="70"/>
    <x v="150"/>
    <n v="15"/>
    <s v="SBC - CIUDAD DEL NIÑO SANTIAGO"/>
    <s v="BANCO DE CREDITO E INVERSIONES"/>
    <n v="21942251"/>
    <n v="10114335"/>
    <n v="9632700"/>
    <n v="8669430"/>
    <n v="9151065"/>
    <n v="9311610"/>
    <n v="9793245"/>
    <n v="8990520"/>
    <n v="9793245"/>
    <m/>
    <m/>
    <m/>
    <m/>
    <n v="75456150"/>
  </r>
  <r>
    <x v="12"/>
    <s v="DJJ"/>
    <n v="20032"/>
    <s v="PROG"/>
    <s v="PLA"/>
    <x v="7"/>
    <x v="21"/>
    <n v="1800"/>
    <s v="JUSTICIA JUVENIL"/>
    <x v="47"/>
    <n v="72"/>
    <x v="151"/>
    <n v="12"/>
    <s v="PLA - CIUDAD DEL NIÑO SANTIAGO"/>
    <s v="BANCO DE CREDITO E INVERSIONES"/>
    <n v="21942269"/>
    <n v="8898572"/>
    <n v="10896210"/>
    <n v="11441021"/>
    <n v="11597424"/>
    <n v="10896210"/>
    <n v="9975193"/>
    <n v="10714607"/>
    <n v="11441021"/>
    <m/>
    <m/>
    <m/>
    <m/>
    <n v="85860258"/>
  </r>
  <r>
    <x v="12"/>
    <s v="DJJ"/>
    <n v="20032"/>
    <s v="PROG"/>
    <s v="PLA"/>
    <x v="10"/>
    <x v="15"/>
    <n v="3842"/>
    <s v="JUSTICIA JUVENIL"/>
    <x v="47"/>
    <n v="98"/>
    <x v="152"/>
    <n v="12"/>
    <s v="PLA - ACJ ORIENTE"/>
    <s v="BANCO SCOTIABANK"/>
    <n v="970263225"/>
    <n v="6900933"/>
    <n v="7082537"/>
    <n v="8535365"/>
    <n v="8172158"/>
    <n v="9624986"/>
    <n v="9443382"/>
    <n v="10351400"/>
    <n v="11804228"/>
    <m/>
    <m/>
    <m/>
    <m/>
    <n v="71914989"/>
  </r>
  <r>
    <x v="12"/>
    <s v="DJJ"/>
    <n v="20032"/>
    <s v="PROG"/>
    <s v="MCA"/>
    <x v="10"/>
    <x v="15"/>
    <n v="3842"/>
    <s v="JUSTICIA JUVENIL"/>
    <x v="48"/>
    <n v="70"/>
    <x v="153"/>
    <n v="13"/>
    <s v="MCA - ACJ ORIENTE"/>
    <s v="BANCO SCOTIABANK"/>
    <n v="971134968"/>
    <n v="12793560"/>
    <n v="8611050"/>
    <n v="13285620"/>
    <n v="12547530"/>
    <n v="17591145"/>
    <n v="17222100"/>
    <n v="17468130"/>
    <n v="8611050"/>
    <m/>
    <m/>
    <m/>
    <m/>
    <n v="108130185"/>
  </r>
  <r>
    <x v="12"/>
    <s v="DJJ"/>
    <n v="20032"/>
    <s v="PROG"/>
    <s v="PLE"/>
    <x v="10"/>
    <x v="15"/>
    <n v="3842"/>
    <s v="JUSTICIA JUVENIL"/>
    <x v="49"/>
    <n v="98"/>
    <x v="154"/>
    <n v="12"/>
    <s v="PLE - ACJ SAN BERNARDO"/>
    <s v="BANCO SCOTIABANK"/>
    <n v="970291733"/>
    <n v="19353804"/>
    <n v="19825848"/>
    <n v="20297892"/>
    <n v="22186068"/>
    <n v="22894134"/>
    <n v="23130156"/>
    <n v="22186068"/>
    <n v="21241980"/>
    <m/>
    <m/>
    <m/>
    <m/>
    <n v="171115950"/>
  </r>
  <r>
    <x v="12"/>
    <s v="DJJ"/>
    <n v="20032"/>
    <s v="PROG"/>
    <s v="SBC"/>
    <x v="10"/>
    <x v="15"/>
    <n v="3842"/>
    <s v="JUSTICIA JUVENIL"/>
    <x v="48"/>
    <n v="60"/>
    <x v="155"/>
    <n v="15"/>
    <s v="SBC - MEDIDAS ALTERNATIVAS SBC NORTE ACJ"/>
    <s v="BANCO SCOTIABANK"/>
    <n v="970826742"/>
    <n v="6582345"/>
    <n v="6100710"/>
    <n v="6742890"/>
    <n v="6421800"/>
    <n v="6421800"/>
    <n v="6582345"/>
    <n v="6421800"/>
    <n v="6421800"/>
    <m/>
    <m/>
    <m/>
    <m/>
    <n v="51695490"/>
  </r>
  <r>
    <x v="12"/>
    <s v="DJJ"/>
    <n v="20032"/>
    <s v="PROG"/>
    <s v="PLE"/>
    <x v="10"/>
    <x v="15"/>
    <n v="3842"/>
    <s v="JUSTICIA JUVENIL"/>
    <x v="48"/>
    <n v="83"/>
    <x v="156"/>
    <n v="12"/>
    <s v="PLE - ACJ SAN JOAQUIN"/>
    <s v="BANCO SCOTIABANK"/>
    <n v="970826718"/>
    <n v="14633364"/>
    <n v="14869386"/>
    <n v="14869386"/>
    <n v="15813474"/>
    <n v="16521540"/>
    <n v="16993584"/>
    <n v="16757562"/>
    <n v="16521540"/>
    <m/>
    <m/>
    <m/>
    <m/>
    <n v="126979836"/>
  </r>
  <r>
    <x v="12"/>
    <s v="DJJ"/>
    <n v="20032"/>
    <s v="PROG"/>
    <s v="ASE"/>
    <x v="2"/>
    <x v="3"/>
    <n v="6979"/>
    <s v="JUSTICIA JUVENIL"/>
    <x v="46"/>
    <n v="100"/>
    <x v="157"/>
    <n v="7"/>
    <s v="ASE - SANTIAGO SUR PONIENTE"/>
    <s v="BANCO SANTANDER-CHILE"/>
    <n v="84881392"/>
    <n v="16659150"/>
    <n v="16659150"/>
    <n v="14993235"/>
    <n v="16659150"/>
    <n v="15992784"/>
    <n v="16659150"/>
    <n v="16659150"/>
    <n v="16659150"/>
    <m/>
    <m/>
    <m/>
    <m/>
    <n v="130940919"/>
  </r>
  <r>
    <x v="12"/>
    <s v="DJJ"/>
    <n v="20032"/>
    <s v="PROG"/>
    <s v="ASE"/>
    <x v="0"/>
    <x v="0"/>
    <n v="6570"/>
    <s v="JUSTICIA JUVENIL"/>
    <x v="43"/>
    <n v="50"/>
    <x v="158"/>
    <n v="7"/>
    <s v="ASE - SANTIAGO"/>
    <s v="BANCO DE CREDITO E INVERSIONES"/>
    <n v="10705171"/>
    <n v="6663660"/>
    <n v="5997294"/>
    <n v="6497069"/>
    <n v="8329575"/>
    <n v="6663660"/>
    <n v="6830252"/>
    <n v="6830252"/>
    <n v="6497069"/>
    <m/>
    <m/>
    <m/>
    <m/>
    <n v="54308831"/>
  </r>
  <r>
    <x v="12"/>
    <s v="DJJ"/>
    <n v="20032"/>
    <s v="PROG"/>
    <s v="ASE"/>
    <x v="18"/>
    <x v="25"/>
    <n v="6470"/>
    <s v="JUSTICIA JUVENIL"/>
    <x v="50"/>
    <n v="80"/>
    <x v="159"/>
    <n v="7"/>
    <s v="ASE - DEM METROPOLITANO NORTE"/>
    <s v="BANCO DE CREDITO E INVERSIONES"/>
    <n v="10706658"/>
    <n v="10495265"/>
    <n v="10495265"/>
    <n v="10162082"/>
    <n v="11494814"/>
    <n v="12161180"/>
    <n v="12494363"/>
    <n v="12494363"/>
    <n v="13327320"/>
    <m/>
    <m/>
    <m/>
    <m/>
    <n v="93124652"/>
  </r>
  <r>
    <x v="12"/>
    <s v="DJJ"/>
    <n v="20032"/>
    <s v="PROG"/>
    <s v="ASE"/>
    <x v="19"/>
    <x v="26"/>
    <n v="7003"/>
    <s v="JUSTICIA JUVENIL"/>
    <x v="49"/>
    <n v="75"/>
    <x v="160"/>
    <n v="7"/>
    <s v="ASE - SAN BERNARDO"/>
    <s v="BANCO DE CREDITO E INVERSIONES"/>
    <n v="11282380"/>
    <n v="12494363"/>
    <n v="12494363"/>
    <n v="12494363"/>
    <n v="12494363"/>
    <n v="12494363"/>
    <n v="12494363"/>
    <n v="0"/>
    <n v="24988726"/>
    <m/>
    <m/>
    <m/>
    <m/>
    <n v="99954904"/>
  </r>
  <r>
    <x v="12"/>
    <s v="DJJ"/>
    <n v="20032"/>
    <s v="PROG"/>
    <s v="ASE"/>
    <x v="2"/>
    <x v="3"/>
    <n v="6979"/>
    <s v="JUSTICIA JUVENIL"/>
    <x v="48"/>
    <n v="140"/>
    <x v="161"/>
    <n v="7"/>
    <s v="ASE - CIP CRC SAN JOAQUIN"/>
    <s v="BANCO SANTANDER-CHILE"/>
    <n v="84881376"/>
    <n v="20324163"/>
    <n v="19824389"/>
    <n v="18824840"/>
    <n v="18158474"/>
    <n v="16825742"/>
    <n v="17325516"/>
    <n v="18158474"/>
    <n v="18824840"/>
    <m/>
    <m/>
    <m/>
    <m/>
    <n v="148266438"/>
  </r>
  <r>
    <x v="12"/>
    <s v="DJJ"/>
    <n v="20032"/>
    <s v="PROG"/>
    <s v="ASE"/>
    <x v="0"/>
    <x v="2"/>
    <n v="6570"/>
    <s v="JUSTICIA JUVENIL"/>
    <x v="45"/>
    <n v="75"/>
    <x v="162"/>
    <n v="7"/>
    <s v="ASE - PUENTE ALTO"/>
    <s v="BANCO DE CREDITO E INVERSIONES"/>
    <n v="10705198"/>
    <n v="10828448"/>
    <n v="12327771"/>
    <n v="12494363"/>
    <n v="12494363"/>
    <n v="12494363"/>
    <n v="12494363"/>
    <n v="12494363"/>
    <n v="12494363"/>
    <m/>
    <m/>
    <m/>
    <m/>
    <n v="98122397"/>
  </r>
  <r>
    <x v="12"/>
    <s v="DJJ"/>
    <n v="20032"/>
    <s v="PROG"/>
    <s v="MCA"/>
    <x v="10"/>
    <x v="15"/>
    <n v="3842"/>
    <s v="JUSTICIA JUVENIL"/>
    <x v="40"/>
    <n v="65"/>
    <x v="163"/>
    <n v="13"/>
    <s v="MCA - ESTACION CENTRAL"/>
    <s v="BANCO SCOTIABANK"/>
    <n v="970721169"/>
    <n v="7626930"/>
    <n v="7257885"/>
    <n v="7380900"/>
    <n v="7872960"/>
    <n v="7380900"/>
    <n v="6273765"/>
    <n v="6519795"/>
    <n v="7380900"/>
    <m/>
    <m/>
    <m/>
    <m/>
    <n v="57694035"/>
  </r>
  <r>
    <x v="12"/>
    <s v="DJJ"/>
    <n v="20032"/>
    <s v="PROG"/>
    <s v="MCA"/>
    <x v="0"/>
    <x v="2"/>
    <n v="6570"/>
    <s v="JUSTICIA JUVENIL"/>
    <x v="51"/>
    <n v="90"/>
    <x v="164"/>
    <n v="13"/>
    <s v="MCA - MAIPU"/>
    <s v="BANCO DE CREDITO E INVERSIONES"/>
    <n v="10705210"/>
    <n v="9349140"/>
    <m/>
    <n v="18575265"/>
    <n v="9226125"/>
    <n v="8611050"/>
    <n v="9226125"/>
    <n v="8611050"/>
    <n v="10087230"/>
    <m/>
    <m/>
    <m/>
    <m/>
    <n v="73685985"/>
  </r>
  <r>
    <x v="12"/>
    <s v="DJJ"/>
    <n v="20032"/>
    <s v="PROG"/>
    <s v="PLA"/>
    <x v="10"/>
    <x v="15"/>
    <n v="3842"/>
    <s v="JUSTICIA JUVENIL"/>
    <x v="49"/>
    <n v="64"/>
    <x v="165"/>
    <n v="12"/>
    <s v="PLA - PROVINCIA DE MAIPO"/>
    <s v="BANCO SCOTIABANK"/>
    <n v="971134984"/>
    <m/>
    <n v="11441021"/>
    <n v="5992916"/>
    <n v="6900933"/>
    <n v="6537726"/>
    <n v="7990554"/>
    <n v="7264140"/>
    <n v="6719330"/>
    <m/>
    <m/>
    <m/>
    <m/>
    <n v="52846620"/>
  </r>
  <r>
    <x v="12"/>
    <s v="DJJ"/>
    <n v="20032"/>
    <s v="PROG"/>
    <s v="MCA"/>
    <x v="10"/>
    <x v="15"/>
    <n v="3842"/>
    <s v="JUSTICIA JUVENIL"/>
    <x v="49"/>
    <n v="75"/>
    <x v="166"/>
    <n v="13"/>
    <s v="MCA - SAN BERNARDO"/>
    <s v="BANCO SCOTIABANK"/>
    <n v="970291752"/>
    <m/>
    <n v="14884815"/>
    <n v="6888840"/>
    <n v="7380900"/>
    <n v="6658793"/>
    <n v="6888840"/>
    <n v="6888840"/>
    <n v="7134870"/>
    <m/>
    <m/>
    <m/>
    <m/>
    <n v="56725898"/>
  </r>
  <r>
    <x v="12"/>
    <s v="DJJ"/>
    <n v="20032"/>
    <s v="PROG"/>
    <s v="MCA"/>
    <x v="0"/>
    <x v="2"/>
    <n v="6570"/>
    <s v="JUSTICIA JUVENIL"/>
    <x v="52"/>
    <n v="110"/>
    <x v="167"/>
    <n v="13"/>
    <s v="MCA - SAN MIGUEL"/>
    <s v="BANCO DE CREDITO E INVERSIONES"/>
    <n v="10705201"/>
    <n v="13162605"/>
    <n v="13531650"/>
    <n v="13777680"/>
    <n v="12916575"/>
    <n v="12793560"/>
    <n v="12424515"/>
    <n v="13141986"/>
    <n v="13531650"/>
    <m/>
    <m/>
    <m/>
    <m/>
    <n v="105280221"/>
  </r>
  <r>
    <x v="12"/>
    <s v="DJJ"/>
    <n v="20032"/>
    <s v="PROG"/>
    <s v="ASR"/>
    <x v="16"/>
    <x v="23"/>
    <n v="7478"/>
    <s v="JUSTICIA JUVENIL"/>
    <x v="37"/>
    <n v="30"/>
    <x v="168"/>
    <m/>
    <s v="ASR - PIL PROGRAMA DE APOYO PSICOSOCIAL PARA ADOLESCENTES PRIVADOS DE LIBERTAD Y EN EL MEDIO LIBRE"/>
    <s v="BANCO SECURITY"/>
    <n v="140652333"/>
    <n v="0"/>
    <n v="0"/>
    <n v="0"/>
    <n v="0"/>
    <n v="0"/>
    <n v="0"/>
    <n v="0"/>
    <n v="700560"/>
    <m/>
    <m/>
    <m/>
    <m/>
    <n v="700560"/>
  </r>
  <r>
    <x v="12"/>
    <s v="DJJ"/>
    <n v="20032"/>
    <s v="PROG"/>
    <s v="ALA"/>
    <x v="16"/>
    <x v="23"/>
    <n v="7478"/>
    <s v="JUSTICIA JUVENIL"/>
    <x v="37"/>
    <n v="30"/>
    <x v="169"/>
    <m/>
    <s v="ALA - PIL APRESTO LABORAL PARA ADOLESCENTES PRIVADOS DE LIBERTAD Y EN EL MEDIO LIBRE"/>
    <s v="BANCO SECURITY"/>
    <n v="140652333"/>
    <n v="0"/>
    <n v="0"/>
    <n v="0"/>
    <n v="0"/>
    <n v="0"/>
    <n v="0"/>
    <n v="0"/>
    <n v="4150818"/>
    <m/>
    <m/>
    <m/>
    <m/>
    <n v="4150818"/>
  </r>
  <r>
    <x v="12"/>
    <s v="DJJ"/>
    <n v="20032"/>
    <s v="PROG"/>
    <s v="ASR"/>
    <x v="17"/>
    <x v="24"/>
    <n v="7497"/>
    <s v="JUSTICIA JUVENIL"/>
    <x v="38"/>
    <n v="25"/>
    <x v="170"/>
    <m/>
    <s v="ASR - PIL PROGRAMA DE APOYO PSICOSOCIAL PARA ADOLESCENTES PRIVADOS DE LIBERTAD Y EN EL MEDIO LIBRE"/>
    <s v="BANCO DE CHILE"/>
    <n v="4720170309"/>
    <n v="0"/>
    <n v="0"/>
    <n v="0"/>
    <n v="0"/>
    <n v="0"/>
    <n v="0"/>
    <n v="0"/>
    <n v="2218440"/>
    <m/>
    <m/>
    <m/>
    <m/>
    <n v="2218440"/>
  </r>
  <r>
    <x v="12"/>
    <s v="DJJ"/>
    <n v="20032"/>
    <s v="PROG"/>
    <s v="ALA"/>
    <x v="17"/>
    <x v="24"/>
    <n v="7497"/>
    <s v="JUSTICIA JUVENIL"/>
    <x v="38"/>
    <n v="25"/>
    <x v="171"/>
    <m/>
    <s v="ALA - PIL APRESTO LABORAL PARA ADOLESCENTES PRIVADOS DE LIBERTAD Y EN EL MEDIO LIBRE"/>
    <s v="BANCO DE CHILE"/>
    <n v="4720170309"/>
    <n v="0"/>
    <n v="0"/>
    <n v="0"/>
    <n v="0"/>
    <n v="0"/>
    <n v="0"/>
    <n v="0"/>
    <n v="2816627"/>
    <m/>
    <m/>
    <m/>
    <m/>
    <n v="2816627"/>
  </r>
  <r>
    <x v="13"/>
    <s v="DJJ"/>
    <n v="20032"/>
    <s v="PROG"/>
    <s v="ASR"/>
    <x v="7"/>
    <x v="21"/>
    <n v="1800"/>
    <s v="JUSTICIA JUVENIL"/>
    <x v="53"/>
    <n v="15"/>
    <x v="172"/>
    <n v="11"/>
    <s v="ASR - PIL CUIDAD DEL NINO VALDIVIA"/>
    <s v="BANCO DE CREDITO E INVERSIONES"/>
    <n v="10577165"/>
    <n v="1197958"/>
    <n v="1180626"/>
    <n v="931745"/>
    <n v="931745"/>
    <n v="931745"/>
    <n v="1064851"/>
    <n v="1064851"/>
    <n v="1147170"/>
    <m/>
    <m/>
    <m/>
    <m/>
    <n v="8450691"/>
  </r>
  <r>
    <x v="13"/>
    <s v="DJJ"/>
    <n v="20032"/>
    <s v="PROG"/>
    <s v="ALA"/>
    <x v="7"/>
    <x v="21"/>
    <n v="1800"/>
    <s v="JUSTICIA JUVENIL"/>
    <x v="53"/>
    <n v="15"/>
    <x v="173"/>
    <n v="11"/>
    <s v="ALA - PIL CUIDAD DEL NINO VALDIVIA"/>
    <s v="BANCO DE CREDITO E INVERSIONES"/>
    <n v="10577165"/>
    <n v="1351981"/>
    <n v="1351981"/>
    <n v="1182983"/>
    <n v="1182983"/>
    <n v="1013986"/>
    <n v="1182983"/>
    <n v="1351981"/>
    <n v="1182983"/>
    <m/>
    <m/>
    <m/>
    <m/>
    <n v="9801861"/>
  </r>
  <r>
    <x v="13"/>
    <s v="DJJ"/>
    <n v="20032"/>
    <s v="PROG"/>
    <s v="ASE"/>
    <x v="2"/>
    <x v="3"/>
    <n v="6979"/>
    <s v="JUSTICIA JUVENIL"/>
    <x v="53"/>
    <n v="50"/>
    <x v="174"/>
    <n v="7"/>
    <s v="ASE - LOS RIOS"/>
    <s v="BANCO SANTANDER-CHILE"/>
    <n v="84881198"/>
    <n v="4937772"/>
    <n v="7216744"/>
    <n v="5887344"/>
    <n v="6836916"/>
    <n v="7216744"/>
    <n v="7596572"/>
    <n v="8546144"/>
    <n v="8925973"/>
    <m/>
    <m/>
    <m/>
    <m/>
    <n v="57164209"/>
  </r>
  <r>
    <x v="13"/>
    <s v="DJJ"/>
    <n v="20032"/>
    <s v="PROG"/>
    <s v="PMM"/>
    <x v="7"/>
    <x v="10"/>
    <n v="1800"/>
    <s v="JUSTICIA JUVENIL"/>
    <x v="53"/>
    <n v="100"/>
    <x v="175"/>
    <n v="36"/>
    <s v="PMM - CIUDAD DE NIÑO VALDIVIA"/>
    <s v="BANCO DE CREDITO E INVERSIONES"/>
    <n v="35401176"/>
    <n v="11761015"/>
    <n v="12223294"/>
    <n v="11551848"/>
    <n v="11475556"/>
    <n v="14703038"/>
    <n v="14223370"/>
    <n v="14432537"/>
    <n v="16429009"/>
    <m/>
    <m/>
    <m/>
    <m/>
    <n v="106799667"/>
  </r>
  <r>
    <x v="13"/>
    <s v="DJJ"/>
    <n v="20032"/>
    <s v="PROG"/>
    <s v="ALA"/>
    <x v="7"/>
    <x v="10"/>
    <n v="1800"/>
    <s v="JUSTICIA JUVENIL"/>
    <x v="53"/>
    <n v="15"/>
    <x v="176"/>
    <m/>
    <s v="ALA - PIL CIUDAD DEL NIÑO VALDIVIA"/>
    <s v="BANCO DE CREDITO E INVERSIONES"/>
    <n v="10577165"/>
    <n v="0"/>
    <n v="0"/>
    <n v="0"/>
    <n v="0"/>
    <n v="0"/>
    <n v="0"/>
    <n v="0"/>
    <n v="2534964"/>
    <m/>
    <m/>
    <m/>
    <m/>
    <n v="2534964"/>
  </r>
  <r>
    <x v="13"/>
    <s v="DJJ"/>
    <n v="20032"/>
    <s v="PROG"/>
    <s v="ASR"/>
    <x v="7"/>
    <x v="10"/>
    <n v="1800"/>
    <s v="JUSTICIA JUVENIL"/>
    <x v="53"/>
    <n v="15"/>
    <x v="177"/>
    <m/>
    <s v="ASR - PIL CIUDAD DEL NIÑO VALDIVIA"/>
    <s v="BANCO DE CREDITO E INVERSIONES"/>
    <n v="10577165"/>
    <n v="0"/>
    <n v="0"/>
    <n v="0"/>
    <n v="0"/>
    <n v="0"/>
    <n v="0"/>
    <n v="0"/>
    <n v="1996596"/>
    <m/>
    <m/>
    <m/>
    <m/>
    <n v="1996596"/>
  </r>
  <r>
    <x v="14"/>
    <s v="DJJ"/>
    <n v="20032"/>
    <s v="PROG"/>
    <s v="ASR"/>
    <x v="20"/>
    <x v="27"/>
    <n v="6830"/>
    <s v="JUSTICIA JUVENIL"/>
    <x v="54"/>
    <n v="10"/>
    <x v="178"/>
    <n v="11"/>
    <s v="ASR - PIL WAYNA IRNAQIRI"/>
    <s v="BANCO SCOTIABANK"/>
    <n v="971844663"/>
    <n v="896717"/>
    <n v="896717"/>
    <n v="1046170"/>
    <n v="747264"/>
    <n v="896717"/>
    <n v="896717"/>
    <n v="1345075"/>
    <n v="1494528"/>
    <m/>
    <m/>
    <m/>
    <m/>
    <n v="8219905"/>
  </r>
  <r>
    <x v="14"/>
    <s v="DJJ"/>
    <n v="20032"/>
    <s v="PROG"/>
    <s v="ALA"/>
    <x v="20"/>
    <x v="27"/>
    <n v="6830"/>
    <s v="JUSTICIA JUVENIL"/>
    <x v="54"/>
    <n v="10"/>
    <x v="179"/>
    <n v="11"/>
    <s v="ALA - PIL WAYNA IRNAQIRI"/>
    <s v="BANCO SCOTIABANK"/>
    <n v="971844663"/>
    <n v="948759"/>
    <n v="948759"/>
    <n v="1138510"/>
    <n v="1138510"/>
    <n v="948759"/>
    <n v="948758"/>
    <n v="948758"/>
    <n v="948758"/>
    <m/>
    <m/>
    <m/>
    <m/>
    <n v="7969571"/>
  </r>
  <r>
    <x v="14"/>
    <s v="DJJ"/>
    <n v="20032"/>
    <s v="PROG"/>
    <s v="ASE"/>
    <x v="20"/>
    <x v="27"/>
    <n v="6830"/>
    <s v="JUSTICIA JUVENIL"/>
    <x v="54"/>
    <n v="35"/>
    <x v="180"/>
    <n v="7"/>
    <s v="ASE - BALDOMERO LILLO"/>
    <s v="BANCO SCOTIABANK"/>
    <n v="972293679"/>
    <n v="7463299"/>
    <n v="7463299"/>
    <n v="7463299"/>
    <n v="7463299"/>
    <n v="7463299"/>
    <n v="7463299"/>
    <n v="7463299"/>
    <n v="7463299"/>
    <m/>
    <m/>
    <m/>
    <m/>
    <n v="59706392"/>
  </r>
  <r>
    <x v="14"/>
    <s v="DJJ"/>
    <n v="20032"/>
    <s v="PROG"/>
    <s v="PMM"/>
    <x v="20"/>
    <x v="27"/>
    <n v="6830"/>
    <s v="JUSTICIA JUVENIL"/>
    <x v="54"/>
    <n v="85"/>
    <x v="181"/>
    <n v="36"/>
    <s v="PMM - MULTIMODAL CORFAL ARICA Y PARINACOTA"/>
    <s v="BANCO SCOTIABANK"/>
    <n v="972352780"/>
    <n v="15369728"/>
    <n v="14665165"/>
    <n v="13960600"/>
    <n v="16439808"/>
    <n v="17379226"/>
    <n v="16909517"/>
    <n v="18553498"/>
    <n v="19962624"/>
    <m/>
    <m/>
    <m/>
    <m/>
    <n v="133240166"/>
  </r>
  <r>
    <x v="14"/>
    <s v="DJJ"/>
    <n v="20032"/>
    <s v="PROG"/>
    <s v="PLE"/>
    <x v="20"/>
    <x v="27"/>
    <n v="6830"/>
    <s v="JUSTICIA JUVENIL"/>
    <x v="54"/>
    <n v="30"/>
    <x v="182"/>
    <n v="12"/>
    <s v="PLE - CORFAL ARICA Y PARINACOTA"/>
    <s v="BANCO SCOTIABANK"/>
    <n v="970283032"/>
    <n v="6213865"/>
    <n v="6213865"/>
    <n v="5911757"/>
    <n v="7552704"/>
    <n v="7250596"/>
    <n v="7854812"/>
    <n v="7854812"/>
    <n v="7552704"/>
    <m/>
    <m/>
    <m/>
    <m/>
    <n v="56405115"/>
  </r>
  <r>
    <x v="15"/>
    <s v="DJJ"/>
    <n v="20032"/>
    <s v="PROG"/>
    <s v="ASR"/>
    <x v="12"/>
    <x v="18"/>
    <n v="6866"/>
    <s v="JUSTICIA JUVENIL"/>
    <x v="55"/>
    <n v="15"/>
    <x v="183"/>
    <n v="11"/>
    <s v="ASR - PIL LLEQUEN ÑUBLE"/>
    <s v="BANCO DE CREDITO E INVERSIONES"/>
    <n v="67087809"/>
    <n v="1996596"/>
    <m/>
    <n v="3993192"/>
    <n v="1863490"/>
    <n v="1863490"/>
    <n v="1730383"/>
    <n v="1730383"/>
    <n v="1730383"/>
    <m/>
    <m/>
    <m/>
    <m/>
    <n v="14907917"/>
  </r>
  <r>
    <x v="15"/>
    <s v="DJJ"/>
    <n v="20032"/>
    <s v="PROG"/>
    <s v="ALA"/>
    <x v="12"/>
    <x v="18"/>
    <n v="6866"/>
    <s v="JUSTICIA JUVENIL"/>
    <x v="55"/>
    <n v="15"/>
    <x v="184"/>
    <n v="11"/>
    <s v="ALA - PIL LLEQUEN ÑUBLE"/>
    <s v="BANCO DE CREDITO E INVERSIONES"/>
    <n v="67087809"/>
    <n v="2534964"/>
    <m/>
    <n v="4562935"/>
    <n v="2365966"/>
    <n v="2027971"/>
    <n v="2027971"/>
    <n v="1858973"/>
    <n v="1858973"/>
    <m/>
    <m/>
    <m/>
    <m/>
    <n v="17237753"/>
  </r>
  <r>
    <x v="15"/>
    <s v="DJJ"/>
    <n v="20032"/>
    <s v="PROG"/>
    <s v="ASE"/>
    <x v="12"/>
    <x v="18"/>
    <n v="6866"/>
    <s v="JUSTICIA JUVENIL"/>
    <x v="55"/>
    <n v="35"/>
    <x v="185"/>
    <n v="7"/>
    <s v="ASE - LLEQUEN ÑUBLE"/>
    <s v="BANCO DE CREDITO E INVERSIONES"/>
    <n v="67088481"/>
    <n v="6457087"/>
    <n v="4937772"/>
    <n v="5697429"/>
    <n v="5887344"/>
    <n v="5887344"/>
    <n v="6647001"/>
    <n v="6647001"/>
    <n v="6647001"/>
    <m/>
    <m/>
    <m/>
    <m/>
    <n v="48807979"/>
  </r>
  <r>
    <x v="15"/>
    <s v="DJJ"/>
    <n v="20032"/>
    <s v="PROG"/>
    <s v="PMM"/>
    <x v="12"/>
    <x v="18"/>
    <n v="6866"/>
    <s v="JUSTICIA JUVENIL"/>
    <x v="55"/>
    <n v="130"/>
    <x v="186"/>
    <n v="36"/>
    <s v="PMM - LLEQUEN ÑUBLE"/>
    <s v="BANCO DE CREDITO E INVERSIONES"/>
    <n v="67088481"/>
    <n v="24220759"/>
    <n v="23174923"/>
    <n v="23174923"/>
    <n v="23174925"/>
    <n v="27191736"/>
    <n v="36813427"/>
    <n v="27191736"/>
    <n v="33885087"/>
    <m/>
    <m/>
    <m/>
    <m/>
    <n v="2188275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73"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92"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29">
        <item x="4"/>
        <item x="12"/>
        <item x="14"/>
        <item x="20"/>
        <item x="15"/>
        <item x="26"/>
        <item x="18"/>
        <item x="27"/>
        <item x="0"/>
        <item x="2"/>
        <item x="16"/>
        <item x="17"/>
        <item x="7"/>
        <item x="8"/>
        <item x="9"/>
        <item x="1"/>
        <item x="6"/>
        <item x="21"/>
        <item x="10"/>
        <item x="5"/>
        <item x="25"/>
        <item x="23"/>
        <item x="24"/>
        <item x="3"/>
        <item x="19"/>
        <item x="11"/>
        <item x="13"/>
        <item x="22"/>
        <item m="1" x="28"/>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8">
        <item x="30"/>
        <item x="1"/>
        <item x="54"/>
        <item x="4"/>
        <item x="33"/>
        <item x="23"/>
        <item x="55"/>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3"/>
        <item x="6"/>
        <item x="13"/>
        <item x="29"/>
        <item x="12"/>
        <item m="1" x="56"/>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87">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1"/>
        <item x="62"/>
        <item x="63"/>
        <item x="64"/>
        <item x="65"/>
        <item x="66"/>
        <item x="67"/>
        <item x="68"/>
        <item x="69"/>
        <item x="70"/>
        <item x="74"/>
        <item x="75"/>
        <item x="76"/>
        <item x="77"/>
        <item x="78"/>
        <item x="79"/>
        <item x="80"/>
        <item x="81"/>
        <item x="82"/>
        <item x="83"/>
        <item x="84"/>
        <item x="87"/>
        <item x="88"/>
        <item x="89"/>
        <item x="90"/>
        <item x="91"/>
        <item x="92"/>
        <item x="93"/>
        <item x="94"/>
        <item x="95"/>
        <item x="96"/>
        <item x="97"/>
        <item x="98"/>
        <item x="99"/>
        <item x="100"/>
        <item x="101"/>
        <item x="102"/>
        <item x="103"/>
        <item x="104"/>
        <item x="105"/>
        <item x="106"/>
        <item x="107"/>
        <item x="108"/>
        <item x="109"/>
        <item x="112"/>
        <item x="113"/>
        <item x="114"/>
        <item x="115"/>
        <item x="116"/>
        <item x="117"/>
        <item x="118"/>
        <item x="121"/>
        <item x="122"/>
        <item x="123"/>
        <item x="124"/>
        <item x="127"/>
        <item x="128"/>
        <item x="129"/>
        <item x="132"/>
        <item x="133"/>
        <item x="134"/>
        <item x="135"/>
        <item x="136"/>
        <item x="137"/>
        <item x="138"/>
        <item x="139"/>
        <item x="140"/>
        <item x="141"/>
        <item x="142"/>
        <item x="143"/>
        <item x="144"/>
        <item x="145"/>
        <item x="146"/>
        <item x="147"/>
        <item x="148"/>
        <item x="149"/>
        <item x="150"/>
        <item x="151"/>
        <item x="152"/>
        <item x="153"/>
        <item x="154"/>
        <item x="155"/>
        <item x="156"/>
        <item x="157"/>
        <item x="165"/>
        <item x="158"/>
        <item x="159"/>
        <item x="160"/>
        <item x="161"/>
        <item x="162"/>
        <item x="166"/>
        <item x="163"/>
        <item x="164"/>
        <item x="167"/>
        <item x="172"/>
        <item x="173"/>
        <item x="174"/>
        <item x="175"/>
        <item x="178"/>
        <item x="179"/>
        <item x="180"/>
        <item x="181"/>
        <item x="182"/>
        <item x="183"/>
        <item x="184"/>
        <item x="185"/>
        <item x="186"/>
        <item x="11"/>
        <item x="60"/>
        <item x="71"/>
        <item x="72"/>
        <item x="73"/>
        <item x="85"/>
        <item x="86"/>
        <item x="110"/>
        <item x="111"/>
        <item x="119"/>
        <item x="120"/>
        <item x="125"/>
        <item x="126"/>
        <item x="130"/>
        <item x="131"/>
        <item x="168"/>
        <item x="169"/>
        <item x="170"/>
        <item x="171"/>
        <item x="176"/>
        <item x="177"/>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88">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r="2">
      <x v="173"/>
      <x v="8"/>
      <x v="49"/>
    </i>
    <i r="2">
      <x v="174"/>
      <x v="8"/>
      <x v="49"/>
    </i>
    <i>
      <x v="4"/>
      <x v="10"/>
      <x v="66"/>
      <x v="5"/>
      <x v="42"/>
    </i>
    <i r="2">
      <x v="122"/>
      <x v="12"/>
      <x v="14"/>
    </i>
    <i r="2">
      <x v="137"/>
      <x v="12"/>
      <x v="46"/>
    </i>
    <i r="2">
      <x v="138"/>
      <x v="12"/>
      <x v="43"/>
    </i>
    <i r="2">
      <x v="139"/>
      <x v="12"/>
      <x v="40"/>
    </i>
    <i r="2">
      <x v="140"/>
      <x v="12"/>
      <x v="43"/>
    </i>
    <i r="2">
      <x v="141"/>
      <x v="12"/>
      <x v="43"/>
    </i>
    <i r="2">
      <x v="143"/>
      <x v="12"/>
      <x v="40"/>
    </i>
    <i r="2">
      <x v="149"/>
      <x v="12"/>
      <x v="40"/>
    </i>
    <i r="2">
      <x v="150"/>
      <x v="12"/>
      <x v="14"/>
    </i>
    <i r="2">
      <x v="170"/>
      <x v="5"/>
      <x v="42"/>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r="2">
      <x v="167"/>
      <x v="5"/>
      <x v="37"/>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r="2">
      <x v="168"/>
      <x v="5"/>
      <x v="37"/>
    </i>
    <i r="2">
      <x v="169"/>
      <x v="5"/>
      <x v="37"/>
    </i>
    <i r="2">
      <x v="177"/>
      <x v="10"/>
      <x v="12"/>
    </i>
    <i r="2">
      <x v="178"/>
      <x v="10"/>
      <x v="12"/>
    </i>
    <i r="2">
      <x v="179"/>
      <x v="11"/>
      <x v="33"/>
    </i>
    <i r="2">
      <x v="180"/>
      <x v="11"/>
      <x v="33"/>
    </i>
    <i>
      <x v="10"/>
      <x v="13"/>
      <x v="69"/>
      <x v="6"/>
      <x v="48"/>
    </i>
    <i r="2">
      <x v="70"/>
      <x v="6"/>
      <x v="48"/>
    </i>
    <i>
      <x v="11"/>
      <x v="13"/>
      <x v="71"/>
      <x v="6"/>
      <x v="48"/>
    </i>
    <i r="2">
      <x v="171"/>
      <x v="6"/>
      <x v="48"/>
    </i>
    <i r="2">
      <x v="172"/>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x v="18"/>
      <x v="3"/>
      <x v="33"/>
      <x v="3"/>
      <x v="23"/>
    </i>
    <i r="2">
      <x v="36"/>
      <x v="3"/>
      <x v="23"/>
    </i>
    <i r="2">
      <x v="37"/>
      <x v="3"/>
      <x v="23"/>
    </i>
    <i r="2">
      <x v="102"/>
      <x v="8"/>
      <x/>
    </i>
    <i r="2">
      <x v="109"/>
      <x v="9"/>
      <x v="27"/>
    </i>
    <i r="2">
      <x v="156"/>
      <x v="13"/>
      <x v="51"/>
    </i>
    <i r="2">
      <x v="175"/>
      <x v="9"/>
      <x v="32"/>
    </i>
    <i r="2">
      <x v="176"/>
      <x v="9"/>
      <x v="32"/>
    </i>
    <i r="2">
      <x v="185"/>
      <x v="13"/>
      <x v="51"/>
    </i>
    <i r="2">
      <x v="18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r="2">
      <x v="181"/>
      <x v="12"/>
      <x v="29"/>
    </i>
    <i r="2">
      <x v="182"/>
      <x v="12"/>
      <x v="29"/>
    </i>
    <i>
      <x v="22"/>
      <x v="20"/>
      <x v="119"/>
      <x v="12"/>
      <x v="34"/>
    </i>
    <i r="2">
      <x v="120"/>
      <x v="12"/>
      <x v="34"/>
    </i>
    <i r="2">
      <x v="183"/>
      <x v="12"/>
      <x v="34"/>
    </i>
    <i r="2">
      <x v="184"/>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AGOSTO" fld="23" baseField="0" baseItem="0"/>
    <dataField name="Suma de ACUMULADO" fld="28" baseField="9"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C188" totalsRowShown="0" headerRowDxfId="57" dataDxfId="55" headerRowBorderDxfId="56" tableBorderDxfId="54" headerRowCellStyle="Millares [0]" dataCellStyle="Millares [0]">
  <autoFilter ref="A1:AC188"/>
  <tableColumns count="29">
    <tableColumn id="1" name="REG" dataDxfId="53" totalsRowDxfId="52"/>
    <tableColumn id="2" name="DEPTO." dataDxfId="51" totalsRowDxfId="50"/>
    <tableColumn id="3" name="LEY" dataDxfId="49" totalsRowDxfId="48"/>
    <tableColumn id="4" name="LINEA DE ACCION" dataDxfId="47" totalsRowDxfId="46"/>
    <tableColumn id="5" name="MOD" dataDxfId="45" totalsRowDxfId="44"/>
    <tableColumn id="6" name="RUT" dataDxfId="43" totalsRowDxfId="42"/>
    <tableColumn id="7" name="NOMBRE INSTITUCION" dataDxfId="41" totalsRowDxfId="40"/>
    <tableColumn id="8" name="COD INST" dataDxfId="39" totalsRowDxfId="38"/>
    <tableColumn id="9" name="PPTO" dataDxfId="37" totalsRowDxfId="36" dataCellStyle="Normal_Hoja7 2"/>
    <tableColumn id="10" name="COMUNA" dataDxfId="35" totalsRowDxfId="34"/>
    <tableColumn id="11" name="PLAZAS" dataDxfId="33" totalsRowDxfId="32"/>
    <tableColumn id="12" name="CODIGO" dataDxfId="31"/>
    <tableColumn id="13" name="CODIGO SIGFE" dataDxfId="30" totalsRowDxfId="29"/>
    <tableColumn id="15" name="ESTABLECIMIENTO" dataDxfId="28" totalsRowDxfId="27"/>
    <tableColumn id="16" name="BANCO" dataDxfId="26" totalsRowDxfId="25"/>
    <tableColumn id="17" name="CTA CTE" dataDxfId="24" totalsRowDxfId="23" dataCellStyle="Millares"/>
    <tableColumn id="18" name="ENERO" dataDxfId="22" dataCellStyle="Millares [0]"/>
    <tableColumn id="19" name="FEBRERO" dataDxfId="21" dataCellStyle="Millares [0]"/>
    <tableColumn id="20" name="MARZO" dataDxfId="20" dataCellStyle="Millares [0]"/>
    <tableColumn id="21" name="ABRIL" dataDxfId="19" totalsRowDxfId="18" dataCellStyle="Millares [0]"/>
    <tableColumn id="22" name="MAYO" dataDxfId="17" totalsRowDxfId="16" dataCellStyle="Millares [0]"/>
    <tableColumn id="23" name="JUNIO" dataDxfId="15" totalsRowDxfId="14" dataCellStyle="Millares [0]"/>
    <tableColumn id="24" name="JULIO" dataDxfId="13" totalsRowDxfId="12" dataCellStyle="Millares [0]"/>
    <tableColumn id="25" name="AGOSTO" dataDxfId="11" totalsRowDxfId="10" dataCellStyle="Millares [0]"/>
    <tableColumn id="26" name="SEPTIEMBRE" dataDxfId="9" totalsRowDxfId="8" dataCellStyle="Millares [0]"/>
    <tableColumn id="27" name="OCTUBRE" dataDxfId="7" totalsRowDxfId="6" dataCellStyle="Millares [0]"/>
    <tableColumn id="30" name="NOVIEMBRE" dataDxfId="5" totalsRowDxfId="4" dataCellStyle="Millares [0]"/>
    <tableColumn id="28" name="DICIEMBRE" dataDxfId="3" totalsRowDxfId="2" dataCellStyle="Millares [0]"/>
    <tableColumn id="29" name="ACUMULADO" dataDxfId="1" totalsRowDxfId="0"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95"/>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8" t="s">
        <v>1</v>
      </c>
      <c r="C1" s="319"/>
      <c r="D1" s="319"/>
      <c r="E1" s="318"/>
      <c r="F1" s="318"/>
      <c r="G1" s="318"/>
      <c r="H1" s="318"/>
      <c r="I1" s="318"/>
      <c r="J1" s="318"/>
      <c r="K1" s="318"/>
      <c r="L1" s="318"/>
      <c r="M1" s="318"/>
      <c r="N1" s="318"/>
      <c r="O1" s="318"/>
      <c r="P1" s="18"/>
      <c r="S1" s="19"/>
      <c r="U1" s="20"/>
      <c r="V1" s="21"/>
      <c r="W1" s="22"/>
      <c r="X1" s="23"/>
      <c r="Y1" s="23"/>
      <c r="Z1" s="18"/>
    </row>
    <row r="2" spans="2:29" s="17" customFormat="1" ht="32.25" customHeight="1" x14ac:dyDescent="0.2">
      <c r="B2" s="320" t="s">
        <v>8193</v>
      </c>
      <c r="C2" s="321"/>
      <c r="D2" s="321"/>
      <c r="E2" s="320"/>
      <c r="F2" s="320"/>
      <c r="G2" s="320"/>
      <c r="H2" s="320"/>
      <c r="I2" s="320"/>
      <c r="J2" s="320"/>
      <c r="K2" s="320"/>
      <c r="L2" s="320"/>
      <c r="M2" s="320"/>
      <c r="N2" s="320"/>
      <c r="O2" s="320"/>
      <c r="P2" s="18"/>
      <c r="S2" s="19"/>
      <c r="U2" s="20"/>
      <c r="V2" s="21"/>
      <c r="W2" s="22"/>
      <c r="X2" s="23"/>
      <c r="Y2" s="23"/>
      <c r="Z2" s="18"/>
    </row>
    <row r="3" spans="2:29" s="17" customFormat="1" ht="32.25" customHeight="1" x14ac:dyDescent="0.2">
      <c r="B3" s="320" t="s">
        <v>8384</v>
      </c>
      <c r="C3" s="321"/>
      <c r="D3" s="321"/>
      <c r="E3" s="320"/>
      <c r="F3" s="320"/>
      <c r="G3" s="320"/>
      <c r="H3" s="320"/>
      <c r="I3" s="320"/>
      <c r="J3" s="320"/>
      <c r="K3" s="320"/>
      <c r="L3" s="320"/>
      <c r="M3" s="320"/>
      <c r="N3" s="320"/>
      <c r="O3" s="320"/>
      <c r="P3" s="18"/>
      <c r="S3" s="19"/>
      <c r="U3" s="20"/>
      <c r="V3" s="21"/>
      <c r="W3" s="22"/>
      <c r="X3" s="23"/>
      <c r="Y3" s="23"/>
      <c r="Z3" s="18"/>
    </row>
    <row r="4" spans="2:29" s="17" customFormat="1" ht="32.25" customHeight="1" x14ac:dyDescent="0.2">
      <c r="B4" s="322" t="s">
        <v>5967</v>
      </c>
      <c r="C4" s="323"/>
      <c r="D4" s="323"/>
      <c r="E4" s="322"/>
      <c r="F4" s="322"/>
      <c r="G4" s="322"/>
      <c r="H4" s="322"/>
      <c r="I4" s="322"/>
      <c r="J4" s="322"/>
      <c r="K4" s="322"/>
      <c r="L4" s="322"/>
      <c r="M4" s="322"/>
      <c r="N4" s="322"/>
      <c r="O4" s="322"/>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7627</v>
      </c>
      <c r="E7" s="5" t="s">
        <v>7483</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8383</v>
      </c>
      <c r="Y7" s="14" t="s">
        <v>5968</v>
      </c>
      <c r="Z7" s="15" t="s">
        <v>19</v>
      </c>
      <c r="AA7" s="16" t="s">
        <v>20</v>
      </c>
      <c r="AB7" s="16" t="s">
        <v>21</v>
      </c>
      <c r="AC7" s="16" t="s">
        <v>5969</v>
      </c>
    </row>
    <row r="8" spans="2:29" x14ac:dyDescent="0.2">
      <c r="B8" s="26" t="s">
        <v>6097</v>
      </c>
      <c r="C8" s="26">
        <v>704164009</v>
      </c>
      <c r="D8" s="5">
        <v>1020434</v>
      </c>
      <c r="E8" s="26">
        <v>2</v>
      </c>
      <c r="F8" s="5" t="str">
        <f>VLOOKUP(C8,'AUD AGOSTO'!B:T,2,0)</f>
        <v>Corporación de Derecho Privado</v>
      </c>
      <c r="G8" s="5" t="str">
        <f>VLOOKUP(C8,'AUD AGOSTO'!B:T,3,0)</f>
        <v>Corporaciones de Derecho Privado</v>
      </c>
      <c r="H8" s="5" t="str">
        <f>VLOOKUP(C8,'AUD AGOSTO'!B:T,4,0)</f>
        <v>Otorgado por Decreto Supremo Nº 1577, de 21 de agosto 1969, del Ministerio de Justicia.</v>
      </c>
      <c r="I8" s="5" t="str">
        <f>VLOOKUP(C8,'AUD AGOSTO'!B:T,5,0)</f>
        <v xml:space="preserve">Certificado de Vigencia de Persona Jurídica Sin Fines de Lucro Folio N° 500460016698, emitido con fecha 21 de julio de 2022, por el Servicio de Registro Civil e Identificación.
</v>
      </c>
      <c r="J8" s="5">
        <f>VLOOKUP(C8,'AUD AGOSTO'!B:T,6,0)</f>
        <v>0</v>
      </c>
      <c r="K8" s="5" t="str">
        <f>VLOOKUP(C8,'AUD AGOSTO'!B:T,7,0)</f>
        <v>Otorgado por Decreto Supremo Nº 1577, de 21 de agosto 1969, del Ministerio de Justicia.</v>
      </c>
      <c r="L8" s="5" t="str">
        <f>VLOOKUP(C8,'AUD AGOSTO'!B:T,8,0)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AGOSTO'!B:T,9,0)</f>
        <v>: Durarán 2 años en sus cargos, renovándose por mitades cada año.</v>
      </c>
      <c r="N8" s="5" t="str">
        <f>VLOOKUP(C8,'AUD AGOSTO'!B:T,10,0)</f>
        <v>12 d abril de 2022 al 12 de abril de 2024</v>
      </c>
      <c r="O8" s="5" t="str">
        <f>VLOOKUP(C8,'AUD AGOSTO'!B:T,11,0)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AGOSTO'!B:T,12,0)</f>
        <v xml:space="preserve">Copiapó Nº549, Antofagasta.
</v>
      </c>
      <c r="Q8" s="5" t="str">
        <f>VLOOKUP(C8,'AUD AGOSTO'!B:T,13,0)</f>
        <v>II</v>
      </c>
      <c r="R8" s="5" t="str">
        <f>VLOOKUP(C8,'AUD AGOSTO'!B:T,14,0)</f>
        <v>Copiapó</v>
      </c>
      <c r="S8" s="5" t="str">
        <f>VLOOKUP(C8,'AUD AGOSTO'!B:T,15,0)</f>
        <v xml:space="preserve">(55) 263040 </v>
      </c>
      <c r="T8" s="5">
        <f>VLOOKUP(C8,'AUD AGOSTO'!B:T,16,0)</f>
        <v>0</v>
      </c>
      <c r="U8" s="5">
        <f>VLOOKUP(C8,'AUD AGOSTO'!B:T,17,0)</f>
        <v>0</v>
      </c>
      <c r="V8" s="6" t="str">
        <f>VLOOKUP(C8,'AUD AGOSTO'!B:T,18,0)</f>
        <v>93509: Otras asociaciones.</v>
      </c>
      <c r="W8" s="7" t="str">
        <f>VLOOKUP(C8,'AUD AGOSTO'!B:T,19,0)</f>
        <v>Antecedentes financieros correspondientes al año 2022, aprobados por el Subdepartamento de Supervisión Financiera.</v>
      </c>
      <c r="X8" s="8">
        <v>14183061</v>
      </c>
      <c r="Y8" s="8">
        <v>57673622</v>
      </c>
      <c r="Z8" s="6">
        <v>45169</v>
      </c>
      <c r="AA8" s="5" t="s">
        <v>5970</v>
      </c>
      <c r="AB8" s="5" t="s">
        <v>5971</v>
      </c>
      <c r="AC8" s="5" t="s">
        <v>5974</v>
      </c>
    </row>
    <row r="9" spans="2:29" x14ac:dyDescent="0.2">
      <c r="B9" s="26" t="s">
        <v>6097</v>
      </c>
      <c r="C9" s="26">
        <v>704164009</v>
      </c>
      <c r="D9" s="5">
        <v>1020313</v>
      </c>
      <c r="E9" s="26">
        <v>2</v>
      </c>
      <c r="F9" s="5" t="str">
        <f>VLOOKUP(C9,'AUD AGOSTO'!B:T,2,0)</f>
        <v>Corporación de Derecho Privado</v>
      </c>
      <c r="G9" s="5" t="str">
        <f>VLOOKUP(C9,'AUD AGOSTO'!B:T,3,0)</f>
        <v>Corporaciones de Derecho Privado</v>
      </c>
      <c r="H9" s="5" t="str">
        <f>VLOOKUP(C9,'AUD AGOSTO'!B:T,4,0)</f>
        <v>Otorgado por Decreto Supremo Nº 1577, de 21 de agosto 1969, del Ministerio de Justicia.</v>
      </c>
      <c r="I9" s="5" t="str">
        <f>VLOOKUP(C9,'AUD AGOSTO'!B:T,5,0)</f>
        <v xml:space="preserve">Certificado de Vigencia de Persona Jurídica Sin Fines de Lucro Folio N° 500460016698, emitido con fecha 21 de julio de 2022, por el Servicio de Registro Civil e Identificación.
</v>
      </c>
      <c r="J9" s="5">
        <f>VLOOKUP(C9,'AUD AGOSTO'!B:T,6,0)</f>
        <v>0</v>
      </c>
      <c r="K9" s="5" t="str">
        <f>VLOOKUP(C9,'AUD AGOSTO'!B:T,7,0)</f>
        <v>Otorgado por Decreto Supremo Nº 1577, de 21 de agosto 1969, del Ministerio de Justicia.</v>
      </c>
      <c r="L9" s="5" t="str">
        <f>VLOOKUP(C9,'AUD AGOSTO'!B:T,8,0)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AGOSTO'!B:T,9,0)</f>
        <v>: Durarán 2 años en sus cargos, renovándose por mitades cada año.</v>
      </c>
      <c r="N9" s="5" t="str">
        <f>VLOOKUP(C9,'AUD AGOSTO'!B:T,10,0)</f>
        <v>12 d abril de 2022 al 12 de abril de 2024</v>
      </c>
      <c r="O9" s="5" t="str">
        <f>VLOOKUP(C9,'AUD AGOSTO'!B:T,11,0)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AGOSTO'!B:T,12,0)</f>
        <v xml:space="preserve">Copiapó Nº549, Antofagasta.
</v>
      </c>
      <c r="Q9" s="5" t="str">
        <f>VLOOKUP(C9,'AUD AGOSTO'!B:T,13,0)</f>
        <v>II</v>
      </c>
      <c r="R9" s="5" t="str">
        <f>VLOOKUP(C9,'AUD AGOSTO'!B:T,14,0)</f>
        <v>Copiapó</v>
      </c>
      <c r="S9" s="5" t="str">
        <f>VLOOKUP(C9,'AUD AGOSTO'!B:T,15,0)</f>
        <v xml:space="preserve">(55) 263040 </v>
      </c>
      <c r="T9" s="5">
        <f>VLOOKUP(C9,'AUD AGOSTO'!B:T,16,0)</f>
        <v>0</v>
      </c>
      <c r="U9" s="5">
        <f>VLOOKUP(C9,'AUD AGOSTO'!B:T,17,0)</f>
        <v>0</v>
      </c>
      <c r="V9" s="6" t="str">
        <f>VLOOKUP(C9,'AUD AGOSTO'!B:T,18,0)</f>
        <v>93509: Otras asociaciones.</v>
      </c>
      <c r="W9" s="7" t="str">
        <f>VLOOKUP(C9,'AUD AGOSTO'!B:T,19,0)</f>
        <v>Antecedentes financieros correspondientes al año 2022, aprobados por el Subdepartamento de Supervisión Financiera.</v>
      </c>
      <c r="X9" s="8">
        <v>0</v>
      </c>
      <c r="Y9" s="8">
        <v>3621562</v>
      </c>
      <c r="Z9" s="6">
        <v>45169</v>
      </c>
      <c r="AA9" s="5" t="s">
        <v>5970</v>
      </c>
      <c r="AB9" s="5" t="s">
        <v>5971</v>
      </c>
      <c r="AC9" s="5" t="s">
        <v>5973</v>
      </c>
    </row>
    <row r="10" spans="2:29" x14ac:dyDescent="0.2">
      <c r="B10" s="26" t="s">
        <v>6098</v>
      </c>
      <c r="C10" s="26">
        <v>818329008</v>
      </c>
      <c r="D10" s="5">
        <v>1051297</v>
      </c>
      <c r="E10" s="26">
        <v>5</v>
      </c>
      <c r="F10" s="5" t="str">
        <f>VLOOKUP(C10,'AUD AGOSTO'!B:T,2,0)</f>
        <v>Corporación de Derecho Privado.</v>
      </c>
      <c r="G10" s="5" t="str">
        <f>VLOOKUP(C10,'AUD AGOSTO'!B:T,3,0)</f>
        <v>Corporaciones de Derecho Privado</v>
      </c>
      <c r="H10" s="5" t="str">
        <f>VLOOKUP(C10,'AUD AGOSTO'!B:T,4,0)</f>
        <v xml:space="preserve">Otorgado por Decreto Supremo Nº 17755, de fecha 18 de octubre de 1915, por el Ministerio de Justicia.  </v>
      </c>
      <c r="I10" s="5" t="str">
        <f>VLOOKUP(C10,'AUD AGOSTO'!B:T,5,0)</f>
        <v>Antecedentes financieros correspondientes al año 2022, aprobados por el Subdepartamento de Supervisión Financiera.</v>
      </c>
      <c r="J10" s="5">
        <f>VLOOKUP(C10,'AUD AGOSTO'!B:T,6,0)</f>
        <v>2022</v>
      </c>
      <c r="K10" s="5" t="str">
        <f>VLOOKUP(C10,'AUD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0" s="5" t="str">
        <f>VLOOKUP(C10,'AUD AGOSTO'!B:T,9,0)</f>
        <v xml:space="preserve">Los directores duran tres años en sus cargos, pudiendo ser reelegidos por una sola vez y se renuevan anualmente por terceras partes
</v>
      </c>
      <c r="N10" s="5" t="str">
        <f>VLOOKUP(C10,'AUD AGOSTO'!B:T,10,0)</f>
        <v xml:space="preserve">04 de abril de 2023 al 04 de abril de 2026
</v>
      </c>
      <c r="O10" s="5" t="str">
        <f>VLOOKUP(C10,'AUD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AGOSTO'!B:T,12,0)</f>
        <v xml:space="preserve">Blanco Nº1117, Valparaíso.Blanco N° 1117, Valparaíso, Región de Valparaíso. 
</v>
      </c>
      <c r="Q10" s="5" t="str">
        <f>VLOOKUP(C10,'AUD AGOSTO'!B:T,13,0)</f>
        <v>V</v>
      </c>
      <c r="R10" s="5" t="str">
        <f>VLOOKUP(C10,'AUD AGOSTO'!B:T,14,0)</f>
        <v>Valparaíso</v>
      </c>
      <c r="S10" s="5" t="str">
        <f>VLOOKUP(C10,'AUD AGOSTO'!B:T,15,0)</f>
        <v>(32) 2156900</v>
      </c>
      <c r="T10" s="5" t="str">
        <f>VLOOKUP(C10,'AUD AGOSTO'!B:T,16,0)</f>
        <v xml:space="preserve">acjvalpo@gmail.com
</v>
      </c>
      <c r="U10" s="5">
        <f>VLOOKUP(C10,'AUD AGOSTO'!B:T,17,0)</f>
        <v>0</v>
      </c>
      <c r="V10" s="6">
        <f>VLOOKUP(C10,'AUD AGOSTO'!B:T,18,0)</f>
        <v>93401</v>
      </c>
      <c r="W10" s="7" t="str">
        <f>VLOOKUP(C10,'AUD AGOSTO'!B:T,19,0)</f>
        <v xml:space="preserve">Antecedentes financieros correspondientes al año 2022, aprobados por el Subdepartamento de Supervisión Financiera.                                                                                                                                                                                                                                                                                                                                                                                                                                                                                                                                                                                                                                                                                                                                                                                                                                                                                                                                                                                                                                                                               
</v>
      </c>
      <c r="X10" s="8">
        <v>9632700</v>
      </c>
      <c r="Y10" s="8">
        <v>74332335</v>
      </c>
      <c r="Z10" s="6">
        <v>45169</v>
      </c>
      <c r="AA10" s="5" t="s">
        <v>5970</v>
      </c>
      <c r="AB10" s="5" t="s">
        <v>5971</v>
      </c>
      <c r="AC10" s="5" t="s">
        <v>5977</v>
      </c>
    </row>
    <row r="11" spans="2:29" x14ac:dyDescent="0.2">
      <c r="B11" s="26" t="s">
        <v>6098</v>
      </c>
      <c r="C11" s="26">
        <v>818329008</v>
      </c>
      <c r="D11" s="5">
        <v>1051298</v>
      </c>
      <c r="E11" s="26">
        <v>5</v>
      </c>
      <c r="F11" s="5" t="str">
        <f>VLOOKUP(C11,'AUD AGOSTO'!B:T,2,0)</f>
        <v>Corporación de Derecho Privado.</v>
      </c>
      <c r="G11" s="5" t="str">
        <f>VLOOKUP(C11,'AUD AGOSTO'!B:T,3,0)</f>
        <v>Corporaciones de Derecho Privado</v>
      </c>
      <c r="H11" s="5" t="str">
        <f>VLOOKUP(C11,'AUD AGOSTO'!B:T,4,0)</f>
        <v xml:space="preserve">Otorgado por Decreto Supremo Nº 17755, de fecha 18 de octubre de 1915, por el Ministerio de Justicia.  </v>
      </c>
      <c r="I11" s="5" t="str">
        <f>VLOOKUP(C11,'AUD AGOSTO'!B:T,5,0)</f>
        <v>Antecedentes financieros correspondientes al año 2022, aprobados por el Subdepartamento de Supervisión Financiera.</v>
      </c>
      <c r="J11" s="5">
        <f>VLOOKUP(C11,'AUD AGOSTO'!B:T,6,0)</f>
        <v>2022</v>
      </c>
      <c r="K11" s="5" t="str">
        <f>VLOOKUP(C11,'AUD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1" s="5" t="str">
        <f>VLOOKUP(C11,'AUD AGOSTO'!B:T,9,0)</f>
        <v xml:space="preserve">Los directores duran tres años en sus cargos, pudiendo ser reelegidos por una sola vez y se renuevan anualmente por terceras partes
</v>
      </c>
      <c r="N11" s="5" t="str">
        <f>VLOOKUP(C11,'AUD AGOSTO'!B:T,10,0)</f>
        <v xml:space="preserve">04 de abril de 2023 al 04 de abril de 2026
</v>
      </c>
      <c r="O11" s="5" t="str">
        <f>VLOOKUP(C11,'AUD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AGOSTO'!B:T,12,0)</f>
        <v xml:space="preserve">Blanco Nº1117, Valparaíso.Blanco N° 1117, Valparaíso, Región de Valparaíso. 
</v>
      </c>
      <c r="Q11" s="5" t="str">
        <f>VLOOKUP(C11,'AUD AGOSTO'!B:T,13,0)</f>
        <v>V</v>
      </c>
      <c r="R11" s="5" t="str">
        <f>VLOOKUP(C11,'AUD AGOSTO'!B:T,14,0)</f>
        <v>Valparaíso</v>
      </c>
      <c r="S11" s="5" t="str">
        <f>VLOOKUP(C11,'AUD AGOSTO'!B:T,15,0)</f>
        <v>(32) 2156900</v>
      </c>
      <c r="T11" s="5" t="str">
        <f>VLOOKUP(C11,'AUD AGOSTO'!B:T,16,0)</f>
        <v xml:space="preserve">acjvalpo@gmail.com
</v>
      </c>
      <c r="U11" s="5">
        <f>VLOOKUP(C11,'AUD AGOSTO'!B:T,17,0)</f>
        <v>0</v>
      </c>
      <c r="V11" s="6">
        <f>VLOOKUP(C11,'AUD AGOSTO'!B:T,18,0)</f>
        <v>93401</v>
      </c>
      <c r="W11" s="7" t="str">
        <f>VLOOKUP(C11,'AUD AGOSTO'!B:T,19,0)</f>
        <v xml:space="preserve">Antecedentes financieros correspondientes al año 2022, aprobados por el Subdepartamento de Supervisión Financiera.                                                                                                                                                                                                                                                                                                                                                                                                                                                                                                                                                                                                                                                                                                                                                                                                                                                                                                                                                                                                                                                                               
</v>
      </c>
      <c r="X11" s="8">
        <v>3995277</v>
      </c>
      <c r="Y11" s="8">
        <v>34323063</v>
      </c>
      <c r="Z11" s="6">
        <v>45169</v>
      </c>
      <c r="AA11" s="5" t="s">
        <v>5970</v>
      </c>
      <c r="AB11" s="5" t="s">
        <v>5971</v>
      </c>
      <c r="AC11" s="5" t="s">
        <v>5977</v>
      </c>
    </row>
    <row r="12" spans="2:29" x14ac:dyDescent="0.2">
      <c r="B12" s="26" t="s">
        <v>6098</v>
      </c>
      <c r="C12" s="26">
        <v>818329008</v>
      </c>
      <c r="D12" s="5">
        <v>1051352</v>
      </c>
      <c r="E12" s="26">
        <v>5</v>
      </c>
      <c r="F12" s="5" t="str">
        <f>VLOOKUP(C12,'AUD AGOSTO'!B:T,2,0)</f>
        <v>Corporación de Derecho Privado.</v>
      </c>
      <c r="G12" s="5" t="str">
        <f>VLOOKUP(C12,'AUD AGOSTO'!B:T,3,0)</f>
        <v>Corporaciones de Derecho Privado</v>
      </c>
      <c r="H12" s="5" t="str">
        <f>VLOOKUP(C12,'AUD AGOSTO'!B:T,4,0)</f>
        <v xml:space="preserve">Otorgado por Decreto Supremo Nº 17755, de fecha 18 de octubre de 1915, por el Ministerio de Justicia.  </v>
      </c>
      <c r="I12" s="5" t="str">
        <f>VLOOKUP(C12,'AUD AGOSTO'!B:T,5,0)</f>
        <v>Antecedentes financieros correspondientes al año 2022, aprobados por el Subdepartamento de Supervisión Financiera.</v>
      </c>
      <c r="J12" s="5">
        <f>VLOOKUP(C12,'AUD AGOSTO'!B:T,6,0)</f>
        <v>2022</v>
      </c>
      <c r="K12" s="5" t="str">
        <f>VLOOKUP(C12,'AUD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2" s="5" t="str">
        <f>VLOOKUP(C12,'AUD AGOSTO'!B:T,9,0)</f>
        <v xml:space="preserve">Los directores duran tres años en sus cargos, pudiendo ser reelegidos por una sola vez y se renuevan anualmente por terceras partes
</v>
      </c>
      <c r="N12" s="5" t="str">
        <f>VLOOKUP(C12,'AUD AGOSTO'!B:T,10,0)</f>
        <v xml:space="preserve">04 de abril de 2023 al 04 de abril de 2026
</v>
      </c>
      <c r="O12" s="5" t="str">
        <f>VLOOKUP(C12,'AUD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AGOSTO'!B:T,12,0)</f>
        <v xml:space="preserve">Blanco Nº1117, Valparaíso.Blanco N° 1117, Valparaíso, Región de Valparaíso. 
</v>
      </c>
      <c r="Q12" s="5" t="str">
        <f>VLOOKUP(C12,'AUD AGOSTO'!B:T,13,0)</f>
        <v>V</v>
      </c>
      <c r="R12" s="5" t="str">
        <f>VLOOKUP(C12,'AUD AGOSTO'!B:T,14,0)</f>
        <v>Valparaíso</v>
      </c>
      <c r="S12" s="5" t="str">
        <f>VLOOKUP(C12,'AUD AGOSTO'!B:T,15,0)</f>
        <v>(32) 2156900</v>
      </c>
      <c r="T12" s="5" t="str">
        <f>VLOOKUP(C12,'AUD AGOSTO'!B:T,16,0)</f>
        <v xml:space="preserve">acjvalpo@gmail.com
</v>
      </c>
      <c r="U12" s="5">
        <f>VLOOKUP(C12,'AUD AGOSTO'!B:T,17,0)</f>
        <v>0</v>
      </c>
      <c r="V12" s="6">
        <f>VLOOKUP(C12,'AUD AGOSTO'!B:T,18,0)</f>
        <v>93401</v>
      </c>
      <c r="W12" s="7" t="str">
        <f>VLOOKUP(C12,'AUD AGOSTO'!B:T,19,0)</f>
        <v xml:space="preserve">Antecedentes financieros correspondientes al año 2022, aprobados por el Subdepartamento de Supervisión Financiera.                                                                                                                                                                                                                                                                                                                                                                                                                                                                                                                                                                                                                                                                                                                                                                                                                                                                                                                                                                                                                                                                               
</v>
      </c>
      <c r="X12" s="8">
        <v>0</v>
      </c>
      <c r="Y12" s="8">
        <v>13967415</v>
      </c>
      <c r="Z12" s="6">
        <v>45169</v>
      </c>
      <c r="AA12" s="5" t="s">
        <v>5970</v>
      </c>
      <c r="AB12" s="5" t="s">
        <v>5971</v>
      </c>
      <c r="AC12" s="5" t="s">
        <v>5975</v>
      </c>
    </row>
    <row r="13" spans="2:29" x14ac:dyDescent="0.2">
      <c r="B13" s="26" t="s">
        <v>6098</v>
      </c>
      <c r="C13" s="26">
        <v>818329008</v>
      </c>
      <c r="D13" s="5">
        <v>1051353</v>
      </c>
      <c r="E13" s="26">
        <v>5</v>
      </c>
      <c r="F13" s="5" t="str">
        <f>VLOOKUP(C13,'AUD AGOSTO'!B:T,2,0)</f>
        <v>Corporación de Derecho Privado.</v>
      </c>
      <c r="G13" s="5" t="str">
        <f>VLOOKUP(C13,'AUD AGOSTO'!B:T,3,0)</f>
        <v>Corporaciones de Derecho Privado</v>
      </c>
      <c r="H13" s="5" t="str">
        <f>VLOOKUP(C13,'AUD AGOSTO'!B:T,4,0)</f>
        <v xml:space="preserve">Otorgado por Decreto Supremo Nº 17755, de fecha 18 de octubre de 1915, por el Ministerio de Justicia.  </v>
      </c>
      <c r="I13" s="5" t="str">
        <f>VLOOKUP(C13,'AUD AGOSTO'!B:T,5,0)</f>
        <v>Antecedentes financieros correspondientes al año 2022, aprobados por el Subdepartamento de Supervisión Financiera.</v>
      </c>
      <c r="J13" s="5">
        <f>VLOOKUP(C13,'AUD AGOSTO'!B:T,6,0)</f>
        <v>2022</v>
      </c>
      <c r="K13" s="5" t="str">
        <f>VLOOKUP(C13,'AUD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3" s="5" t="str">
        <f>VLOOKUP(C13,'AUD AGOSTO'!B:T,9,0)</f>
        <v xml:space="preserve">Los directores duran tres años en sus cargos, pudiendo ser reelegidos por una sola vez y se renuevan anualmente por terceras partes
</v>
      </c>
      <c r="N13" s="5" t="str">
        <f>VLOOKUP(C13,'AUD AGOSTO'!B:T,10,0)</f>
        <v xml:space="preserve">04 de abril de 2023 al 04 de abril de 2026
</v>
      </c>
      <c r="O13" s="5" t="str">
        <f>VLOOKUP(C13,'AUD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AGOSTO'!B:T,12,0)</f>
        <v xml:space="preserve">Blanco Nº1117, Valparaíso.Blanco N° 1117, Valparaíso, Región de Valparaíso. 
</v>
      </c>
      <c r="Q13" s="5" t="str">
        <f>VLOOKUP(C13,'AUD AGOSTO'!B:T,13,0)</f>
        <v>V</v>
      </c>
      <c r="R13" s="5" t="str">
        <f>VLOOKUP(C13,'AUD AGOSTO'!B:T,14,0)</f>
        <v>Valparaíso</v>
      </c>
      <c r="S13" s="5" t="str">
        <f>VLOOKUP(C13,'AUD AGOSTO'!B:T,15,0)</f>
        <v>(32) 2156900</v>
      </c>
      <c r="T13" s="5" t="str">
        <f>VLOOKUP(C13,'AUD AGOSTO'!B:T,16,0)</f>
        <v xml:space="preserve">acjvalpo@gmail.com
</v>
      </c>
      <c r="U13" s="5">
        <f>VLOOKUP(C13,'AUD AGOSTO'!B:T,17,0)</f>
        <v>0</v>
      </c>
      <c r="V13" s="6">
        <f>VLOOKUP(C13,'AUD AGOSTO'!B:T,18,0)</f>
        <v>93401</v>
      </c>
      <c r="W13" s="7" t="str">
        <f>VLOOKUP(C13,'AUD AGOSTO'!B:T,19,0)</f>
        <v xml:space="preserve">Antecedentes financieros correspondientes al año 2022, aprobados por el Subdepartamento de Supervisión Financiera.                                                                                                                                                                                                                                                                                                                                                                                                                                                                                                                                                                                                                                                                                                                                                                                                                                                                                                                                                                                                                                                                               
</v>
      </c>
      <c r="X13" s="8">
        <v>9912924</v>
      </c>
      <c r="Y13" s="8">
        <v>79303392</v>
      </c>
      <c r="Z13" s="6">
        <v>45169</v>
      </c>
      <c r="AA13" s="5" t="s">
        <v>5970</v>
      </c>
      <c r="AB13" s="5" t="s">
        <v>5971</v>
      </c>
      <c r="AC13" s="5" t="s">
        <v>5975</v>
      </c>
    </row>
    <row r="14" spans="2:29" x14ac:dyDescent="0.2">
      <c r="B14" s="26" t="s">
        <v>6098</v>
      </c>
      <c r="C14" s="26">
        <v>818329008</v>
      </c>
      <c r="D14" s="5">
        <v>1051354</v>
      </c>
      <c r="E14" s="26">
        <v>5</v>
      </c>
      <c r="F14" s="5" t="str">
        <f>VLOOKUP(C14,'AUD AGOSTO'!B:T,2,0)</f>
        <v>Corporación de Derecho Privado.</v>
      </c>
      <c r="G14" s="5" t="str">
        <f>VLOOKUP(C14,'AUD AGOSTO'!B:T,3,0)</f>
        <v>Corporaciones de Derecho Privado</v>
      </c>
      <c r="H14" s="5" t="str">
        <f>VLOOKUP(C14,'AUD AGOSTO'!B:T,4,0)</f>
        <v xml:space="preserve">Otorgado por Decreto Supremo Nº 17755, de fecha 18 de octubre de 1915, por el Ministerio de Justicia.  </v>
      </c>
      <c r="I14" s="5" t="str">
        <f>VLOOKUP(C14,'AUD AGOSTO'!B:T,5,0)</f>
        <v>Antecedentes financieros correspondientes al año 2022, aprobados por el Subdepartamento de Supervisión Financiera.</v>
      </c>
      <c r="J14" s="5">
        <f>VLOOKUP(C14,'AUD AGOSTO'!B:T,6,0)</f>
        <v>2022</v>
      </c>
      <c r="K14" s="5" t="str">
        <f>VLOOKUP(C14,'AUD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4" s="5" t="str">
        <f>VLOOKUP(C14,'AUD AGOSTO'!B:T,9,0)</f>
        <v xml:space="preserve">Los directores duran tres años en sus cargos, pudiendo ser reelegidos por una sola vez y se renuevan anualmente por terceras partes
</v>
      </c>
      <c r="N14" s="5" t="str">
        <f>VLOOKUP(C14,'AUD AGOSTO'!B:T,10,0)</f>
        <v xml:space="preserve">04 de abril de 2023 al 04 de abril de 2026
</v>
      </c>
      <c r="O14" s="5" t="str">
        <f>VLOOKUP(C14,'AUD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AGOSTO'!B:T,12,0)</f>
        <v xml:space="preserve">Blanco Nº1117, Valparaíso.Blanco N° 1117, Valparaíso, Región de Valparaíso. 
</v>
      </c>
      <c r="Q14" s="5" t="str">
        <f>VLOOKUP(C14,'AUD AGOSTO'!B:T,13,0)</f>
        <v>V</v>
      </c>
      <c r="R14" s="5" t="str">
        <f>VLOOKUP(C14,'AUD AGOSTO'!B:T,14,0)</f>
        <v>Valparaíso</v>
      </c>
      <c r="S14" s="5" t="str">
        <f>VLOOKUP(C14,'AUD AGOSTO'!B:T,15,0)</f>
        <v>(32) 2156900</v>
      </c>
      <c r="T14" s="5" t="str">
        <f>VLOOKUP(C14,'AUD AGOSTO'!B:T,16,0)</f>
        <v xml:space="preserve">acjvalpo@gmail.com
</v>
      </c>
      <c r="U14" s="5">
        <f>VLOOKUP(C14,'AUD AGOSTO'!B:T,17,0)</f>
        <v>0</v>
      </c>
      <c r="V14" s="6">
        <f>VLOOKUP(C14,'AUD AGOSTO'!B:T,18,0)</f>
        <v>93401</v>
      </c>
      <c r="W14" s="7" t="str">
        <f>VLOOKUP(C14,'AUD AGOSTO'!B:T,19,0)</f>
        <v xml:space="preserve">Antecedentes financieros correspondientes al año 2022, aprobados por el Subdepartamento de Supervisión Financiera.                                                                                                                                                                                                                                                                                                                                                                                                                                                                                                                                                                                                                                                                                                                                                                                                                                                                                                                                                                                                                                                                               
</v>
      </c>
      <c r="X14" s="8">
        <v>23602200</v>
      </c>
      <c r="Y14" s="8">
        <v>224928966</v>
      </c>
      <c r="Z14" s="6">
        <v>45169</v>
      </c>
      <c r="AA14" s="5" t="s">
        <v>5970</v>
      </c>
      <c r="AB14" s="5" t="s">
        <v>5971</v>
      </c>
      <c r="AC14" s="5" t="s">
        <v>5977</v>
      </c>
    </row>
    <row r="15" spans="2:29" x14ac:dyDescent="0.2">
      <c r="B15" s="26" t="s">
        <v>6098</v>
      </c>
      <c r="C15" s="26">
        <v>818329008</v>
      </c>
      <c r="D15" s="5">
        <v>1051356</v>
      </c>
      <c r="E15" s="26">
        <v>5</v>
      </c>
      <c r="F15" s="5" t="str">
        <f>VLOOKUP(C15,'AUD AGOSTO'!B:T,2,0)</f>
        <v>Corporación de Derecho Privado.</v>
      </c>
      <c r="G15" s="5" t="str">
        <f>VLOOKUP(C15,'AUD AGOSTO'!B:T,3,0)</f>
        <v>Corporaciones de Derecho Privado</v>
      </c>
      <c r="H15" s="5" t="str">
        <f>VLOOKUP(C15,'AUD AGOSTO'!B:T,4,0)</f>
        <v xml:space="preserve">Otorgado por Decreto Supremo Nº 17755, de fecha 18 de octubre de 1915, por el Ministerio de Justicia.  </v>
      </c>
      <c r="I15" s="5" t="str">
        <f>VLOOKUP(C15,'AUD AGOSTO'!B:T,5,0)</f>
        <v>Antecedentes financieros correspondientes al año 2022, aprobados por el Subdepartamento de Supervisión Financiera.</v>
      </c>
      <c r="J15" s="5">
        <f>VLOOKUP(C15,'AUD AGOSTO'!B:T,6,0)</f>
        <v>2022</v>
      </c>
      <c r="K15" s="5" t="str">
        <f>VLOOKUP(C15,'AUD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5" s="5" t="str">
        <f>VLOOKUP(C15,'AUD AGOSTO'!B:T,9,0)</f>
        <v xml:space="preserve">Los directores duran tres años en sus cargos, pudiendo ser reelegidos por una sola vez y se renuevan anualmente por terceras partes
</v>
      </c>
      <c r="N15" s="5" t="str">
        <f>VLOOKUP(C15,'AUD AGOSTO'!B:T,10,0)</f>
        <v xml:space="preserve">04 de abril de 2023 al 04 de abril de 2026
</v>
      </c>
      <c r="O15" s="5" t="str">
        <f>VLOOKUP(C15,'AUD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AGOSTO'!B:T,12,0)</f>
        <v xml:space="preserve">Blanco Nº1117, Valparaíso.Blanco N° 1117, Valparaíso, Región de Valparaíso. 
</v>
      </c>
      <c r="Q15" s="5" t="str">
        <f>VLOOKUP(C15,'AUD AGOSTO'!B:T,13,0)</f>
        <v>V</v>
      </c>
      <c r="R15" s="5" t="str">
        <f>VLOOKUP(C15,'AUD AGOSTO'!B:T,14,0)</f>
        <v>Valparaíso</v>
      </c>
      <c r="S15" s="5" t="str">
        <f>VLOOKUP(C15,'AUD AGOSTO'!B:T,15,0)</f>
        <v>(32) 2156900</v>
      </c>
      <c r="T15" s="5" t="str">
        <f>VLOOKUP(C15,'AUD AGOSTO'!B:T,16,0)</f>
        <v xml:space="preserve">acjvalpo@gmail.com
</v>
      </c>
      <c r="U15" s="5">
        <f>VLOOKUP(C15,'AUD AGOSTO'!B:T,17,0)</f>
        <v>0</v>
      </c>
      <c r="V15" s="6">
        <f>VLOOKUP(C15,'AUD AGOSTO'!B:T,18,0)</f>
        <v>93401</v>
      </c>
      <c r="W15" s="7" t="str">
        <f>VLOOKUP(C15,'AUD AGOSTO'!B:T,19,0)</f>
        <v xml:space="preserve">Antecedentes financieros correspondientes al año 2022, aprobados por el Subdepartamento de Supervisión Financiera.                                                                                                                                                                                                                                                                                                                                                                                                                                                                                                                                                                                                                                                                                                                                                                                                                                                                                                                                                                                                                                                                               
</v>
      </c>
      <c r="X15" s="8">
        <v>3371445</v>
      </c>
      <c r="Y15" s="8">
        <v>33393360</v>
      </c>
      <c r="Z15" s="6">
        <v>45169</v>
      </c>
      <c r="AA15" s="5" t="s">
        <v>5970</v>
      </c>
      <c r="AB15" s="5" t="s">
        <v>5971</v>
      </c>
      <c r="AC15" s="5" t="s">
        <v>5977</v>
      </c>
    </row>
    <row r="16" spans="2:29" x14ac:dyDescent="0.2">
      <c r="B16" s="26" t="s">
        <v>6098</v>
      </c>
      <c r="C16" s="26">
        <v>818329008</v>
      </c>
      <c r="D16" s="5">
        <v>1051357</v>
      </c>
      <c r="E16" s="26">
        <v>5</v>
      </c>
      <c r="F16" s="5" t="str">
        <f>VLOOKUP(C16,'AUD AGOSTO'!B:T,2,0)</f>
        <v>Corporación de Derecho Privado.</v>
      </c>
      <c r="G16" s="5" t="str">
        <f>VLOOKUP(C16,'AUD AGOSTO'!B:T,3,0)</f>
        <v>Corporaciones de Derecho Privado</v>
      </c>
      <c r="H16" s="5" t="str">
        <f>VLOOKUP(C16,'AUD AGOSTO'!B:T,4,0)</f>
        <v xml:space="preserve">Otorgado por Decreto Supremo Nº 17755, de fecha 18 de octubre de 1915, por el Ministerio de Justicia.  </v>
      </c>
      <c r="I16" s="5" t="str">
        <f>VLOOKUP(C16,'AUD AGOSTO'!B:T,5,0)</f>
        <v>Antecedentes financieros correspondientes al año 2022, aprobados por el Subdepartamento de Supervisión Financiera.</v>
      </c>
      <c r="J16" s="5">
        <f>VLOOKUP(C16,'AUD AGOSTO'!B:T,6,0)</f>
        <v>2022</v>
      </c>
      <c r="K16" s="5" t="str">
        <f>VLOOKUP(C16,'AUD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6" s="5" t="str">
        <f>VLOOKUP(C16,'AUD AGOSTO'!B:T,9,0)</f>
        <v xml:space="preserve">Los directores duran tres años en sus cargos, pudiendo ser reelegidos por una sola vez y se renuevan anualmente por terceras partes
</v>
      </c>
      <c r="N16" s="5" t="str">
        <f>VLOOKUP(C16,'AUD AGOSTO'!B:T,10,0)</f>
        <v xml:space="preserve">04 de abril de 2023 al 04 de abril de 2026
</v>
      </c>
      <c r="O16" s="5" t="str">
        <f>VLOOKUP(C16,'AUD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AGOSTO'!B:T,12,0)</f>
        <v xml:space="preserve">Blanco Nº1117, Valparaíso.Blanco N° 1117, Valparaíso, Región de Valparaíso. 
</v>
      </c>
      <c r="Q16" s="5" t="str">
        <f>VLOOKUP(C16,'AUD AGOSTO'!B:T,13,0)</f>
        <v>V</v>
      </c>
      <c r="R16" s="5" t="str">
        <f>VLOOKUP(C16,'AUD AGOSTO'!B:T,14,0)</f>
        <v>Valparaíso</v>
      </c>
      <c r="S16" s="5" t="str">
        <f>VLOOKUP(C16,'AUD AGOSTO'!B:T,15,0)</f>
        <v>(32) 2156900</v>
      </c>
      <c r="T16" s="5" t="str">
        <f>VLOOKUP(C16,'AUD AGOSTO'!B:T,16,0)</f>
        <v xml:space="preserve">acjvalpo@gmail.com
</v>
      </c>
      <c r="U16" s="5">
        <f>VLOOKUP(C16,'AUD AGOSTO'!B:T,17,0)</f>
        <v>0</v>
      </c>
      <c r="V16" s="6">
        <f>VLOOKUP(C16,'AUD AGOSTO'!B:T,18,0)</f>
        <v>93401</v>
      </c>
      <c r="W16" s="7" t="str">
        <f>VLOOKUP(C16,'AUD AGOSTO'!B:T,19,0)</f>
        <v xml:space="preserve">Antecedentes financieros correspondientes al año 2022, aprobados por el Subdepartamento de Supervisión Financiera.                                                                                                                                                                                                                                                                                                                                                                                                                                                                                                                                                                                                                                                                                                                                                                                                                                                                                                                                                                                                                                                                               
</v>
      </c>
      <c r="X16" s="8">
        <v>5629709</v>
      </c>
      <c r="Y16" s="8">
        <v>54299448</v>
      </c>
      <c r="Z16" s="6">
        <v>45169</v>
      </c>
      <c r="AA16" s="5" t="s">
        <v>5970</v>
      </c>
      <c r="AB16" s="5" t="s">
        <v>5971</v>
      </c>
      <c r="AC16" s="5" t="s">
        <v>5975</v>
      </c>
    </row>
    <row r="17" spans="2:29" x14ac:dyDescent="0.2">
      <c r="B17" s="26" t="s">
        <v>6098</v>
      </c>
      <c r="C17" s="26">
        <v>818329008</v>
      </c>
      <c r="D17" s="5">
        <v>1051358</v>
      </c>
      <c r="E17" s="26">
        <v>5</v>
      </c>
      <c r="F17" s="5" t="str">
        <f>VLOOKUP(C17,'AUD AGOSTO'!B:T,2,0)</f>
        <v>Corporación de Derecho Privado.</v>
      </c>
      <c r="G17" s="5" t="str">
        <f>VLOOKUP(C17,'AUD AGOSTO'!B:T,3,0)</f>
        <v>Corporaciones de Derecho Privado</v>
      </c>
      <c r="H17" s="5" t="str">
        <f>VLOOKUP(C17,'AUD AGOSTO'!B:T,4,0)</f>
        <v xml:space="preserve">Otorgado por Decreto Supremo Nº 17755, de fecha 18 de octubre de 1915, por el Ministerio de Justicia.  </v>
      </c>
      <c r="I17" s="5" t="str">
        <f>VLOOKUP(C17,'AUD AGOSTO'!B:T,5,0)</f>
        <v>Antecedentes financieros correspondientes al año 2022, aprobados por el Subdepartamento de Supervisión Financiera.</v>
      </c>
      <c r="J17" s="5">
        <f>VLOOKUP(C17,'AUD AGOSTO'!B:T,6,0)</f>
        <v>2022</v>
      </c>
      <c r="K17" s="5" t="str">
        <f>VLOOKUP(C17,'AUD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7" s="5" t="str">
        <f>VLOOKUP(C17,'AUD AGOSTO'!B:T,9,0)</f>
        <v xml:space="preserve">Los directores duran tres años en sus cargos, pudiendo ser reelegidos por una sola vez y se renuevan anualmente por terceras partes
</v>
      </c>
      <c r="N17" s="5" t="str">
        <f>VLOOKUP(C17,'AUD AGOSTO'!B:T,10,0)</f>
        <v xml:space="preserve">04 de abril de 2023 al 04 de abril de 2026
</v>
      </c>
      <c r="O17" s="5" t="str">
        <f>VLOOKUP(C17,'AUD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AGOSTO'!B:T,12,0)</f>
        <v xml:space="preserve">Blanco Nº1117, Valparaíso.Blanco N° 1117, Valparaíso, Región de Valparaíso. 
</v>
      </c>
      <c r="Q17" s="5" t="str">
        <f>VLOOKUP(C17,'AUD AGOSTO'!B:T,13,0)</f>
        <v>V</v>
      </c>
      <c r="R17" s="5" t="str">
        <f>VLOOKUP(C17,'AUD AGOSTO'!B:T,14,0)</f>
        <v>Valparaíso</v>
      </c>
      <c r="S17" s="5" t="str">
        <f>VLOOKUP(C17,'AUD AGOSTO'!B:T,15,0)</f>
        <v>(32) 2156900</v>
      </c>
      <c r="T17" s="5" t="str">
        <f>VLOOKUP(C17,'AUD AGOSTO'!B:T,16,0)</f>
        <v xml:space="preserve">acjvalpo@gmail.com
</v>
      </c>
      <c r="U17" s="5">
        <f>VLOOKUP(C17,'AUD AGOSTO'!B:T,17,0)</f>
        <v>0</v>
      </c>
      <c r="V17" s="6">
        <f>VLOOKUP(C17,'AUD AGOSTO'!B:T,18,0)</f>
        <v>93401</v>
      </c>
      <c r="W17" s="7" t="str">
        <f>VLOOKUP(C17,'AUD AGOSTO'!B:T,19,0)</f>
        <v xml:space="preserve">Antecedentes financieros correspondientes al año 2022, aprobados por el Subdepartamento de Supervisión Financiera.                                                                                                                                                                                                                                                                                                                                                                                                                                                                                                                                                                                                                                                                                                                                                                                                                                                                                                                                                                                                                                                                               
</v>
      </c>
      <c r="X17" s="8">
        <v>4059495</v>
      </c>
      <c r="Y17" s="8">
        <v>26079180</v>
      </c>
      <c r="Z17" s="6">
        <v>45169</v>
      </c>
      <c r="AA17" s="5" t="s">
        <v>5970</v>
      </c>
      <c r="AB17" s="5" t="s">
        <v>5971</v>
      </c>
      <c r="AC17" s="5" t="s">
        <v>5975</v>
      </c>
    </row>
    <row r="18" spans="2:29" x14ac:dyDescent="0.2">
      <c r="B18" s="26" t="s">
        <v>6098</v>
      </c>
      <c r="C18" s="26">
        <v>818329008</v>
      </c>
      <c r="D18" s="5">
        <v>1051359</v>
      </c>
      <c r="E18" s="26">
        <v>5</v>
      </c>
      <c r="F18" s="5" t="str">
        <f>VLOOKUP(C18,'AUD AGOSTO'!B:T,2,0)</f>
        <v>Corporación de Derecho Privado.</v>
      </c>
      <c r="G18" s="5" t="str">
        <f>VLOOKUP(C18,'AUD AGOSTO'!B:T,3,0)</f>
        <v>Corporaciones de Derecho Privado</v>
      </c>
      <c r="H18" s="5" t="str">
        <f>VLOOKUP(C18,'AUD AGOSTO'!B:T,4,0)</f>
        <v xml:space="preserve">Otorgado por Decreto Supremo Nº 17755, de fecha 18 de octubre de 1915, por el Ministerio de Justicia.  </v>
      </c>
      <c r="I18" s="5" t="str">
        <f>VLOOKUP(C18,'AUD AGOSTO'!B:T,5,0)</f>
        <v>Antecedentes financieros correspondientes al año 2022, aprobados por el Subdepartamento de Supervisión Financiera.</v>
      </c>
      <c r="J18" s="5">
        <f>VLOOKUP(C18,'AUD AGOSTO'!B:T,6,0)</f>
        <v>2022</v>
      </c>
      <c r="K18" s="5" t="str">
        <f>VLOOKUP(C18,'AUD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8" s="5" t="str">
        <f>VLOOKUP(C18,'AUD AGOSTO'!B:T,9,0)</f>
        <v xml:space="preserve">Los directores duran tres años en sus cargos, pudiendo ser reelegidos por una sola vez y se renuevan anualmente por terceras partes
</v>
      </c>
      <c r="N18" s="5" t="str">
        <f>VLOOKUP(C18,'AUD AGOSTO'!B:T,10,0)</f>
        <v xml:space="preserve">04 de abril de 2023 al 04 de abril de 2026
</v>
      </c>
      <c r="O18" s="5" t="str">
        <f>VLOOKUP(C18,'AUD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AGOSTO'!B:T,12,0)</f>
        <v xml:space="preserve">Blanco Nº1117, Valparaíso.Blanco N° 1117, Valparaíso, Región de Valparaíso. 
</v>
      </c>
      <c r="Q18" s="5" t="str">
        <f>VLOOKUP(C18,'AUD AGOSTO'!B:T,13,0)</f>
        <v>V</v>
      </c>
      <c r="R18" s="5" t="str">
        <f>VLOOKUP(C18,'AUD AGOSTO'!B:T,14,0)</f>
        <v>Valparaíso</v>
      </c>
      <c r="S18" s="5" t="str">
        <f>VLOOKUP(C18,'AUD AGOSTO'!B:T,15,0)</f>
        <v>(32) 2156900</v>
      </c>
      <c r="T18" s="5" t="str">
        <f>VLOOKUP(C18,'AUD AGOSTO'!B:T,16,0)</f>
        <v xml:space="preserve">acjvalpo@gmail.com
</v>
      </c>
      <c r="U18" s="5">
        <f>VLOOKUP(C18,'AUD AGOSTO'!B:T,17,0)</f>
        <v>0</v>
      </c>
      <c r="V18" s="6">
        <f>VLOOKUP(C18,'AUD AGOSTO'!B:T,18,0)</f>
        <v>93401</v>
      </c>
      <c r="W18" s="7" t="str">
        <f>VLOOKUP(C18,'AUD AGOSTO'!B:T,19,0)</f>
        <v xml:space="preserve">Antecedentes financieros correspondientes al año 2022, aprobados por el Subdepartamento de Supervisión Financiera.                                                                                                                                                                                                                                                                                                                                                                                                                                                                                                                                                                                                                                                                                                                                                                                                                                                                                                                                                                                                                                                                               
</v>
      </c>
      <c r="X18" s="8">
        <v>6519795</v>
      </c>
      <c r="Y18" s="8">
        <v>51666300</v>
      </c>
      <c r="Z18" s="6">
        <v>45169</v>
      </c>
      <c r="AA18" s="5" t="s">
        <v>5970</v>
      </c>
      <c r="AB18" s="5" t="s">
        <v>5971</v>
      </c>
      <c r="AC18" s="5" t="s">
        <v>5977</v>
      </c>
    </row>
    <row r="19" spans="2:29" x14ac:dyDescent="0.2">
      <c r="B19" s="26" t="s">
        <v>6098</v>
      </c>
      <c r="C19" s="26">
        <v>818329008</v>
      </c>
      <c r="D19" s="5">
        <v>1051376</v>
      </c>
      <c r="E19" s="26">
        <v>5</v>
      </c>
      <c r="F19" s="5" t="str">
        <f>VLOOKUP(C19,'AUD AGOSTO'!B:T,2,0)</f>
        <v>Corporación de Derecho Privado.</v>
      </c>
      <c r="G19" s="5" t="str">
        <f>VLOOKUP(C19,'AUD AGOSTO'!B:T,3,0)</f>
        <v>Corporaciones de Derecho Privado</v>
      </c>
      <c r="H19" s="5" t="str">
        <f>VLOOKUP(C19,'AUD AGOSTO'!B:T,4,0)</f>
        <v xml:space="preserve">Otorgado por Decreto Supremo Nº 17755, de fecha 18 de octubre de 1915, por el Ministerio de Justicia.  </v>
      </c>
      <c r="I19" s="5" t="str">
        <f>VLOOKUP(C19,'AUD AGOSTO'!B:T,5,0)</f>
        <v>Antecedentes financieros correspondientes al año 2022, aprobados por el Subdepartamento de Supervisión Financiera.</v>
      </c>
      <c r="J19" s="5">
        <f>VLOOKUP(C19,'AUD AGOSTO'!B:T,6,0)</f>
        <v>2022</v>
      </c>
      <c r="K19" s="5" t="str">
        <f>VLOOKUP(C19,'AUD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9" s="5" t="str">
        <f>VLOOKUP(C19,'AUD AGOSTO'!B:T,9,0)</f>
        <v xml:space="preserve">Los directores duran tres años en sus cargos, pudiendo ser reelegidos por una sola vez y se renuevan anualmente por terceras partes
</v>
      </c>
      <c r="N19" s="5" t="str">
        <f>VLOOKUP(C19,'AUD AGOSTO'!B:T,10,0)</f>
        <v xml:space="preserve">04 de abril de 2023 al 04 de abril de 2026
</v>
      </c>
      <c r="O19" s="5" t="str">
        <f>VLOOKUP(C19,'AUD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AGOSTO'!B:T,12,0)</f>
        <v xml:space="preserve">Blanco Nº1117, Valparaíso.Blanco N° 1117, Valparaíso, Región de Valparaíso. 
</v>
      </c>
      <c r="Q19" s="5" t="str">
        <f>VLOOKUP(C19,'AUD AGOSTO'!B:T,13,0)</f>
        <v>V</v>
      </c>
      <c r="R19" s="5" t="str">
        <f>VLOOKUP(C19,'AUD AGOSTO'!B:T,14,0)</f>
        <v>Valparaíso</v>
      </c>
      <c r="S19" s="5" t="str">
        <f>VLOOKUP(C19,'AUD AGOSTO'!B:T,15,0)</f>
        <v>(32) 2156900</v>
      </c>
      <c r="T19" s="5" t="str">
        <f>VLOOKUP(C19,'AUD AGOSTO'!B:T,16,0)</f>
        <v xml:space="preserve">acjvalpo@gmail.com
</v>
      </c>
      <c r="U19" s="5">
        <f>VLOOKUP(C19,'AUD AGOSTO'!B:T,17,0)</f>
        <v>0</v>
      </c>
      <c r="V19" s="6">
        <f>VLOOKUP(C19,'AUD AGOSTO'!B:T,18,0)</f>
        <v>93401</v>
      </c>
      <c r="W19" s="7" t="str">
        <f>VLOOKUP(C19,'AUD AGOSTO'!B:T,19,0)</f>
        <v xml:space="preserve">Antecedentes financieros correspondientes al año 2022, aprobados por el Subdepartamento de Supervisión Financiera.                                                                                                                                                                                                                                                                                                                                                                                                                                                                                                                                                                                                                                                                                                                                                                                                                                                                                                                                                                                                                                                                               
</v>
      </c>
      <c r="X19" s="8">
        <v>4458564</v>
      </c>
      <c r="Y19" s="8">
        <v>37402398</v>
      </c>
      <c r="Z19" s="6">
        <v>45169</v>
      </c>
      <c r="AA19" s="5" t="s">
        <v>5970</v>
      </c>
      <c r="AB19" s="5" t="s">
        <v>5971</v>
      </c>
      <c r="AC19" s="5" t="s">
        <v>8199</v>
      </c>
    </row>
    <row r="20" spans="2:29" x14ac:dyDescent="0.2">
      <c r="B20" s="26" t="s">
        <v>7936</v>
      </c>
      <c r="C20" s="26">
        <v>818329008</v>
      </c>
      <c r="D20" s="5">
        <v>1051362</v>
      </c>
      <c r="E20" s="26">
        <v>5</v>
      </c>
      <c r="F20" s="5" t="str">
        <f>VLOOKUP(C20,'AUD AGOSTO'!B:T,2,0)</f>
        <v>Corporación de Derecho Privado.</v>
      </c>
      <c r="G20" s="5" t="str">
        <f>VLOOKUP(C20,'AUD AGOSTO'!B:T,3,0)</f>
        <v>Corporaciones de Derecho Privado</v>
      </c>
      <c r="H20" s="5" t="str">
        <f>VLOOKUP(C20,'AUD AGOSTO'!B:T,4,0)</f>
        <v xml:space="preserve">Otorgado por Decreto Supremo Nº 17755, de fecha 18 de octubre de 1915, por el Ministerio de Justicia.  </v>
      </c>
      <c r="I20" s="5" t="str">
        <f>VLOOKUP(C20,'AUD AGOSTO'!B:T,5,0)</f>
        <v>Antecedentes financieros correspondientes al año 2022, aprobados por el Subdepartamento de Supervisión Financiera.</v>
      </c>
      <c r="J20" s="5">
        <f>VLOOKUP(C20,'AUD AGOSTO'!B:T,6,0)</f>
        <v>2022</v>
      </c>
      <c r="K20" s="5" t="str">
        <f>VLOOKUP(C20,'AUD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0" s="5" t="str">
        <f>VLOOKUP(C20,'AUD AGOSTO'!B:T,9,0)</f>
        <v xml:space="preserve">Los directores duran tres años en sus cargos, pudiendo ser reelegidos por una sola vez y se renuevan anualmente por terceras partes
</v>
      </c>
      <c r="N20" s="5" t="str">
        <f>VLOOKUP(C20,'AUD AGOSTO'!B:T,10,0)</f>
        <v xml:space="preserve">04 de abril de 2023 al 04 de abril de 2026
</v>
      </c>
      <c r="O20" s="5" t="str">
        <f>VLOOKUP(C20,'AUD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AGOSTO'!B:T,12,0)</f>
        <v xml:space="preserve">Blanco Nº1117, Valparaíso.Blanco N° 1117, Valparaíso, Región de Valparaíso. 
</v>
      </c>
      <c r="Q20" s="5" t="str">
        <f>VLOOKUP(C20,'AUD AGOSTO'!B:T,13,0)</f>
        <v>V</v>
      </c>
      <c r="R20" s="5" t="str">
        <f>VLOOKUP(C20,'AUD AGOSTO'!B:T,14,0)</f>
        <v>Valparaíso</v>
      </c>
      <c r="S20" s="5" t="str">
        <f>VLOOKUP(C20,'AUD AGOSTO'!B:T,15,0)</f>
        <v>(32) 2156900</v>
      </c>
      <c r="T20" s="5" t="str">
        <f>VLOOKUP(C20,'AUD AGOSTO'!B:T,16,0)</f>
        <v xml:space="preserve">acjvalpo@gmail.com
</v>
      </c>
      <c r="U20" s="5">
        <f>VLOOKUP(C20,'AUD AGOSTO'!B:T,17,0)</f>
        <v>0</v>
      </c>
      <c r="V20" s="6">
        <f>VLOOKUP(C20,'AUD AGOSTO'!B:T,18,0)</f>
        <v>93401</v>
      </c>
      <c r="W20" s="7" t="str">
        <f>VLOOKUP(C20,'AUD AGOSTO'!B:T,19,0)</f>
        <v xml:space="preserve">Antecedentes financieros correspondientes al año 2022, aprobados por el Subdepartamento de Supervisión Financiera.                                                                                                                                                                                                                                                                                                                                                                                                                                                                                                                                                                                                                                                                                                                                                                                                                                                                                                                                                                                                                                                                               
</v>
      </c>
      <c r="X20" s="8">
        <v>3027420</v>
      </c>
      <c r="Y20" s="8">
        <v>26221140</v>
      </c>
      <c r="Z20" s="6">
        <v>45169</v>
      </c>
      <c r="AA20" s="5" t="s">
        <v>5970</v>
      </c>
      <c r="AB20" s="5" t="s">
        <v>5971</v>
      </c>
      <c r="AC20" s="5" t="s">
        <v>5975</v>
      </c>
    </row>
    <row r="21" spans="2:29" x14ac:dyDescent="0.2">
      <c r="B21" s="26" t="s">
        <v>7936</v>
      </c>
      <c r="C21" s="26">
        <v>818329008</v>
      </c>
      <c r="D21" s="5">
        <v>1051368</v>
      </c>
      <c r="E21" s="26">
        <v>5</v>
      </c>
      <c r="F21" s="5" t="str">
        <f>VLOOKUP(C21,'AUD AGOSTO'!B:T,2,0)</f>
        <v>Corporación de Derecho Privado.</v>
      </c>
      <c r="G21" s="5" t="str">
        <f>VLOOKUP(C21,'AUD AGOSTO'!B:T,3,0)</f>
        <v>Corporaciones de Derecho Privado</v>
      </c>
      <c r="H21" s="5" t="str">
        <f>VLOOKUP(C21,'AUD AGOSTO'!B:T,4,0)</f>
        <v xml:space="preserve">Otorgado por Decreto Supremo Nº 17755, de fecha 18 de octubre de 1915, por el Ministerio de Justicia.  </v>
      </c>
      <c r="I21" s="5" t="str">
        <f>VLOOKUP(C21,'AUD AGOSTO'!B:T,5,0)</f>
        <v>Antecedentes financieros correspondientes al año 2022, aprobados por el Subdepartamento de Supervisión Financiera.</v>
      </c>
      <c r="J21" s="5">
        <f>VLOOKUP(C21,'AUD AGOSTO'!B:T,6,0)</f>
        <v>2022</v>
      </c>
      <c r="K21" s="5" t="str">
        <f>VLOOKUP(C21,'AUD AGOSTO'!B:T,7,0)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AGOSTO'!B:T,8,0)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1" s="5" t="str">
        <f>VLOOKUP(C21,'AUD AGOSTO'!B:T,9,0)</f>
        <v xml:space="preserve">Los directores duran tres años en sus cargos, pudiendo ser reelegidos por una sola vez y se renuevan anualmente por terceras partes
</v>
      </c>
      <c r="N21" s="5" t="str">
        <f>VLOOKUP(C21,'AUD AGOSTO'!B:T,10,0)</f>
        <v xml:space="preserve">04 de abril de 2023 al 04 de abril de 2026
</v>
      </c>
      <c r="O21" s="5" t="str">
        <f>VLOOKUP(C21,'AUD AGOSTO'!B:T,11,0)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AGOSTO'!B:T,12,0)</f>
        <v xml:space="preserve">Blanco Nº1117, Valparaíso.Blanco N° 1117, Valparaíso, Región de Valparaíso. 
</v>
      </c>
      <c r="Q21" s="5" t="str">
        <f>VLOOKUP(C21,'AUD AGOSTO'!B:T,13,0)</f>
        <v>V</v>
      </c>
      <c r="R21" s="5" t="str">
        <f>VLOOKUP(C21,'AUD AGOSTO'!B:T,14,0)</f>
        <v>Valparaíso</v>
      </c>
      <c r="S21" s="5" t="str">
        <f>VLOOKUP(C21,'AUD AGOSTO'!B:T,15,0)</f>
        <v>(32) 2156900</v>
      </c>
      <c r="T21" s="5" t="str">
        <f>VLOOKUP(C21,'AUD AGOSTO'!B:T,16,0)</f>
        <v xml:space="preserve">acjvalpo@gmail.com
</v>
      </c>
      <c r="U21" s="5">
        <f>VLOOKUP(C21,'AUD AGOSTO'!B:T,17,0)</f>
        <v>0</v>
      </c>
      <c r="V21" s="6">
        <f>VLOOKUP(C21,'AUD AGOSTO'!B:T,18,0)</f>
        <v>93401</v>
      </c>
      <c r="W21" s="7" t="str">
        <f>VLOOKUP(C21,'AUD AGOSTO'!B:T,19,0)</f>
        <v xml:space="preserve">Antecedentes financieros correspondientes al año 2022, aprobados por el Subdepartamento de Supervisión Financiera.                                                                                                                                                                                                                                                                                                                                                                                                                                                                                                                                                                                                                                                                                                                                                                                                                                                                                                                                                                                                                                                                               
</v>
      </c>
      <c r="X21" s="8">
        <v>6605280</v>
      </c>
      <c r="Y21" s="8">
        <v>38880960</v>
      </c>
      <c r="Z21" s="6">
        <v>45169</v>
      </c>
      <c r="AA21" s="5" t="s">
        <v>5970</v>
      </c>
      <c r="AB21" s="5" t="s">
        <v>5971</v>
      </c>
      <c r="AC21" s="5" t="s">
        <v>5976</v>
      </c>
    </row>
    <row r="22" spans="2:29" x14ac:dyDescent="0.2">
      <c r="B22" s="26" t="s">
        <v>6109</v>
      </c>
      <c r="C22" s="26">
        <v>735534009</v>
      </c>
      <c r="D22" s="5">
        <v>1090483</v>
      </c>
      <c r="E22" s="26">
        <v>9</v>
      </c>
      <c r="F22" s="5" t="str">
        <f>VLOOKUP(C22,'AUD AGOSTO'!B:T,2,0)</f>
        <v>Corporación de Derecho Privado.</v>
      </c>
      <c r="G22" s="5" t="str">
        <f>VLOOKUP(C22,'AUD AGOSTO'!B:T,3,0)</f>
        <v>Corporaciones de Derecho Privado</v>
      </c>
      <c r="H22" s="5" t="str">
        <f>VLOOKUP(C22,'AUD AGOSTO'!B:T,4,0)</f>
        <v>Otorgada por Decreto Supremo Nº 586, de fecha 05 de junio  de 1996, del Ministerio de Justicia.</v>
      </c>
      <c r="I22" s="5" t="str">
        <f>VLOOKUP(C22,'AUD AGOSTO'!B:T,5,0)</f>
        <v xml:space="preserve">Certificado de Vigencia de Persona Jurídica Sin Fines de Lucro, Folio N° 500513433507, de 09 de junio de 2023, del Servicio de Registro Civil e Identificación. 
</v>
      </c>
      <c r="J22" s="5">
        <f>VLOOKUP(C22,'AUD AGOSTO'!B:T,6,0)</f>
        <v>0</v>
      </c>
      <c r="K22" s="5" t="str">
        <f>VLOOKUP(C22,'AUD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2" s="5" t="str">
        <f>VLOOKUP(C22,'AUD AGOSTO'!B:T,9,0)</f>
        <v>Se elegirá cada dos años.</v>
      </c>
      <c r="N22" s="5" t="str">
        <f>VLOOKUP(C22,'AUD AGOSTO'!B:T,10,0)</f>
        <v>Del 10 de agosto de 2020 al 10 de agosto 2022.</v>
      </c>
      <c r="O22" s="5" t="str">
        <f>VLOOKUP(C22,'AUD AGOSTO'!B:T,11,0)</f>
        <v xml:space="preserve">Presidente: 
Alex Saul Moenen-Locoz Medina, RUT Nº 14.438.454-7
Directora Ejecutiva: 
Ingrid Eliana Prambs Klocker, RUT Nº 5.503.894-5
</v>
      </c>
      <c r="P22" s="5" t="str">
        <f>VLOOKUP(C22,'AUD AGOSTO'!B:T,12,0)</f>
        <v xml:space="preserve">Avenida Pedro de Valdivia Nº 0335, comuna de Villarrica, Novena Región.
</v>
      </c>
      <c r="Q22" s="5" t="str">
        <f>VLOOKUP(C22,'AUD AGOSTO'!B:T,13,0)</f>
        <v>IX</v>
      </c>
      <c r="R22" s="5" t="str">
        <f>VLOOKUP(C22,'AUD AGOSTO'!B:T,14,0)</f>
        <v>Villarrica</v>
      </c>
      <c r="S22" s="5" t="str">
        <f>VLOOKUP(C22,'AUD AGOSTO'!B:T,15,0)</f>
        <v>452598188
Celular:
Ingrid Prambs: 994302213
Alex Moenen-Locoz: 996438541
Mauricio Gaete: 98570334
Carlos Romero: 985315447
Rodrigo Sandoval:989213536
Marixa Ortega:962270453
David Bascur:96653805
Heraldo Mora: 968236913</v>
      </c>
      <c r="T22" s="5" t="str">
        <f>VLOOKUP(C22,'AUD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AGOSTO'!B:T,17,0)</f>
        <v>0</v>
      </c>
      <c r="V22" s="6" t="str">
        <f>VLOOKUP(C22,'AUD AGOSTO'!B:T,18,0)</f>
        <v>93401: Institución de Asistencia Social</v>
      </c>
      <c r="W22" s="7" t="str">
        <f>VLOOKUP(C22,'AUD AGOSTO'!B:T,19,0)</f>
        <v>Certificado de antecedentes financieros del año 2022, aprobados por el Subdepartamento de Supervisión Financiera Nacional.</v>
      </c>
      <c r="X22" s="8">
        <v>0</v>
      </c>
      <c r="Y22" s="8">
        <v>13443747</v>
      </c>
      <c r="Z22" s="6">
        <v>45169</v>
      </c>
      <c r="AA22" s="5" t="s">
        <v>5970</v>
      </c>
      <c r="AB22" s="5" t="s">
        <v>5971</v>
      </c>
      <c r="AC22" s="5" t="s">
        <v>174</v>
      </c>
    </row>
    <row r="23" spans="2:29" x14ac:dyDescent="0.2">
      <c r="B23" s="26" t="s">
        <v>6109</v>
      </c>
      <c r="C23" s="26">
        <v>735534009</v>
      </c>
      <c r="D23" s="5">
        <v>1090484</v>
      </c>
      <c r="E23" s="26">
        <v>9</v>
      </c>
      <c r="F23" s="5" t="str">
        <f>VLOOKUP(C23,'AUD AGOSTO'!B:T,2,0)</f>
        <v>Corporación de Derecho Privado.</v>
      </c>
      <c r="G23" s="5" t="str">
        <f>VLOOKUP(C23,'AUD AGOSTO'!B:T,3,0)</f>
        <v>Corporaciones de Derecho Privado</v>
      </c>
      <c r="H23" s="5" t="str">
        <f>VLOOKUP(C23,'AUD AGOSTO'!B:T,4,0)</f>
        <v>Otorgada por Decreto Supremo Nº 586, de fecha 05 de junio  de 1996, del Ministerio de Justicia.</v>
      </c>
      <c r="I23" s="5" t="str">
        <f>VLOOKUP(C23,'AUD AGOSTO'!B:T,5,0)</f>
        <v xml:space="preserve">Certificado de Vigencia de Persona Jurídica Sin Fines de Lucro, Folio N° 500513433507, de 09 de junio de 2023, del Servicio de Registro Civil e Identificación. 
</v>
      </c>
      <c r="J23" s="5">
        <f>VLOOKUP(C23,'AUD AGOSTO'!B:T,6,0)</f>
        <v>0</v>
      </c>
      <c r="K23" s="5" t="str">
        <f>VLOOKUP(C23,'AUD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3" s="5" t="str">
        <f>VLOOKUP(C23,'AUD AGOSTO'!B:T,9,0)</f>
        <v>Se elegirá cada dos años.</v>
      </c>
      <c r="N23" s="5" t="str">
        <f>VLOOKUP(C23,'AUD AGOSTO'!B:T,10,0)</f>
        <v>Del 10 de agosto de 2020 al 10 de agosto 2022.</v>
      </c>
      <c r="O23" s="5" t="str">
        <f>VLOOKUP(C23,'AUD AGOSTO'!B:T,11,0)</f>
        <v xml:space="preserve">Presidente: 
Alex Saul Moenen-Locoz Medina, RUT Nº 14.438.454-7
Directora Ejecutiva: 
Ingrid Eliana Prambs Klocker, RUT Nº 5.503.894-5
</v>
      </c>
      <c r="P23" s="5" t="str">
        <f>VLOOKUP(C23,'AUD AGOSTO'!B:T,12,0)</f>
        <v xml:space="preserve">Avenida Pedro de Valdivia Nº 0335, comuna de Villarrica, Novena Región.
</v>
      </c>
      <c r="Q23" s="5" t="str">
        <f>VLOOKUP(C23,'AUD AGOSTO'!B:T,13,0)</f>
        <v>IX</v>
      </c>
      <c r="R23" s="5" t="str">
        <f>VLOOKUP(C23,'AUD AGOSTO'!B:T,14,0)</f>
        <v>Villarrica</v>
      </c>
      <c r="S23" s="5" t="str">
        <f>VLOOKUP(C23,'AUD AGOSTO'!B:T,15,0)</f>
        <v>452598188
Celular:
Ingrid Prambs: 994302213
Alex Moenen-Locoz: 996438541
Mauricio Gaete: 98570334
Carlos Romero: 985315447
Rodrigo Sandoval:989213536
Marixa Ortega:962270453
David Bascur:96653805
Heraldo Mora: 968236913</v>
      </c>
      <c r="T23" s="5" t="str">
        <f>VLOOKUP(C23,'AUD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AGOSTO'!B:T,17,0)</f>
        <v>0</v>
      </c>
      <c r="V23" s="6" t="str">
        <f>VLOOKUP(C23,'AUD AGOSTO'!B:T,18,0)</f>
        <v>93401: Institución de Asistencia Social</v>
      </c>
      <c r="W23" s="7" t="str">
        <f>VLOOKUP(C23,'AUD AGOSTO'!B:T,19,0)</f>
        <v>Certificado de antecedentes financieros del año 2022, aprobados por el Subdepartamento de Supervisión Financiera Nacional.</v>
      </c>
      <c r="X23" s="8">
        <v>0</v>
      </c>
      <c r="Y23" s="8">
        <v>16223769</v>
      </c>
      <c r="Z23" s="6">
        <v>45169</v>
      </c>
      <c r="AA23" s="5" t="s">
        <v>5970</v>
      </c>
      <c r="AB23" s="5" t="s">
        <v>5971</v>
      </c>
      <c r="AC23" s="5" t="s">
        <v>174</v>
      </c>
    </row>
    <row r="24" spans="2:29" x14ac:dyDescent="0.2">
      <c r="B24" s="26" t="s">
        <v>6109</v>
      </c>
      <c r="C24" s="26">
        <v>735534009</v>
      </c>
      <c r="D24" s="5">
        <v>1090646</v>
      </c>
      <c r="E24" s="26">
        <v>9</v>
      </c>
      <c r="F24" s="5" t="str">
        <f>VLOOKUP(C24,'AUD AGOSTO'!B:T,2,0)</f>
        <v>Corporación de Derecho Privado.</v>
      </c>
      <c r="G24" s="5" t="str">
        <f>VLOOKUP(C24,'AUD AGOSTO'!B:T,3,0)</f>
        <v>Corporaciones de Derecho Privado</v>
      </c>
      <c r="H24" s="5" t="str">
        <f>VLOOKUP(C24,'AUD AGOSTO'!B:T,4,0)</f>
        <v>Otorgada por Decreto Supremo Nº 586, de fecha 05 de junio  de 1996, del Ministerio de Justicia.</v>
      </c>
      <c r="I24" s="5" t="str">
        <f>VLOOKUP(C24,'AUD AGOSTO'!B:T,5,0)</f>
        <v xml:space="preserve">Certificado de Vigencia de Persona Jurídica Sin Fines de Lucro, Folio N° 500513433507, de 09 de junio de 2023, del Servicio de Registro Civil e Identificación. 
</v>
      </c>
      <c r="J24" s="5">
        <f>VLOOKUP(C24,'AUD AGOSTO'!B:T,6,0)</f>
        <v>0</v>
      </c>
      <c r="K24" s="5" t="str">
        <f>VLOOKUP(C24,'AUD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4" s="5" t="str">
        <f>VLOOKUP(C24,'AUD AGOSTO'!B:T,9,0)</f>
        <v>Se elegirá cada dos años.</v>
      </c>
      <c r="N24" s="5" t="str">
        <f>VLOOKUP(C24,'AUD AGOSTO'!B:T,10,0)</f>
        <v>Del 10 de agosto de 2020 al 10 de agosto 2022.</v>
      </c>
      <c r="O24" s="5" t="str">
        <f>VLOOKUP(C24,'AUD AGOSTO'!B:T,11,0)</f>
        <v xml:space="preserve">Presidente: 
Alex Saul Moenen-Locoz Medina, RUT Nº 14.438.454-7
Directora Ejecutiva: 
Ingrid Eliana Prambs Klocker, RUT Nº 5.503.894-5
</v>
      </c>
      <c r="P24" s="5" t="str">
        <f>VLOOKUP(C24,'AUD AGOSTO'!B:T,12,0)</f>
        <v xml:space="preserve">Avenida Pedro de Valdivia Nº 0335, comuna de Villarrica, Novena Región.
</v>
      </c>
      <c r="Q24" s="5" t="str">
        <f>VLOOKUP(C24,'AUD AGOSTO'!B:T,13,0)</f>
        <v>IX</v>
      </c>
      <c r="R24" s="5" t="str">
        <f>VLOOKUP(C24,'AUD AGOSTO'!B:T,14,0)</f>
        <v>Villarrica</v>
      </c>
      <c r="S24" s="5" t="str">
        <f>VLOOKUP(C24,'AUD AGOSTO'!B:T,15,0)</f>
        <v>452598188
Celular:
Ingrid Prambs: 994302213
Alex Moenen-Locoz: 996438541
Mauricio Gaete: 98570334
Carlos Romero: 985315447
Rodrigo Sandoval:989213536
Marixa Ortega:962270453
David Bascur:96653805
Heraldo Mora: 968236913</v>
      </c>
      <c r="T24" s="5" t="str">
        <f>VLOOKUP(C24,'AUD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AGOSTO'!B:T,17,0)</f>
        <v>0</v>
      </c>
      <c r="V24" s="6" t="str">
        <f>VLOOKUP(C24,'AUD AGOSTO'!B:T,18,0)</f>
        <v>93401: Institución de Asistencia Social</v>
      </c>
      <c r="W24" s="7" t="str">
        <f>VLOOKUP(C24,'AUD AGOSTO'!B:T,19,0)</f>
        <v>Certificado de antecedentes financieros del año 2022, aprobados por el Subdepartamento de Supervisión Financiera Nacional.</v>
      </c>
      <c r="X24" s="8">
        <v>6995692</v>
      </c>
      <c r="Y24" s="8">
        <v>53005822</v>
      </c>
      <c r="Z24" s="6">
        <v>45169</v>
      </c>
      <c r="AA24" s="5" t="s">
        <v>5970</v>
      </c>
      <c r="AB24" s="5" t="s">
        <v>5971</v>
      </c>
      <c r="AC24" s="5" t="s">
        <v>6008</v>
      </c>
    </row>
    <row r="25" spans="2:29" x14ac:dyDescent="0.2">
      <c r="B25" s="26" t="s">
        <v>6109</v>
      </c>
      <c r="C25" s="26">
        <v>735534009</v>
      </c>
      <c r="D25" s="5">
        <v>1090647</v>
      </c>
      <c r="E25" s="26">
        <v>9</v>
      </c>
      <c r="F25" s="5" t="str">
        <f>VLOOKUP(C25,'AUD AGOSTO'!B:T,2,0)</f>
        <v>Corporación de Derecho Privado.</v>
      </c>
      <c r="G25" s="5" t="str">
        <f>VLOOKUP(C25,'AUD AGOSTO'!B:T,3,0)</f>
        <v>Corporaciones de Derecho Privado</v>
      </c>
      <c r="H25" s="5" t="str">
        <f>VLOOKUP(C25,'AUD AGOSTO'!B:T,4,0)</f>
        <v>Otorgada por Decreto Supremo Nº 586, de fecha 05 de junio  de 1996, del Ministerio de Justicia.</v>
      </c>
      <c r="I25" s="5" t="str">
        <f>VLOOKUP(C25,'AUD AGOSTO'!B:T,5,0)</f>
        <v xml:space="preserve">Certificado de Vigencia de Persona Jurídica Sin Fines de Lucro, Folio N° 500513433507, de 09 de junio de 2023, del Servicio de Registro Civil e Identificación. 
</v>
      </c>
      <c r="J25" s="5">
        <f>VLOOKUP(C25,'AUD AGOSTO'!B:T,6,0)</f>
        <v>0</v>
      </c>
      <c r="K25" s="5" t="str">
        <f>VLOOKUP(C25,'AUD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5" s="5" t="str">
        <f>VLOOKUP(C25,'AUD AGOSTO'!B:T,9,0)</f>
        <v>Se elegirá cada dos años.</v>
      </c>
      <c r="N25" s="5" t="str">
        <f>VLOOKUP(C25,'AUD AGOSTO'!B:T,10,0)</f>
        <v>Del 10 de agosto de 2020 al 10 de agosto 2022.</v>
      </c>
      <c r="O25" s="5" t="str">
        <f>VLOOKUP(C25,'AUD AGOSTO'!B:T,11,0)</f>
        <v xml:space="preserve">Presidente: 
Alex Saul Moenen-Locoz Medina, RUT Nº 14.438.454-7
Directora Ejecutiva: 
Ingrid Eliana Prambs Klocker, RUT Nº 5.503.894-5
</v>
      </c>
      <c r="P25" s="5" t="str">
        <f>VLOOKUP(C25,'AUD AGOSTO'!B:T,12,0)</f>
        <v xml:space="preserve">Avenida Pedro de Valdivia Nº 0335, comuna de Villarrica, Novena Región.
</v>
      </c>
      <c r="Q25" s="5" t="str">
        <f>VLOOKUP(C25,'AUD AGOSTO'!B:T,13,0)</f>
        <v>IX</v>
      </c>
      <c r="R25" s="5" t="str">
        <f>VLOOKUP(C25,'AUD AGOSTO'!B:T,14,0)</f>
        <v>Villarrica</v>
      </c>
      <c r="S25" s="5" t="str">
        <f>VLOOKUP(C25,'AUD AGOSTO'!B:T,15,0)</f>
        <v>452598188
Celular:
Ingrid Prambs: 994302213
Alex Moenen-Locoz: 996438541
Mauricio Gaete: 98570334
Carlos Romero: 985315447
Rodrigo Sandoval:989213536
Marixa Ortega:962270453
David Bascur:96653805
Heraldo Mora: 968236913</v>
      </c>
      <c r="T25" s="5" t="str">
        <f>VLOOKUP(C25,'AUD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AGOSTO'!B:T,17,0)</f>
        <v>0</v>
      </c>
      <c r="V25" s="6" t="str">
        <f>VLOOKUP(C25,'AUD AGOSTO'!B:T,18,0)</f>
        <v>93401: Institución de Asistencia Social</v>
      </c>
      <c r="W25" s="7" t="str">
        <f>VLOOKUP(C25,'AUD AGOSTO'!B:T,19,0)</f>
        <v>Certificado de antecedentes financieros del año 2022, aprobados por el Subdepartamento de Supervisión Financiera Nacional.</v>
      </c>
      <c r="X25" s="8">
        <v>10615235</v>
      </c>
      <c r="Y25" s="8">
        <v>88948354</v>
      </c>
      <c r="Z25" s="6">
        <v>45169</v>
      </c>
      <c r="AA25" s="5" t="s">
        <v>5970</v>
      </c>
      <c r="AB25" s="5" t="s">
        <v>5971</v>
      </c>
      <c r="AC25" s="5" t="s">
        <v>174</v>
      </c>
    </row>
    <row r="26" spans="2:29" x14ac:dyDescent="0.2">
      <c r="B26" s="26" t="s">
        <v>6109</v>
      </c>
      <c r="C26" s="26">
        <v>735534009</v>
      </c>
      <c r="D26" s="5">
        <v>1090667</v>
      </c>
      <c r="E26" s="26">
        <v>9</v>
      </c>
      <c r="F26" s="5" t="str">
        <f>VLOOKUP(C26,'AUD AGOSTO'!B:T,2,0)</f>
        <v>Corporación de Derecho Privado.</v>
      </c>
      <c r="G26" s="5" t="str">
        <f>VLOOKUP(C26,'AUD AGOSTO'!B:T,3,0)</f>
        <v>Corporaciones de Derecho Privado</v>
      </c>
      <c r="H26" s="5" t="str">
        <f>VLOOKUP(C26,'AUD AGOSTO'!B:T,4,0)</f>
        <v>Otorgada por Decreto Supremo Nº 586, de fecha 05 de junio  de 1996, del Ministerio de Justicia.</v>
      </c>
      <c r="I26" s="5" t="str">
        <f>VLOOKUP(C26,'AUD AGOSTO'!B:T,5,0)</f>
        <v xml:space="preserve">Certificado de Vigencia de Persona Jurídica Sin Fines de Lucro, Folio N° 500513433507, de 09 de junio de 2023, del Servicio de Registro Civil e Identificación. 
</v>
      </c>
      <c r="J26" s="5">
        <f>VLOOKUP(C26,'AUD AGOSTO'!B:T,6,0)</f>
        <v>0</v>
      </c>
      <c r="K26" s="5" t="str">
        <f>VLOOKUP(C26,'AUD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6" s="5" t="str">
        <f>VLOOKUP(C26,'AUD AGOSTO'!B:T,9,0)</f>
        <v>Se elegirá cada dos años.</v>
      </c>
      <c r="N26" s="5" t="str">
        <f>VLOOKUP(C26,'AUD AGOSTO'!B:T,10,0)</f>
        <v>Del 10 de agosto de 2020 al 10 de agosto 2022.</v>
      </c>
      <c r="O26" s="5" t="str">
        <f>VLOOKUP(C26,'AUD AGOSTO'!B:T,11,0)</f>
        <v xml:space="preserve">Presidente: 
Alex Saul Moenen-Locoz Medina, RUT Nº 14.438.454-7
Directora Ejecutiva: 
Ingrid Eliana Prambs Klocker, RUT Nº 5.503.894-5
</v>
      </c>
      <c r="P26" s="5" t="str">
        <f>VLOOKUP(C26,'AUD AGOSTO'!B:T,12,0)</f>
        <v xml:space="preserve">Avenida Pedro de Valdivia Nº 0335, comuna de Villarrica, Novena Región.
</v>
      </c>
      <c r="Q26" s="5" t="str">
        <f>VLOOKUP(C26,'AUD AGOSTO'!B:T,13,0)</f>
        <v>IX</v>
      </c>
      <c r="R26" s="5" t="str">
        <f>VLOOKUP(C26,'AUD AGOSTO'!B:T,14,0)</f>
        <v>Villarrica</v>
      </c>
      <c r="S26" s="5" t="str">
        <f>VLOOKUP(C26,'AUD AGOSTO'!B:T,15,0)</f>
        <v>452598188
Celular:
Ingrid Prambs: 994302213
Alex Moenen-Locoz: 996438541
Mauricio Gaete: 98570334
Carlos Romero: 985315447
Rodrigo Sandoval:989213536
Marixa Ortega:962270453
David Bascur:96653805
Heraldo Mora: 968236913</v>
      </c>
      <c r="T26" s="5" t="str">
        <f>VLOOKUP(C26,'AUD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AGOSTO'!B:T,17,0)</f>
        <v>0</v>
      </c>
      <c r="V26" s="6" t="str">
        <f>VLOOKUP(C26,'AUD AGOSTO'!B:T,18,0)</f>
        <v>93401: Institución de Asistencia Social</v>
      </c>
      <c r="W26" s="7" t="str">
        <f>VLOOKUP(C26,'AUD AGOSTO'!B:T,19,0)</f>
        <v>Certificado de antecedentes financieros del año 2022, aprobados por el Subdepartamento de Supervisión Financiera Nacional.</v>
      </c>
      <c r="X26" s="8">
        <v>414056</v>
      </c>
      <c r="Y26" s="8">
        <v>5382728</v>
      </c>
      <c r="Z26" s="6">
        <v>45169</v>
      </c>
      <c r="AA26" s="5" t="s">
        <v>5970</v>
      </c>
      <c r="AB26" s="5" t="s">
        <v>5971</v>
      </c>
      <c r="AC26" s="5" t="s">
        <v>6008</v>
      </c>
    </row>
    <row r="27" spans="2:29" x14ac:dyDescent="0.2">
      <c r="B27" s="26" t="s">
        <v>6109</v>
      </c>
      <c r="C27" s="26">
        <v>735534009</v>
      </c>
      <c r="D27" s="5">
        <v>1090668</v>
      </c>
      <c r="E27" s="26">
        <v>9</v>
      </c>
      <c r="F27" s="5" t="str">
        <f>VLOOKUP(C27,'AUD AGOSTO'!B:T,2,0)</f>
        <v>Corporación de Derecho Privado.</v>
      </c>
      <c r="G27" s="5" t="str">
        <f>VLOOKUP(C27,'AUD AGOSTO'!B:T,3,0)</f>
        <v>Corporaciones de Derecho Privado</v>
      </c>
      <c r="H27" s="5" t="str">
        <f>VLOOKUP(C27,'AUD AGOSTO'!B:T,4,0)</f>
        <v>Otorgada por Decreto Supremo Nº 586, de fecha 05 de junio  de 1996, del Ministerio de Justicia.</v>
      </c>
      <c r="I27" s="5" t="str">
        <f>VLOOKUP(C27,'AUD AGOSTO'!B:T,5,0)</f>
        <v xml:space="preserve">Certificado de Vigencia de Persona Jurídica Sin Fines de Lucro, Folio N° 500513433507, de 09 de junio de 2023, del Servicio de Registro Civil e Identificación. 
</v>
      </c>
      <c r="J27" s="5">
        <f>VLOOKUP(C27,'AUD AGOSTO'!B:T,6,0)</f>
        <v>0</v>
      </c>
      <c r="K27" s="5" t="str">
        <f>VLOOKUP(C27,'AUD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7" s="5" t="str">
        <f>VLOOKUP(C27,'AUD AGOSTO'!B:T,9,0)</f>
        <v>Se elegirá cada dos años.</v>
      </c>
      <c r="N27" s="5" t="str">
        <f>VLOOKUP(C27,'AUD AGOSTO'!B:T,10,0)</f>
        <v>Del 10 de agosto de 2020 al 10 de agosto 2022.</v>
      </c>
      <c r="O27" s="5" t="str">
        <f>VLOOKUP(C27,'AUD AGOSTO'!B:T,11,0)</f>
        <v xml:space="preserve">Presidente: 
Alex Saul Moenen-Locoz Medina, RUT Nº 14.438.454-7
Directora Ejecutiva: 
Ingrid Eliana Prambs Klocker, RUT Nº 5.503.894-5
</v>
      </c>
      <c r="P27" s="5" t="str">
        <f>VLOOKUP(C27,'AUD AGOSTO'!B:T,12,0)</f>
        <v xml:space="preserve">Avenida Pedro de Valdivia Nº 0335, comuna de Villarrica, Novena Región.
</v>
      </c>
      <c r="Q27" s="5" t="str">
        <f>VLOOKUP(C27,'AUD AGOSTO'!B:T,13,0)</f>
        <v>IX</v>
      </c>
      <c r="R27" s="5" t="str">
        <f>VLOOKUP(C27,'AUD AGOSTO'!B:T,14,0)</f>
        <v>Villarrica</v>
      </c>
      <c r="S27" s="5" t="str">
        <f>VLOOKUP(C27,'AUD AGOSTO'!B:T,15,0)</f>
        <v>452598188
Celular:
Ingrid Prambs: 994302213
Alex Moenen-Locoz: 996438541
Mauricio Gaete: 98570334
Carlos Romero: 985315447
Rodrigo Sandoval:989213536
Marixa Ortega:962270453
David Bascur:96653805
Heraldo Mora: 968236913</v>
      </c>
      <c r="T27" s="5" t="str">
        <f>VLOOKUP(C27,'AUD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AGOSTO'!B:T,17,0)</f>
        <v>0</v>
      </c>
      <c r="V27" s="6" t="str">
        <f>VLOOKUP(C27,'AUD AGOSTO'!B:T,18,0)</f>
        <v>93401: Institución de Asistencia Social</v>
      </c>
      <c r="W27" s="7" t="str">
        <f>VLOOKUP(C27,'AUD AGOSTO'!B:T,19,0)</f>
        <v>Certificado de antecedentes financieros del año 2022, aprobados por el Subdepartamento de Supervisión Financiera Nacional.</v>
      </c>
      <c r="X27" s="8">
        <v>2103557</v>
      </c>
      <c r="Y27" s="8">
        <v>15987033</v>
      </c>
      <c r="Z27" s="6">
        <v>45169</v>
      </c>
      <c r="AA27" s="5" t="s">
        <v>5970</v>
      </c>
      <c r="AB27" s="5" t="s">
        <v>5971</v>
      </c>
      <c r="AC27" s="5" t="s">
        <v>6008</v>
      </c>
    </row>
    <row r="28" spans="2:29" x14ac:dyDescent="0.2">
      <c r="B28" s="26" t="s">
        <v>6109</v>
      </c>
      <c r="C28" s="26">
        <v>735534009</v>
      </c>
      <c r="D28" s="5">
        <v>1090676</v>
      </c>
      <c r="E28" s="26">
        <v>9</v>
      </c>
      <c r="F28" s="5" t="str">
        <f>VLOOKUP(C28,'AUD AGOSTO'!B:T,2,0)</f>
        <v>Corporación de Derecho Privado.</v>
      </c>
      <c r="G28" s="5" t="str">
        <f>VLOOKUP(C28,'AUD AGOSTO'!B:T,3,0)</f>
        <v>Corporaciones de Derecho Privado</v>
      </c>
      <c r="H28" s="5" t="str">
        <f>VLOOKUP(C28,'AUD AGOSTO'!B:T,4,0)</f>
        <v>Otorgada por Decreto Supremo Nº 586, de fecha 05 de junio  de 1996, del Ministerio de Justicia.</v>
      </c>
      <c r="I28" s="5" t="str">
        <f>VLOOKUP(C28,'AUD AGOSTO'!B:T,5,0)</f>
        <v xml:space="preserve">Certificado de Vigencia de Persona Jurídica Sin Fines de Lucro, Folio N° 500513433507, de 09 de junio de 2023, del Servicio de Registro Civil e Identificación. 
</v>
      </c>
      <c r="J28" s="5">
        <f>VLOOKUP(C28,'AUD AGOSTO'!B:T,6,0)</f>
        <v>0</v>
      </c>
      <c r="K28" s="5" t="str">
        <f>VLOOKUP(C28,'AUD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8" s="5" t="str">
        <f>VLOOKUP(C28,'AUD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8" s="5" t="str">
        <f>VLOOKUP(C28,'AUD AGOSTO'!B:T,9,0)</f>
        <v>Se elegirá cada dos años.</v>
      </c>
      <c r="N28" s="5" t="str">
        <f>VLOOKUP(C28,'AUD AGOSTO'!B:T,10,0)</f>
        <v>Del 10 de agosto de 2020 al 10 de agosto 2022.</v>
      </c>
      <c r="O28" s="5" t="str">
        <f>VLOOKUP(C28,'AUD AGOSTO'!B:T,11,0)</f>
        <v xml:space="preserve">Presidente: 
Alex Saul Moenen-Locoz Medina, RUT Nº 14.438.454-7
Directora Ejecutiva: 
Ingrid Eliana Prambs Klocker, RUT Nº 5.503.894-5
</v>
      </c>
      <c r="P28" s="5" t="str">
        <f>VLOOKUP(C28,'AUD AGOSTO'!B:T,12,0)</f>
        <v xml:space="preserve">Avenida Pedro de Valdivia Nº 0335, comuna de Villarrica, Novena Región.
</v>
      </c>
      <c r="Q28" s="5" t="str">
        <f>VLOOKUP(C28,'AUD AGOSTO'!B:T,13,0)</f>
        <v>IX</v>
      </c>
      <c r="R28" s="5" t="str">
        <f>VLOOKUP(C28,'AUD AGOSTO'!B:T,14,0)</f>
        <v>Villarrica</v>
      </c>
      <c r="S28" s="5" t="str">
        <f>VLOOKUP(C28,'AUD AGOSTO'!B:T,15,0)</f>
        <v>452598188
Celular:
Ingrid Prambs: 994302213
Alex Moenen-Locoz: 996438541
Mauricio Gaete: 98570334
Carlos Romero: 985315447
Rodrigo Sandoval:989213536
Marixa Ortega:962270453
David Bascur:96653805
Heraldo Mora: 968236913</v>
      </c>
      <c r="T28" s="5" t="str">
        <f>VLOOKUP(C28,'AUD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8" s="5">
        <f>VLOOKUP(C28,'AUD AGOSTO'!B:T,17,0)</f>
        <v>0</v>
      </c>
      <c r="V28" s="6" t="str">
        <f>VLOOKUP(C28,'AUD AGOSTO'!B:T,18,0)</f>
        <v>93401: Institución de Asistencia Social</v>
      </c>
      <c r="W28" s="7" t="str">
        <f>VLOOKUP(C28,'AUD AGOSTO'!B:T,19,0)</f>
        <v>Certificado de antecedentes financieros del año 2022, aprobados por el Subdepartamento de Supervisión Financiera Nacional.</v>
      </c>
      <c r="X28" s="8">
        <v>2662128</v>
      </c>
      <c r="Y28" s="8">
        <v>2662128</v>
      </c>
      <c r="Z28" s="6">
        <v>45169</v>
      </c>
      <c r="AA28" s="5" t="s">
        <v>5970</v>
      </c>
      <c r="AB28" s="5" t="s">
        <v>5971</v>
      </c>
      <c r="AC28" s="5" t="s">
        <v>174</v>
      </c>
    </row>
    <row r="29" spans="2:29" x14ac:dyDescent="0.2">
      <c r="B29" s="26" t="s">
        <v>6109</v>
      </c>
      <c r="C29" s="26">
        <v>735534009</v>
      </c>
      <c r="D29" s="5">
        <v>1090677</v>
      </c>
      <c r="E29" s="26">
        <v>9</v>
      </c>
      <c r="F29" s="5" t="str">
        <f>VLOOKUP(C29,'AUD AGOSTO'!B:T,2,0)</f>
        <v>Corporación de Derecho Privado.</v>
      </c>
      <c r="G29" s="5" t="str">
        <f>VLOOKUP(C29,'AUD AGOSTO'!B:T,3,0)</f>
        <v>Corporaciones de Derecho Privado</v>
      </c>
      <c r="H29" s="5" t="str">
        <f>VLOOKUP(C29,'AUD AGOSTO'!B:T,4,0)</f>
        <v>Otorgada por Decreto Supremo Nº 586, de fecha 05 de junio  de 1996, del Ministerio de Justicia.</v>
      </c>
      <c r="I29" s="5" t="str">
        <f>VLOOKUP(C29,'AUD AGOSTO'!B:T,5,0)</f>
        <v xml:space="preserve">Certificado de Vigencia de Persona Jurídica Sin Fines de Lucro, Folio N° 500513433507, de 09 de junio de 2023, del Servicio de Registro Civil e Identificación. 
</v>
      </c>
      <c r="J29" s="5">
        <f>VLOOKUP(C29,'AUD AGOSTO'!B:T,6,0)</f>
        <v>0</v>
      </c>
      <c r="K29" s="5" t="str">
        <f>VLOOKUP(C29,'AUD AGOSTO'!B:T,7,0)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9" s="5" t="str">
        <f>VLOOKUP(C29,'AUD AGOSTO'!B:T,8,0)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9" s="5" t="str">
        <f>VLOOKUP(C29,'AUD AGOSTO'!B:T,9,0)</f>
        <v>Se elegirá cada dos años.</v>
      </c>
      <c r="N29" s="5" t="str">
        <f>VLOOKUP(C29,'AUD AGOSTO'!B:T,10,0)</f>
        <v>Del 10 de agosto de 2020 al 10 de agosto 2022.</v>
      </c>
      <c r="O29" s="5" t="str">
        <f>VLOOKUP(C29,'AUD AGOSTO'!B:T,11,0)</f>
        <v xml:space="preserve">Presidente: 
Alex Saul Moenen-Locoz Medina, RUT Nº 14.438.454-7
Directora Ejecutiva: 
Ingrid Eliana Prambs Klocker, RUT Nº 5.503.894-5
</v>
      </c>
      <c r="P29" s="5" t="str">
        <f>VLOOKUP(C29,'AUD AGOSTO'!B:T,12,0)</f>
        <v xml:space="preserve">Avenida Pedro de Valdivia Nº 0335, comuna de Villarrica, Novena Región.
</v>
      </c>
      <c r="Q29" s="5" t="str">
        <f>VLOOKUP(C29,'AUD AGOSTO'!B:T,13,0)</f>
        <v>IX</v>
      </c>
      <c r="R29" s="5" t="str">
        <f>VLOOKUP(C29,'AUD AGOSTO'!B:T,14,0)</f>
        <v>Villarrica</v>
      </c>
      <c r="S29" s="5" t="str">
        <f>VLOOKUP(C29,'AUD AGOSTO'!B:T,15,0)</f>
        <v>452598188
Celular:
Ingrid Prambs: 994302213
Alex Moenen-Locoz: 996438541
Mauricio Gaete: 98570334
Carlos Romero: 985315447
Rodrigo Sandoval:989213536
Marixa Ortega:962270453
David Bascur:96653805
Heraldo Mora: 968236913</v>
      </c>
      <c r="T29" s="5" t="str">
        <f>VLOOKUP(C29,'AUD AGOSTO'!B:T,16,0)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9" s="5">
        <f>VLOOKUP(C29,'AUD AGOSTO'!B:T,17,0)</f>
        <v>0</v>
      </c>
      <c r="V29" s="6" t="str">
        <f>VLOOKUP(C29,'AUD AGOSTO'!B:T,18,0)</f>
        <v>93401: Institución de Asistencia Social</v>
      </c>
      <c r="W29" s="7" t="str">
        <f>VLOOKUP(C29,'AUD AGOSTO'!B:T,19,0)</f>
        <v>Certificado de antecedentes financieros del año 2022, aprobados por el Subdepartamento de Supervisión Financiera Nacional.</v>
      </c>
      <c r="X29" s="8">
        <v>3379952</v>
      </c>
      <c r="Y29" s="8">
        <v>3379952</v>
      </c>
      <c r="Z29" s="6">
        <v>45169</v>
      </c>
      <c r="AA29" s="5" t="s">
        <v>5970</v>
      </c>
      <c r="AB29" s="5" t="s">
        <v>5971</v>
      </c>
      <c r="AC29" s="5" t="s">
        <v>174</v>
      </c>
    </row>
    <row r="30" spans="2:29" x14ac:dyDescent="0.2">
      <c r="B30" s="26" t="s">
        <v>6100</v>
      </c>
      <c r="C30" s="26">
        <v>719400000</v>
      </c>
      <c r="D30" s="5">
        <v>1060432</v>
      </c>
      <c r="E30" s="26">
        <v>6</v>
      </c>
      <c r="F30" s="5" t="str">
        <f>VLOOKUP(C30,'AUD AGOSTO'!B:T,2,0)</f>
        <v>Corporación de Derecho Privado.</v>
      </c>
      <c r="G30" s="5" t="str">
        <f>VLOOKUP(C30,'AUD AGOSTO'!B:T,3,0)</f>
        <v>Corporaciones de Derecho Privado</v>
      </c>
      <c r="H30" s="5" t="str">
        <f>VLOOKUP(C30,'AUD AGOSTO'!B:T,4,0)</f>
        <v>Otorgada por Decreto Supremo Nº 528, de fecha 16 de mayo de 1991, del Ministerio de Justicia, publicado en el Diario Oficial el día 19 de noviembre de 1991.</v>
      </c>
      <c r="I30" s="5" t="str">
        <f>VLOOKUP(C30,'AUD AGOSTO'!B:T,5,0)</f>
        <v>Certificado de vigencia Folio Nº 500519361863, de fecha  19 Julio 2023, emitido por el Servicio de Registro Civil e Identificación.</v>
      </c>
      <c r="J30" s="5">
        <f>VLOOKUP(C30,'AUD AGOSTO'!B:T,6,0)</f>
        <v>2023</v>
      </c>
      <c r="K30" s="5" t="str">
        <f>VLOOKUP(C30,'AUD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AGOSTO'!B:T,9,0)</f>
        <v>Tres años.</v>
      </c>
      <c r="N30" s="5" t="str">
        <f>VLOOKUP(C30,'AUD AGOSTO'!B:T,10,0)</f>
        <v xml:space="preserve">De 13 de junio de 2019 al 13 de junio de 2022. 
</v>
      </c>
      <c r="O30" s="5" t="str">
        <f>VLOOKUP(C30,'AUD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AGOSTO'!B:T,12,0)</f>
        <v xml:space="preserve">Santa Isabel Nº 345, Santiago, Región Metropolitana. 
</v>
      </c>
      <c r="Q30" s="5" t="str">
        <f>VLOOKUP(C30,'AUD AGOSTO'!B:T,13,0)</f>
        <v>XIII</v>
      </c>
      <c r="R30" s="5" t="str">
        <f>VLOOKUP(C30,'AUD AGOSTO'!B:T,14,0)</f>
        <v>Santiago</v>
      </c>
      <c r="S30" s="5" t="str">
        <f>VLOOKUP(C30,'AUD AGOSTO'!B:T,15,0)</f>
        <v>2228893- 2225181     Jaime Enrique Vilches González: 992386370- oficina: 226346252</v>
      </c>
      <c r="T30" s="5" t="str">
        <f>VLOOKUP(C30,'AUD AGOSTO'!B:T,16,0)</f>
        <v xml:space="preserve">corporacion.central@gmail.com
vilches.jaime@gmail.com
</v>
      </c>
      <c r="U30" s="5">
        <f>VLOOKUP(C30,'AUD AGOSTO'!B:T,17,0)</f>
        <v>0</v>
      </c>
      <c r="V30" s="6" t="str">
        <f>VLOOKUP(C30,'AUD AGOSTO'!B:T,18,0)</f>
        <v>93401: Institución de Asistencia Social</v>
      </c>
      <c r="W30" s="7" t="str">
        <f>VLOOKUP(C30,'AUD AGOSTO'!B:T,19,0)</f>
        <v xml:space="preserve">Se acompaña certificado de antecedentes financieros, correspondiente al año 2022 aprobados por el Sub Departamento de Supervisión Financiera Nacional. </v>
      </c>
      <c r="X30" s="8">
        <v>11228350</v>
      </c>
      <c r="Y30" s="8">
        <v>102156170</v>
      </c>
      <c r="Z30" s="6">
        <v>45169</v>
      </c>
      <c r="AA30" s="5" t="s">
        <v>5970</v>
      </c>
      <c r="AB30" s="5" t="s">
        <v>5971</v>
      </c>
      <c r="AC30" s="5" t="s">
        <v>5995</v>
      </c>
    </row>
    <row r="31" spans="2:29" x14ac:dyDescent="0.2">
      <c r="B31" s="26" t="s">
        <v>6100</v>
      </c>
      <c r="C31" s="26">
        <v>719400000</v>
      </c>
      <c r="D31" s="5">
        <v>1132529</v>
      </c>
      <c r="E31" s="26">
        <v>13</v>
      </c>
      <c r="F31" s="5" t="str">
        <f>VLOOKUP(C31,'AUD AGOSTO'!B:T,2,0)</f>
        <v>Corporación de Derecho Privado.</v>
      </c>
      <c r="G31" s="5" t="str">
        <f>VLOOKUP(C31,'AUD AGOSTO'!B:T,3,0)</f>
        <v>Corporaciones de Derecho Privado</v>
      </c>
      <c r="H31" s="5" t="str">
        <f>VLOOKUP(C31,'AUD AGOSTO'!B:T,4,0)</f>
        <v>Otorgada por Decreto Supremo Nº 528, de fecha 16 de mayo de 1991, del Ministerio de Justicia, publicado en el Diario Oficial el día 19 de noviembre de 1991.</v>
      </c>
      <c r="I31" s="5" t="str">
        <f>VLOOKUP(C31,'AUD AGOSTO'!B:T,5,0)</f>
        <v>Certificado de vigencia Folio Nº 500519361863, de fecha  19 Julio 2023, emitido por el Servicio de Registro Civil e Identificación.</v>
      </c>
      <c r="J31" s="5">
        <f>VLOOKUP(C31,'AUD AGOSTO'!B:T,6,0)</f>
        <v>2023</v>
      </c>
      <c r="K31" s="5" t="str">
        <f>VLOOKUP(C31,'AUD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AGOSTO'!B:T,9,0)</f>
        <v>Tres años.</v>
      </c>
      <c r="N31" s="5" t="str">
        <f>VLOOKUP(C31,'AUD AGOSTO'!B:T,10,0)</f>
        <v xml:space="preserve">De 13 de junio de 2019 al 13 de junio de 2022. 
</v>
      </c>
      <c r="O31" s="5" t="str">
        <f>VLOOKUP(C31,'AUD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AGOSTO'!B:T,12,0)</f>
        <v xml:space="preserve">Santa Isabel Nº 345, Santiago, Región Metropolitana. 
</v>
      </c>
      <c r="Q31" s="5" t="str">
        <f>VLOOKUP(C31,'AUD AGOSTO'!B:T,13,0)</f>
        <v>XIII</v>
      </c>
      <c r="R31" s="5" t="str">
        <f>VLOOKUP(C31,'AUD AGOSTO'!B:T,14,0)</f>
        <v>Santiago</v>
      </c>
      <c r="S31" s="5" t="str">
        <f>VLOOKUP(C31,'AUD AGOSTO'!B:T,15,0)</f>
        <v>2228893- 2225181     Jaime Enrique Vilches González: 992386370- oficina: 226346252</v>
      </c>
      <c r="T31" s="5" t="str">
        <f>VLOOKUP(C31,'AUD AGOSTO'!B:T,16,0)</f>
        <v xml:space="preserve">corporacion.central@gmail.com
vilches.jaime@gmail.com
</v>
      </c>
      <c r="U31" s="5">
        <f>VLOOKUP(C31,'AUD AGOSTO'!B:T,17,0)</f>
        <v>0</v>
      </c>
      <c r="V31" s="6" t="str">
        <f>VLOOKUP(C31,'AUD AGOSTO'!B:T,18,0)</f>
        <v>93401: Institución de Asistencia Social</v>
      </c>
      <c r="W31" s="7" t="str">
        <f>VLOOKUP(C31,'AUD AGOSTO'!B:T,19,0)</f>
        <v xml:space="preserve">Se acompaña certificado de antecedentes financieros, correspondiente al año 2022 aprobados por el Sub Departamento de Supervisión Financiera Nacional. </v>
      </c>
      <c r="X31" s="8">
        <v>4174170</v>
      </c>
      <c r="Y31" s="8">
        <v>28737555</v>
      </c>
      <c r="Z31" s="6">
        <v>45169</v>
      </c>
      <c r="AA31" s="5" t="s">
        <v>5970</v>
      </c>
      <c r="AB31" s="5" t="s">
        <v>5971</v>
      </c>
      <c r="AC31" s="5" t="s">
        <v>6005</v>
      </c>
    </row>
    <row r="32" spans="2:29" x14ac:dyDescent="0.2">
      <c r="B32" s="26" t="s">
        <v>6100</v>
      </c>
      <c r="C32" s="26">
        <v>719400000</v>
      </c>
      <c r="D32" s="5">
        <v>1132581</v>
      </c>
      <c r="E32" s="26">
        <v>13</v>
      </c>
      <c r="F32" s="5" t="str">
        <f>VLOOKUP(C32,'AUD AGOSTO'!B:T,2,0)</f>
        <v>Corporación de Derecho Privado.</v>
      </c>
      <c r="G32" s="5" t="str">
        <f>VLOOKUP(C32,'AUD AGOSTO'!B:T,3,0)</f>
        <v>Corporaciones de Derecho Privado</v>
      </c>
      <c r="H32" s="5" t="str">
        <f>VLOOKUP(C32,'AUD AGOSTO'!B:T,4,0)</f>
        <v>Otorgada por Decreto Supremo Nº 528, de fecha 16 de mayo de 1991, del Ministerio de Justicia, publicado en el Diario Oficial el día 19 de noviembre de 1991.</v>
      </c>
      <c r="I32" s="5" t="str">
        <f>VLOOKUP(C32,'AUD AGOSTO'!B:T,5,0)</f>
        <v>Certificado de vigencia Folio Nº 500519361863, de fecha  19 Julio 2023, emitido por el Servicio de Registro Civil e Identificación.</v>
      </c>
      <c r="J32" s="5">
        <f>VLOOKUP(C32,'AUD AGOSTO'!B:T,6,0)</f>
        <v>2023</v>
      </c>
      <c r="K32" s="5" t="str">
        <f>VLOOKUP(C32,'AUD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AGOSTO'!B:T,9,0)</f>
        <v>Tres años.</v>
      </c>
      <c r="N32" s="5" t="str">
        <f>VLOOKUP(C32,'AUD AGOSTO'!B:T,10,0)</f>
        <v xml:space="preserve">De 13 de junio de 2019 al 13 de junio de 2022. 
</v>
      </c>
      <c r="O32" s="5" t="str">
        <f>VLOOKUP(C32,'AUD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AGOSTO'!B:T,12,0)</f>
        <v xml:space="preserve">Santa Isabel Nº 345, Santiago, Región Metropolitana. 
</v>
      </c>
      <c r="Q32" s="5" t="str">
        <f>VLOOKUP(C32,'AUD AGOSTO'!B:T,13,0)</f>
        <v>XIII</v>
      </c>
      <c r="R32" s="5" t="str">
        <f>VLOOKUP(C32,'AUD AGOSTO'!B:T,14,0)</f>
        <v>Santiago</v>
      </c>
      <c r="S32" s="5" t="str">
        <f>VLOOKUP(C32,'AUD AGOSTO'!B:T,15,0)</f>
        <v>2228893- 2225181     Jaime Enrique Vilches González: 992386370- oficina: 226346252</v>
      </c>
      <c r="T32" s="5" t="str">
        <f>VLOOKUP(C32,'AUD AGOSTO'!B:T,16,0)</f>
        <v xml:space="preserve">corporacion.central@gmail.com
vilches.jaime@gmail.com
</v>
      </c>
      <c r="U32" s="5">
        <f>VLOOKUP(C32,'AUD AGOSTO'!B:T,17,0)</f>
        <v>0</v>
      </c>
      <c r="V32" s="6" t="str">
        <f>VLOOKUP(C32,'AUD AGOSTO'!B:T,18,0)</f>
        <v>93401: Institución de Asistencia Social</v>
      </c>
      <c r="W32" s="7" t="str">
        <f>VLOOKUP(C32,'AUD AGOSTO'!B:T,19,0)</f>
        <v xml:space="preserve">Se acompaña certificado de antecedentes financieros, correspondiente al año 2022 aprobados por el Sub Departamento de Supervisión Financiera Nacional. </v>
      </c>
      <c r="X32" s="8">
        <v>11804228</v>
      </c>
      <c r="Y32" s="8">
        <v>71914989</v>
      </c>
      <c r="Z32" s="6">
        <v>45169</v>
      </c>
      <c r="AA32" s="5" t="s">
        <v>5970</v>
      </c>
      <c r="AB32" s="5" t="s">
        <v>5971</v>
      </c>
      <c r="AC32" s="5" t="s">
        <v>5231</v>
      </c>
    </row>
    <row r="33" spans="2:29" x14ac:dyDescent="0.2">
      <c r="B33" s="26" t="s">
        <v>6100</v>
      </c>
      <c r="C33" s="26">
        <v>719400000</v>
      </c>
      <c r="D33" s="5">
        <v>1132582</v>
      </c>
      <c r="E33" s="26">
        <v>13</v>
      </c>
      <c r="F33" s="5" t="str">
        <f>VLOOKUP(C33,'AUD AGOSTO'!B:T,2,0)</f>
        <v>Corporación de Derecho Privado.</v>
      </c>
      <c r="G33" s="5" t="str">
        <f>VLOOKUP(C33,'AUD AGOSTO'!B:T,3,0)</f>
        <v>Corporaciones de Derecho Privado</v>
      </c>
      <c r="H33" s="5" t="str">
        <f>VLOOKUP(C33,'AUD AGOSTO'!B:T,4,0)</f>
        <v>Otorgada por Decreto Supremo Nº 528, de fecha 16 de mayo de 1991, del Ministerio de Justicia, publicado en el Diario Oficial el día 19 de noviembre de 1991.</v>
      </c>
      <c r="I33" s="5" t="str">
        <f>VLOOKUP(C33,'AUD AGOSTO'!B:T,5,0)</f>
        <v>Certificado de vigencia Folio Nº 500519361863, de fecha  19 Julio 2023, emitido por el Servicio de Registro Civil e Identificación.</v>
      </c>
      <c r="J33" s="5">
        <f>VLOOKUP(C33,'AUD AGOSTO'!B:T,6,0)</f>
        <v>2023</v>
      </c>
      <c r="K33" s="5" t="str">
        <f>VLOOKUP(C33,'AUD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AGOSTO'!B:T,9,0)</f>
        <v>Tres años.</v>
      </c>
      <c r="N33" s="5" t="str">
        <f>VLOOKUP(C33,'AUD AGOSTO'!B:T,10,0)</f>
        <v xml:space="preserve">De 13 de junio de 2019 al 13 de junio de 2022. 
</v>
      </c>
      <c r="O33" s="5" t="str">
        <f>VLOOKUP(C33,'AUD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AGOSTO'!B:T,12,0)</f>
        <v xml:space="preserve">Santa Isabel Nº 345, Santiago, Región Metropolitana. 
</v>
      </c>
      <c r="Q33" s="5" t="str">
        <f>VLOOKUP(C33,'AUD AGOSTO'!B:T,13,0)</f>
        <v>XIII</v>
      </c>
      <c r="R33" s="5" t="str">
        <f>VLOOKUP(C33,'AUD AGOSTO'!B:T,14,0)</f>
        <v>Santiago</v>
      </c>
      <c r="S33" s="5" t="str">
        <f>VLOOKUP(C33,'AUD AGOSTO'!B:T,15,0)</f>
        <v>2228893- 2225181     Jaime Enrique Vilches González: 992386370- oficina: 226346252</v>
      </c>
      <c r="T33" s="5" t="str">
        <f>VLOOKUP(C33,'AUD AGOSTO'!B:T,16,0)</f>
        <v xml:space="preserve">corporacion.central@gmail.com
vilches.jaime@gmail.com
</v>
      </c>
      <c r="U33" s="5">
        <f>VLOOKUP(C33,'AUD AGOSTO'!B:T,17,0)</f>
        <v>0</v>
      </c>
      <c r="V33" s="6" t="str">
        <f>VLOOKUP(C33,'AUD AGOSTO'!B:T,18,0)</f>
        <v>93401: Institución de Asistencia Social</v>
      </c>
      <c r="W33" s="7" t="str">
        <f>VLOOKUP(C33,'AUD AGOSTO'!B:T,19,0)</f>
        <v xml:space="preserve">Se acompaña certificado de antecedentes financieros, correspondiente al año 2022 aprobados por el Sub Departamento de Supervisión Financiera Nacional. </v>
      </c>
      <c r="X33" s="8">
        <v>8611050</v>
      </c>
      <c r="Y33" s="8">
        <v>108130185</v>
      </c>
      <c r="Z33" s="6">
        <v>45169</v>
      </c>
      <c r="AA33" s="5" t="s">
        <v>5970</v>
      </c>
      <c r="AB33" s="5" t="s">
        <v>5971</v>
      </c>
      <c r="AC33" s="5" t="s">
        <v>6000</v>
      </c>
    </row>
    <row r="34" spans="2:29" x14ac:dyDescent="0.2">
      <c r="B34" s="26" t="s">
        <v>6100</v>
      </c>
      <c r="C34" s="26">
        <v>719400000</v>
      </c>
      <c r="D34" s="5">
        <v>1132583</v>
      </c>
      <c r="E34" s="26">
        <v>13</v>
      </c>
      <c r="F34" s="5" t="str">
        <f>VLOOKUP(C34,'AUD AGOSTO'!B:T,2,0)</f>
        <v>Corporación de Derecho Privado.</v>
      </c>
      <c r="G34" s="5" t="str">
        <f>VLOOKUP(C34,'AUD AGOSTO'!B:T,3,0)</f>
        <v>Corporaciones de Derecho Privado</v>
      </c>
      <c r="H34" s="5" t="str">
        <f>VLOOKUP(C34,'AUD AGOSTO'!B:T,4,0)</f>
        <v>Otorgada por Decreto Supremo Nº 528, de fecha 16 de mayo de 1991, del Ministerio de Justicia, publicado en el Diario Oficial el día 19 de noviembre de 1991.</v>
      </c>
      <c r="I34" s="5" t="str">
        <f>VLOOKUP(C34,'AUD AGOSTO'!B:T,5,0)</f>
        <v>Certificado de vigencia Folio Nº 500519361863, de fecha  19 Julio 2023, emitido por el Servicio de Registro Civil e Identificación.</v>
      </c>
      <c r="J34" s="5">
        <f>VLOOKUP(C34,'AUD AGOSTO'!B:T,6,0)</f>
        <v>2023</v>
      </c>
      <c r="K34" s="5" t="str">
        <f>VLOOKUP(C34,'AUD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AGOSTO'!B:T,9,0)</f>
        <v>Tres años.</v>
      </c>
      <c r="N34" s="5" t="str">
        <f>VLOOKUP(C34,'AUD AGOSTO'!B:T,10,0)</f>
        <v xml:space="preserve">De 13 de junio de 2019 al 13 de junio de 2022. 
</v>
      </c>
      <c r="O34" s="5" t="str">
        <f>VLOOKUP(C34,'AUD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AGOSTO'!B:T,12,0)</f>
        <v xml:space="preserve">Santa Isabel Nº 345, Santiago, Región Metropolitana. 
</v>
      </c>
      <c r="Q34" s="5" t="str">
        <f>VLOOKUP(C34,'AUD AGOSTO'!B:T,13,0)</f>
        <v>XIII</v>
      </c>
      <c r="R34" s="5" t="str">
        <f>VLOOKUP(C34,'AUD AGOSTO'!B:T,14,0)</f>
        <v>Santiago</v>
      </c>
      <c r="S34" s="5" t="str">
        <f>VLOOKUP(C34,'AUD AGOSTO'!B:T,15,0)</f>
        <v>2228893- 2225181     Jaime Enrique Vilches González: 992386370- oficina: 226346252</v>
      </c>
      <c r="T34" s="5" t="str">
        <f>VLOOKUP(C34,'AUD AGOSTO'!B:T,16,0)</f>
        <v xml:space="preserve">corporacion.central@gmail.com
vilches.jaime@gmail.com
</v>
      </c>
      <c r="U34" s="5">
        <f>VLOOKUP(C34,'AUD AGOSTO'!B:T,17,0)</f>
        <v>0</v>
      </c>
      <c r="V34" s="6" t="str">
        <f>VLOOKUP(C34,'AUD AGOSTO'!B:T,18,0)</f>
        <v>93401: Institución de Asistencia Social</v>
      </c>
      <c r="W34" s="7" t="str">
        <f>VLOOKUP(C34,'AUD AGOSTO'!B:T,19,0)</f>
        <v xml:space="preserve">Se acompaña certificado de antecedentes financieros, correspondiente al año 2022 aprobados por el Sub Departamento de Supervisión Financiera Nacional. </v>
      </c>
      <c r="X34" s="8">
        <v>21241980</v>
      </c>
      <c r="Y34" s="8">
        <v>171115950</v>
      </c>
      <c r="Z34" s="6">
        <v>45169</v>
      </c>
      <c r="AA34" s="5" t="s">
        <v>5970</v>
      </c>
      <c r="AB34" s="5" t="s">
        <v>5971</v>
      </c>
      <c r="AC34" s="5" t="s">
        <v>6007</v>
      </c>
    </row>
    <row r="35" spans="2:29" x14ac:dyDescent="0.2">
      <c r="B35" s="26" t="s">
        <v>6100</v>
      </c>
      <c r="C35" s="26">
        <v>719400000</v>
      </c>
      <c r="D35" s="5">
        <v>1132584</v>
      </c>
      <c r="E35" s="26">
        <v>13</v>
      </c>
      <c r="F35" s="5" t="str">
        <f>VLOOKUP(C35,'AUD AGOSTO'!B:T,2,0)</f>
        <v>Corporación de Derecho Privado.</v>
      </c>
      <c r="G35" s="5" t="str">
        <f>VLOOKUP(C35,'AUD AGOSTO'!B:T,3,0)</f>
        <v>Corporaciones de Derecho Privado</v>
      </c>
      <c r="H35" s="5" t="str">
        <f>VLOOKUP(C35,'AUD AGOSTO'!B:T,4,0)</f>
        <v>Otorgada por Decreto Supremo Nº 528, de fecha 16 de mayo de 1991, del Ministerio de Justicia, publicado en el Diario Oficial el día 19 de noviembre de 1991.</v>
      </c>
      <c r="I35" s="5" t="str">
        <f>VLOOKUP(C35,'AUD AGOSTO'!B:T,5,0)</f>
        <v>Certificado de vigencia Folio Nº 500519361863, de fecha  19 Julio 2023, emitido por el Servicio de Registro Civil e Identificación.</v>
      </c>
      <c r="J35" s="5">
        <f>VLOOKUP(C35,'AUD AGOSTO'!B:T,6,0)</f>
        <v>2023</v>
      </c>
      <c r="K35" s="5" t="str">
        <f>VLOOKUP(C35,'AUD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AGOSTO'!B:T,9,0)</f>
        <v>Tres años.</v>
      </c>
      <c r="N35" s="5" t="str">
        <f>VLOOKUP(C35,'AUD AGOSTO'!B:T,10,0)</f>
        <v xml:space="preserve">De 13 de junio de 2019 al 13 de junio de 2022. 
</v>
      </c>
      <c r="O35" s="5" t="str">
        <f>VLOOKUP(C35,'AUD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AGOSTO'!B:T,12,0)</f>
        <v xml:space="preserve">Santa Isabel Nº 345, Santiago, Región Metropolitana. 
</v>
      </c>
      <c r="Q35" s="5" t="str">
        <f>VLOOKUP(C35,'AUD AGOSTO'!B:T,13,0)</f>
        <v>XIII</v>
      </c>
      <c r="R35" s="5" t="str">
        <f>VLOOKUP(C35,'AUD AGOSTO'!B:T,14,0)</f>
        <v>Santiago</v>
      </c>
      <c r="S35" s="5" t="str">
        <f>VLOOKUP(C35,'AUD AGOSTO'!B:T,15,0)</f>
        <v>2228893- 2225181     Jaime Enrique Vilches González: 992386370- oficina: 226346252</v>
      </c>
      <c r="T35" s="5" t="str">
        <f>VLOOKUP(C35,'AUD AGOSTO'!B:T,16,0)</f>
        <v xml:space="preserve">corporacion.central@gmail.com
vilches.jaime@gmail.com
</v>
      </c>
      <c r="U35" s="5">
        <f>VLOOKUP(C35,'AUD AGOSTO'!B:T,17,0)</f>
        <v>0</v>
      </c>
      <c r="V35" s="6" t="str">
        <f>VLOOKUP(C35,'AUD AGOSTO'!B:T,18,0)</f>
        <v>93401: Institución de Asistencia Social</v>
      </c>
      <c r="W35" s="7" t="str">
        <f>VLOOKUP(C35,'AUD AGOSTO'!B:T,19,0)</f>
        <v xml:space="preserve">Se acompaña certificado de antecedentes financieros, correspondiente al año 2022 aprobados por el Sub Departamento de Supervisión Financiera Nacional. </v>
      </c>
      <c r="X35" s="8">
        <v>6421800</v>
      </c>
      <c r="Y35" s="8">
        <v>51695490</v>
      </c>
      <c r="Z35" s="6">
        <v>45169</v>
      </c>
      <c r="AA35" s="5" t="s">
        <v>5970</v>
      </c>
      <c r="AB35" s="5" t="s">
        <v>5971</v>
      </c>
      <c r="AC35" s="5" t="s">
        <v>6000</v>
      </c>
    </row>
    <row r="36" spans="2:29" x14ac:dyDescent="0.2">
      <c r="B36" s="26" t="s">
        <v>6100</v>
      </c>
      <c r="C36" s="26">
        <v>719400000</v>
      </c>
      <c r="D36" s="5">
        <v>1132585</v>
      </c>
      <c r="E36" s="26">
        <v>13</v>
      </c>
      <c r="F36" s="5" t="str">
        <f>VLOOKUP(C36,'AUD AGOSTO'!B:T,2,0)</f>
        <v>Corporación de Derecho Privado.</v>
      </c>
      <c r="G36" s="5" t="str">
        <f>VLOOKUP(C36,'AUD AGOSTO'!B:T,3,0)</f>
        <v>Corporaciones de Derecho Privado</v>
      </c>
      <c r="H36" s="5" t="str">
        <f>VLOOKUP(C36,'AUD AGOSTO'!B:T,4,0)</f>
        <v>Otorgada por Decreto Supremo Nº 528, de fecha 16 de mayo de 1991, del Ministerio de Justicia, publicado en el Diario Oficial el día 19 de noviembre de 1991.</v>
      </c>
      <c r="I36" s="5" t="str">
        <f>VLOOKUP(C36,'AUD AGOSTO'!B:T,5,0)</f>
        <v>Certificado de vigencia Folio Nº 500519361863, de fecha  19 Julio 2023, emitido por el Servicio de Registro Civil e Identificación.</v>
      </c>
      <c r="J36" s="5">
        <f>VLOOKUP(C36,'AUD AGOSTO'!B:T,6,0)</f>
        <v>2023</v>
      </c>
      <c r="K36" s="5" t="str">
        <f>VLOOKUP(C36,'AUD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AGOSTO'!B:T,9,0)</f>
        <v>Tres años.</v>
      </c>
      <c r="N36" s="5" t="str">
        <f>VLOOKUP(C36,'AUD AGOSTO'!B:T,10,0)</f>
        <v xml:space="preserve">De 13 de junio de 2019 al 13 de junio de 2022. 
</v>
      </c>
      <c r="O36" s="5" t="str">
        <f>VLOOKUP(C36,'AUD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AGOSTO'!B:T,12,0)</f>
        <v xml:space="preserve">Santa Isabel Nº 345, Santiago, Región Metropolitana. 
</v>
      </c>
      <c r="Q36" s="5" t="str">
        <f>VLOOKUP(C36,'AUD AGOSTO'!B:T,13,0)</f>
        <v>XIII</v>
      </c>
      <c r="R36" s="5" t="str">
        <f>VLOOKUP(C36,'AUD AGOSTO'!B:T,14,0)</f>
        <v>Santiago</v>
      </c>
      <c r="S36" s="5" t="str">
        <f>VLOOKUP(C36,'AUD AGOSTO'!B:T,15,0)</f>
        <v>2228893- 2225181     Jaime Enrique Vilches González: 992386370- oficina: 226346252</v>
      </c>
      <c r="T36" s="5" t="str">
        <f>VLOOKUP(C36,'AUD AGOSTO'!B:T,16,0)</f>
        <v xml:space="preserve">corporacion.central@gmail.com
vilches.jaime@gmail.com
</v>
      </c>
      <c r="U36" s="5">
        <f>VLOOKUP(C36,'AUD AGOSTO'!B:T,17,0)</f>
        <v>0</v>
      </c>
      <c r="V36" s="6" t="str">
        <f>VLOOKUP(C36,'AUD AGOSTO'!B:T,18,0)</f>
        <v>93401: Institución de Asistencia Social</v>
      </c>
      <c r="W36" s="7" t="str">
        <f>VLOOKUP(C36,'AUD AGOSTO'!B:T,19,0)</f>
        <v xml:space="preserve">Se acompaña certificado de antecedentes financieros, correspondiente al año 2022 aprobados por el Sub Departamento de Supervisión Financiera Nacional. </v>
      </c>
      <c r="X36" s="8">
        <v>16521540</v>
      </c>
      <c r="Y36" s="8">
        <v>126979836</v>
      </c>
      <c r="Z36" s="6">
        <v>45169</v>
      </c>
      <c r="AA36" s="5" t="s">
        <v>5970</v>
      </c>
      <c r="AB36" s="5" t="s">
        <v>5971</v>
      </c>
      <c r="AC36" s="5" t="s">
        <v>6000</v>
      </c>
    </row>
    <row r="37" spans="2:29" x14ac:dyDescent="0.2">
      <c r="B37" s="26" t="s">
        <v>6100</v>
      </c>
      <c r="C37" s="26">
        <v>719400000</v>
      </c>
      <c r="D37" s="5">
        <v>1132587</v>
      </c>
      <c r="E37" s="26">
        <v>13</v>
      </c>
      <c r="F37" s="5" t="str">
        <f>VLOOKUP(C37,'AUD AGOSTO'!B:T,2,0)</f>
        <v>Corporación de Derecho Privado.</v>
      </c>
      <c r="G37" s="5" t="str">
        <f>VLOOKUP(C37,'AUD AGOSTO'!B:T,3,0)</f>
        <v>Corporaciones de Derecho Privado</v>
      </c>
      <c r="H37" s="5" t="str">
        <f>VLOOKUP(C37,'AUD AGOSTO'!B:T,4,0)</f>
        <v>Otorgada por Decreto Supremo Nº 528, de fecha 16 de mayo de 1991, del Ministerio de Justicia, publicado en el Diario Oficial el día 19 de noviembre de 1991.</v>
      </c>
      <c r="I37" s="5" t="str">
        <f>VLOOKUP(C37,'AUD AGOSTO'!B:T,5,0)</f>
        <v>Certificado de vigencia Folio Nº 500519361863, de fecha  19 Julio 2023, emitido por el Servicio de Registro Civil e Identificación.</v>
      </c>
      <c r="J37" s="5">
        <f>VLOOKUP(C37,'AUD AGOSTO'!B:T,6,0)</f>
        <v>2023</v>
      </c>
      <c r="K37" s="5" t="str">
        <f>VLOOKUP(C37,'AUD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AGOSTO'!B:T,9,0)</f>
        <v>Tres años.</v>
      </c>
      <c r="N37" s="5" t="str">
        <f>VLOOKUP(C37,'AUD AGOSTO'!B:T,10,0)</f>
        <v xml:space="preserve">De 13 de junio de 2019 al 13 de junio de 2022. 
</v>
      </c>
      <c r="O37" s="5" t="str">
        <f>VLOOKUP(C37,'AUD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AGOSTO'!B:T,12,0)</f>
        <v xml:space="preserve">Santa Isabel Nº 345, Santiago, Región Metropolitana. 
</v>
      </c>
      <c r="Q37" s="5" t="str">
        <f>VLOOKUP(C37,'AUD AGOSTO'!B:T,13,0)</f>
        <v>XIII</v>
      </c>
      <c r="R37" s="5" t="str">
        <f>VLOOKUP(C37,'AUD AGOSTO'!B:T,14,0)</f>
        <v>Santiago</v>
      </c>
      <c r="S37" s="5" t="str">
        <f>VLOOKUP(C37,'AUD AGOSTO'!B:T,15,0)</f>
        <v>2228893- 2225181     Jaime Enrique Vilches González: 992386370- oficina: 226346252</v>
      </c>
      <c r="T37" s="5" t="str">
        <f>VLOOKUP(C37,'AUD AGOSTO'!B:T,16,0)</f>
        <v xml:space="preserve">corporacion.central@gmail.com
vilches.jaime@gmail.com
</v>
      </c>
      <c r="U37" s="5">
        <f>VLOOKUP(C37,'AUD AGOSTO'!B:T,17,0)</f>
        <v>0</v>
      </c>
      <c r="V37" s="6" t="str">
        <f>VLOOKUP(C37,'AUD AGOSTO'!B:T,18,0)</f>
        <v>93401: Institución de Asistencia Social</v>
      </c>
      <c r="W37" s="7" t="str">
        <f>VLOOKUP(C37,'AUD AGOSTO'!B:T,19,0)</f>
        <v xml:space="preserve">Se acompaña certificado de antecedentes financieros, correspondiente al año 2022 aprobados por el Sub Departamento de Supervisión Financiera Nacional. </v>
      </c>
      <c r="X37" s="8">
        <v>6719330</v>
      </c>
      <c r="Y37" s="8">
        <v>52846620</v>
      </c>
      <c r="Z37" s="6">
        <v>45169</v>
      </c>
      <c r="AA37" s="5" t="s">
        <v>5970</v>
      </c>
      <c r="AB37" s="5" t="s">
        <v>5971</v>
      </c>
      <c r="AC37" s="5" t="s">
        <v>6007</v>
      </c>
    </row>
    <row r="38" spans="2:29" x14ac:dyDescent="0.2">
      <c r="B38" s="26" t="s">
        <v>6100</v>
      </c>
      <c r="C38" s="26">
        <v>719400000</v>
      </c>
      <c r="D38" s="5">
        <v>1132594</v>
      </c>
      <c r="E38" s="26">
        <v>13</v>
      </c>
      <c r="F38" s="5" t="str">
        <f>VLOOKUP(C38,'AUD AGOSTO'!B:T,2,0)</f>
        <v>Corporación de Derecho Privado.</v>
      </c>
      <c r="G38" s="5" t="str">
        <f>VLOOKUP(C38,'AUD AGOSTO'!B:T,3,0)</f>
        <v>Corporaciones de Derecho Privado</v>
      </c>
      <c r="H38" s="5" t="str">
        <f>VLOOKUP(C38,'AUD AGOSTO'!B:T,4,0)</f>
        <v>Otorgada por Decreto Supremo Nº 528, de fecha 16 de mayo de 1991, del Ministerio de Justicia, publicado en el Diario Oficial el día 19 de noviembre de 1991.</v>
      </c>
      <c r="I38" s="5" t="str">
        <f>VLOOKUP(C38,'AUD AGOSTO'!B:T,5,0)</f>
        <v>Certificado de vigencia Folio Nº 500519361863, de fecha  19 Julio 2023, emitido por el Servicio de Registro Civil e Identificación.</v>
      </c>
      <c r="J38" s="5">
        <f>VLOOKUP(C38,'AUD AGOSTO'!B:T,6,0)</f>
        <v>2023</v>
      </c>
      <c r="K38" s="5" t="str">
        <f>VLOOKUP(C38,'AUD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8" s="5" t="str">
        <f>VLOOKUP(C38,'AUD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8" s="5" t="str">
        <f>VLOOKUP(C38,'AUD AGOSTO'!B:T,9,0)</f>
        <v>Tres años.</v>
      </c>
      <c r="N38" s="5" t="str">
        <f>VLOOKUP(C38,'AUD AGOSTO'!B:T,10,0)</f>
        <v xml:space="preserve">De 13 de junio de 2019 al 13 de junio de 2022. 
</v>
      </c>
      <c r="O38" s="5" t="str">
        <f>VLOOKUP(C38,'AUD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8" s="5" t="str">
        <f>VLOOKUP(C38,'AUD AGOSTO'!B:T,12,0)</f>
        <v xml:space="preserve">Santa Isabel Nº 345, Santiago, Región Metropolitana. 
</v>
      </c>
      <c r="Q38" s="5" t="str">
        <f>VLOOKUP(C38,'AUD AGOSTO'!B:T,13,0)</f>
        <v>XIII</v>
      </c>
      <c r="R38" s="5" t="str">
        <f>VLOOKUP(C38,'AUD AGOSTO'!B:T,14,0)</f>
        <v>Santiago</v>
      </c>
      <c r="S38" s="5" t="str">
        <f>VLOOKUP(C38,'AUD AGOSTO'!B:T,15,0)</f>
        <v>2228893- 2225181     Jaime Enrique Vilches González: 992386370- oficina: 226346252</v>
      </c>
      <c r="T38" s="5" t="str">
        <f>VLOOKUP(C38,'AUD AGOSTO'!B:T,16,0)</f>
        <v xml:space="preserve">corporacion.central@gmail.com
vilches.jaime@gmail.com
</v>
      </c>
      <c r="U38" s="5">
        <f>VLOOKUP(C38,'AUD AGOSTO'!B:T,17,0)</f>
        <v>0</v>
      </c>
      <c r="V38" s="6" t="str">
        <f>VLOOKUP(C38,'AUD AGOSTO'!B:T,18,0)</f>
        <v>93401: Institución de Asistencia Social</v>
      </c>
      <c r="W38" s="7" t="str">
        <f>VLOOKUP(C38,'AUD AGOSTO'!B:T,19,0)</f>
        <v xml:space="preserve">Se acompaña certificado de antecedentes financieros, correspondiente al año 2022 aprobados por el Sub Departamento de Supervisión Financiera Nacional. </v>
      </c>
      <c r="X38" s="8">
        <v>7134870</v>
      </c>
      <c r="Y38" s="8">
        <v>56725898</v>
      </c>
      <c r="Z38" s="6">
        <v>45169</v>
      </c>
      <c r="AA38" s="5" t="s">
        <v>5970</v>
      </c>
      <c r="AB38" s="5" t="s">
        <v>5971</v>
      </c>
      <c r="AC38" s="5" t="s">
        <v>6007</v>
      </c>
    </row>
    <row r="39" spans="2:29" x14ac:dyDescent="0.2">
      <c r="B39" s="26" t="s">
        <v>6100</v>
      </c>
      <c r="C39" s="26">
        <v>719400000</v>
      </c>
      <c r="D39" s="5">
        <v>1132595</v>
      </c>
      <c r="E39" s="26">
        <v>13</v>
      </c>
      <c r="F39" s="5" t="str">
        <f>VLOOKUP(C39,'AUD AGOSTO'!B:T,2,0)</f>
        <v>Corporación de Derecho Privado.</v>
      </c>
      <c r="G39" s="5" t="str">
        <f>VLOOKUP(C39,'AUD AGOSTO'!B:T,3,0)</f>
        <v>Corporaciones de Derecho Privado</v>
      </c>
      <c r="H39" s="5" t="str">
        <f>VLOOKUP(C39,'AUD AGOSTO'!B:T,4,0)</f>
        <v>Otorgada por Decreto Supremo Nº 528, de fecha 16 de mayo de 1991, del Ministerio de Justicia, publicado en el Diario Oficial el día 19 de noviembre de 1991.</v>
      </c>
      <c r="I39" s="5" t="str">
        <f>VLOOKUP(C39,'AUD AGOSTO'!B:T,5,0)</f>
        <v>Certificado de vigencia Folio Nº 500519361863, de fecha  19 Julio 2023, emitido por el Servicio de Registro Civil e Identificación.</v>
      </c>
      <c r="J39" s="5">
        <f>VLOOKUP(C39,'AUD AGOSTO'!B:T,6,0)</f>
        <v>2023</v>
      </c>
      <c r="K39" s="5" t="str">
        <f>VLOOKUP(C39,'AUD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9" s="5" t="str">
        <f>VLOOKUP(C39,'AUD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9" s="5" t="str">
        <f>VLOOKUP(C39,'AUD AGOSTO'!B:T,9,0)</f>
        <v>Tres años.</v>
      </c>
      <c r="N39" s="5" t="str">
        <f>VLOOKUP(C39,'AUD AGOSTO'!B:T,10,0)</f>
        <v xml:space="preserve">De 13 de junio de 2019 al 13 de junio de 2022. 
</v>
      </c>
      <c r="O39" s="5" t="str">
        <f>VLOOKUP(C39,'AUD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9" s="5" t="str">
        <f>VLOOKUP(C39,'AUD AGOSTO'!B:T,12,0)</f>
        <v xml:space="preserve">Santa Isabel Nº 345, Santiago, Región Metropolitana. 
</v>
      </c>
      <c r="Q39" s="5" t="str">
        <f>VLOOKUP(C39,'AUD AGOSTO'!B:T,13,0)</f>
        <v>XIII</v>
      </c>
      <c r="R39" s="5" t="str">
        <f>VLOOKUP(C39,'AUD AGOSTO'!B:T,14,0)</f>
        <v>Santiago</v>
      </c>
      <c r="S39" s="5" t="str">
        <f>VLOOKUP(C39,'AUD AGOSTO'!B:T,15,0)</f>
        <v>2228893- 2225181     Jaime Enrique Vilches González: 992386370- oficina: 226346252</v>
      </c>
      <c r="T39" s="5" t="str">
        <f>VLOOKUP(C39,'AUD AGOSTO'!B:T,16,0)</f>
        <v xml:space="preserve">corporacion.central@gmail.com
vilches.jaime@gmail.com
</v>
      </c>
      <c r="U39" s="5">
        <f>VLOOKUP(C39,'AUD AGOSTO'!B:T,17,0)</f>
        <v>0</v>
      </c>
      <c r="V39" s="6" t="str">
        <f>VLOOKUP(C39,'AUD AGOSTO'!B:T,18,0)</f>
        <v>93401: Institución de Asistencia Social</v>
      </c>
      <c r="W39" s="7" t="str">
        <f>VLOOKUP(C39,'AUD AGOSTO'!B:T,19,0)</f>
        <v xml:space="preserve">Se acompaña certificado de antecedentes financieros, correspondiente al año 2022 aprobados por el Sub Departamento de Supervisión Financiera Nacional. </v>
      </c>
      <c r="X39" s="8">
        <v>7380900</v>
      </c>
      <c r="Y39" s="8">
        <v>57694035</v>
      </c>
      <c r="Z39" s="6">
        <v>45169</v>
      </c>
      <c r="AA39" s="5" t="s">
        <v>5970</v>
      </c>
      <c r="AB39" s="5" t="s">
        <v>5971</v>
      </c>
      <c r="AC39" s="5" t="s">
        <v>6005</v>
      </c>
    </row>
    <row r="40" spans="2:29" x14ac:dyDescent="0.2">
      <c r="B40" s="26" t="s">
        <v>6100</v>
      </c>
      <c r="C40" s="26">
        <v>719400000</v>
      </c>
      <c r="D40" s="5">
        <v>1060311</v>
      </c>
      <c r="E40" s="26">
        <v>6</v>
      </c>
      <c r="F40" s="5" t="str">
        <f>VLOOKUP(C40,'AUD AGOSTO'!B:T,2,0)</f>
        <v>Corporación de Derecho Privado.</v>
      </c>
      <c r="G40" s="5" t="str">
        <f>VLOOKUP(C40,'AUD AGOSTO'!B:T,3,0)</f>
        <v>Corporaciones de Derecho Privado</v>
      </c>
      <c r="H40" s="5" t="str">
        <f>VLOOKUP(C40,'AUD AGOSTO'!B:T,4,0)</f>
        <v>Otorgada por Decreto Supremo Nº 528, de fecha 16 de mayo de 1991, del Ministerio de Justicia, publicado en el Diario Oficial el día 19 de noviembre de 1991.</v>
      </c>
      <c r="I40" s="5" t="str">
        <f>VLOOKUP(C40,'AUD AGOSTO'!B:T,5,0)</f>
        <v>Certificado de vigencia Folio Nº 500519361863, de fecha  19 Julio 2023, emitido por el Servicio de Registro Civil e Identificación.</v>
      </c>
      <c r="J40" s="5">
        <f>VLOOKUP(C40,'AUD AGOSTO'!B:T,6,0)</f>
        <v>2023</v>
      </c>
      <c r="K40" s="5" t="str">
        <f>VLOOKUP(C40,'AUD AGOSTO'!B:T,7,0)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0" s="5" t="str">
        <f>VLOOKUP(C40,'AUD AGOSTO'!B:T,8,0)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0" s="5" t="str">
        <f>VLOOKUP(C40,'AUD AGOSTO'!B:T,9,0)</f>
        <v>Tres años.</v>
      </c>
      <c r="N40" s="5" t="str">
        <f>VLOOKUP(C40,'AUD AGOSTO'!B:T,10,0)</f>
        <v xml:space="preserve">De 13 de junio de 2019 al 13 de junio de 2022. 
</v>
      </c>
      <c r="O40" s="5" t="str">
        <f>VLOOKUP(C40,'AUD AGOSTO'!B:T,11,0)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0" s="5" t="str">
        <f>VLOOKUP(C40,'AUD AGOSTO'!B:T,12,0)</f>
        <v xml:space="preserve">Santa Isabel Nº 345, Santiago, Región Metropolitana. 
</v>
      </c>
      <c r="Q40" s="5" t="str">
        <f>VLOOKUP(C40,'AUD AGOSTO'!B:T,13,0)</f>
        <v>XIII</v>
      </c>
      <c r="R40" s="5" t="str">
        <f>VLOOKUP(C40,'AUD AGOSTO'!B:T,14,0)</f>
        <v>Santiago</v>
      </c>
      <c r="S40" s="5" t="str">
        <f>VLOOKUP(C40,'AUD AGOSTO'!B:T,15,0)</f>
        <v>2228893- 2225181     Jaime Enrique Vilches González: 992386370- oficina: 226346252</v>
      </c>
      <c r="T40" s="5" t="str">
        <f>VLOOKUP(C40,'AUD AGOSTO'!B:T,16,0)</f>
        <v xml:space="preserve">corporacion.central@gmail.com
vilches.jaime@gmail.com
</v>
      </c>
      <c r="U40" s="5">
        <f>VLOOKUP(C40,'AUD AGOSTO'!B:T,17,0)</f>
        <v>0</v>
      </c>
      <c r="V40" s="6" t="str">
        <f>VLOOKUP(C40,'AUD AGOSTO'!B:T,18,0)</f>
        <v>93401: Institución de Asistencia Social</v>
      </c>
      <c r="W40" s="7" t="str">
        <f>VLOOKUP(C40,'AUD AGOSTO'!B:T,19,0)</f>
        <v xml:space="preserve">Se acompaña certificado de antecedentes financieros, correspondiente al año 2022 aprobados por el Sub Departamento de Supervisión Financiera Nacional. </v>
      </c>
      <c r="X40" s="8">
        <v>2832056</v>
      </c>
      <c r="Y40" s="8">
        <v>2832056</v>
      </c>
      <c r="Z40" s="6">
        <v>45169</v>
      </c>
      <c r="AA40" s="5" t="s">
        <v>5970</v>
      </c>
      <c r="AB40" s="5" t="s">
        <v>5971</v>
      </c>
      <c r="AC40" s="5" t="s">
        <v>5995</v>
      </c>
    </row>
    <row r="41" spans="2:29" x14ac:dyDescent="0.2">
      <c r="B41" s="26" t="s">
        <v>6112</v>
      </c>
      <c r="C41" s="26">
        <v>731013004</v>
      </c>
      <c r="D41" s="5">
        <v>1132590</v>
      </c>
      <c r="E41" s="26">
        <v>13</v>
      </c>
      <c r="F41" s="5" t="str">
        <f>VLOOKUP(C41,'AUD AGOSTO'!B:T,2,0)</f>
        <v>Corporación de Derecho Privado.</v>
      </c>
      <c r="G41" s="5" t="str">
        <f>VLOOKUP(C41,'AUD AGOSTO'!B:T,3,0)</f>
        <v>Corporaciones de Derecho Privado</v>
      </c>
      <c r="H41" s="5" t="str">
        <f>VLOOKUP(C41,'AUD AGOSTO'!B:T,4,0)</f>
        <v>Otorgada por Decreto Supremo Nº 1187, de fecha 19 de agosto de 1994, del Ministerio de Justicia, publicado en el Diario Oficial el día 13 de septiembre de 1994.</v>
      </c>
      <c r="I41" s="5" t="str">
        <f>VLOOKUP(C41,'AUD AGOSTO'!B:T,5,0)</f>
        <v xml:space="preserve">Certificado de vigencia de Persona Jurídica sin fines de lucro, Folio N° 500518822867, de 17 de julio de 2023, del Servicio de Registro Civil e Identificación.  </v>
      </c>
      <c r="J41" s="5">
        <f>VLOOKUP(C41,'AUD AGOSTO'!B:T,6,0)</f>
        <v>2023</v>
      </c>
      <c r="K41" s="5" t="str">
        <f>VLOOKUP(C41,'AUD AGOSTO'!B:T,7,0)</f>
        <v xml:space="preserve">Desarrollar actividades por el reconocimiento y respeto de los derechos humanos de los niños, niñas y jóvenes, de la mujer y de las minorías étnicas, promoviendo los valores de un desarrollo democrático en un medio ambiente protegido.  </v>
      </c>
      <c r="L41" s="5" t="str">
        <f>VLOOKUP(C41,'AUD AGOSTO'!B:T,8,0)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M41" s="5" t="str">
        <f>VLOOKUP(C41,'AUD AGOSTO'!B:T,9,0)</f>
        <v>Durarán 02 años en sus cargos</v>
      </c>
      <c r="N41" s="5" t="str">
        <f>VLOOKUP(C41,'AUD AGOSTO'!B:T,10,0)</f>
        <v>19 de diciembre de 2022 al 19 de diciembre de 2024</v>
      </c>
      <c r="O41" s="5" t="str">
        <f>VLOOKUP(C41,'AUD AGOSTO'!B:T,11,0)</f>
        <v xml:space="preserve">Poderes para que actúen conjunta, separada e indistintamente a nombre de a institución: </v>
      </c>
      <c r="P41" s="5" t="str">
        <f>VLOOKUP(C41,'AUD AGOSTO'!B:T,12,0)</f>
        <v xml:space="preserve">Providencia 835, oficina 17, comuna de Providencia.
</v>
      </c>
      <c r="Q41" s="5" t="str">
        <f>VLOOKUP(C41,'AUD AGOSTO'!B:T,13,0)</f>
        <v>XIII</v>
      </c>
      <c r="R41" s="5" t="str">
        <f>VLOOKUP(C41,'AUD AGOSTO'!B:T,14,0)</f>
        <v>Providencia</v>
      </c>
      <c r="S41" s="5">
        <f>VLOOKUP(C41,'AUD AGOSTO'!B:T,15,0)</f>
        <v>223414941</v>
      </c>
      <c r="T41" s="5" t="str">
        <f>VLOOKUP(C41,'AUD AGOSTO'!B:T,16,0)</f>
        <v>achnu@achnu.cl 
franscisvalverde@achnu.cl</v>
      </c>
      <c r="U41" s="5">
        <f>VLOOKUP(C41,'AUD AGOSTO'!B:T,17,0)</f>
        <v>0</v>
      </c>
      <c r="V41" s="6" t="str">
        <f>VLOOKUP(C41,'AUD AGOSTO'!B:T,18,0)</f>
        <v>fonos (02)- 2743150</v>
      </c>
      <c r="W41" s="7" t="str">
        <f>VLOOKUP(C41,'AUD AGOSTO'!B:T,19,0)</f>
        <v xml:space="preserve">Se acompaña certificado financiero, correspondiente al año 2022, aprobado por el Subdepartamento de Supervisión Financiera Nacional. </v>
      </c>
      <c r="X41" s="8">
        <v>24988726</v>
      </c>
      <c r="Y41" s="8">
        <v>99954904</v>
      </c>
      <c r="Z41" s="6">
        <v>45169</v>
      </c>
      <c r="AA41" s="5" t="s">
        <v>5970</v>
      </c>
      <c r="AB41" s="5" t="s">
        <v>5971</v>
      </c>
      <c r="AC41" s="5" t="s">
        <v>6007</v>
      </c>
    </row>
    <row r="42" spans="2:29" x14ac:dyDescent="0.2">
      <c r="B42" s="26" t="s">
        <v>6104</v>
      </c>
      <c r="C42" s="26">
        <v>719926002</v>
      </c>
      <c r="D42" s="5">
        <v>1070737</v>
      </c>
      <c r="E42" s="26">
        <v>7</v>
      </c>
      <c r="F42" s="5" t="str">
        <f>VLOOKUP(C42,'AUD AGOSTO'!B:T,2,0)</f>
        <v>Corporación de Derecho Privado</v>
      </c>
      <c r="G42" s="5" t="str">
        <f>VLOOKUP(C42,'AUD AGOSTO'!B:T,3,0)</f>
        <v>Corporaciones de Derecho Privado</v>
      </c>
      <c r="H42" s="5" t="str">
        <f>VLOOKUP(C42,'AUD AGOSTO'!B:T,4,0)</f>
        <v>Otorgada por Decreto Supremo Nº 1429, de fecha 27 de noviembre  de 1991, del Ministerio de Justicia, publicado en el Diario Oficial el día 16 de enero de 1992.</v>
      </c>
      <c r="I42" s="5" t="str">
        <f>VLOOKUP(C42,'AUD AGOSTO'!B:T,5,0)</f>
        <v xml:space="preserve">Certificado de Vigencia de Persona Jurídica sin Fines de Lucro Folio N° 500515446655, de 22 junio 2023, emitido por el Servicio de Registro Civil e Identificación. </v>
      </c>
      <c r="J42" s="5">
        <f>VLOOKUP(C42,'AUD AGOSTO'!B:T,6,0)</f>
        <v>2023</v>
      </c>
      <c r="K42" s="5" t="str">
        <f>VLOOKUP(C42,'AUD AGOSTO'!B:T,7,0)</f>
        <v>Atender a los jóvenes en citación de riesgo social, proponiendo dar atención integral, con miras a prevenir conductas desadaptativas que los lleven a involucrase posteriormente en actos delictivos.</v>
      </c>
      <c r="L42" s="5" t="str">
        <f>VLOOKUP(C42,'AUD AGOSTO'!B:T,8,0)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AGOSTO'!B:T,9,0)</f>
        <v>Se elegirán cada dos años.</v>
      </c>
      <c r="N42" s="5" t="str">
        <f>VLOOKUP(C42,'AUD AGOSTO'!B:T,10,0)</f>
        <v xml:space="preserve">Desde el 29 de junio de 2023 al 29 de junio del 2025.  
</v>
      </c>
      <c r="O42" s="5" t="str">
        <f>VLOOKUP(C42,'AUD AGOSTO'!B:T,11,0)</f>
        <v xml:space="preserve">Presidente: Luis Antonio Ruíz Sumaret, 
Directora Ejecutiva: Yerka Aguilera Olivares, 
</v>
      </c>
      <c r="P42" s="5" t="str">
        <f>VLOOKUP(C42,'AUD AGOSTO'!B:T,12,0)</f>
        <v xml:space="preserve">Avenida O´Higgins N° 1271, Chillan. 
</v>
      </c>
      <c r="Q42" s="5" t="str">
        <f>VLOOKUP(C42,'AUD AGOSTO'!B:T,13,0)</f>
        <v>XVI</v>
      </c>
      <c r="R42" s="5" t="str">
        <f>VLOOKUP(C42,'AUD AGOSTO'!B:T,14,0)</f>
        <v>Chillán</v>
      </c>
      <c r="S42" s="5" t="str">
        <f>VLOOKUP(C42,'AUD AGOSTO'!B:T,15,0)</f>
        <v xml:space="preserve"> 42-2426627 y 42-2426628-    Celular: 978072945</v>
      </c>
      <c r="T42" s="5" t="str">
        <f>VLOOKUP(C42,'AUD AGOSTO'!B:T,16,0)</f>
        <v xml:space="preserve"> Correo electrónico: directorio@corporacionllequen.cl, llequencentral4@gmail.com             yerkaguileracorporacionllequen@gmail.com</v>
      </c>
      <c r="U42" s="5">
        <f>VLOOKUP(C42,'AUD AGOSTO'!B:T,17,0)</f>
        <v>0</v>
      </c>
      <c r="V42" s="6" t="str">
        <f>VLOOKUP(C42,'AUD AGOSTO'!B:T,18,0)</f>
        <v>93401: Institución de Asistencia Social</v>
      </c>
      <c r="W42" s="7" t="str">
        <f>VLOOKUP(C42,'AUD AGOSTO'!B:T,19,0)</f>
        <v xml:space="preserve">Se acompañan antecedentes financieros correspondientes al año 2022,  aprobados por el Subdepartamento de Supervisión Financiera Nacional. </v>
      </c>
      <c r="X42" s="8">
        <v>8990520</v>
      </c>
      <c r="Y42" s="8">
        <v>67604240</v>
      </c>
      <c r="Z42" s="6">
        <v>45169</v>
      </c>
      <c r="AA42" s="5" t="s">
        <v>5970</v>
      </c>
      <c r="AB42" s="5" t="s">
        <v>5971</v>
      </c>
      <c r="AC42" s="5" t="s">
        <v>5981</v>
      </c>
    </row>
    <row r="43" spans="2:29" x14ac:dyDescent="0.2">
      <c r="B43" s="26" t="s">
        <v>6104</v>
      </c>
      <c r="C43" s="26">
        <v>719926002</v>
      </c>
      <c r="D43" s="5">
        <v>1160042</v>
      </c>
      <c r="E43" s="26">
        <v>16</v>
      </c>
      <c r="F43" s="5" t="str">
        <f>VLOOKUP(C43,'AUD AGOSTO'!B:T,2,0)</f>
        <v>Corporación de Derecho Privado</v>
      </c>
      <c r="G43" s="5" t="str">
        <f>VLOOKUP(C43,'AUD AGOSTO'!B:T,3,0)</f>
        <v>Corporaciones de Derecho Privado</v>
      </c>
      <c r="H43" s="5" t="str">
        <f>VLOOKUP(C43,'AUD AGOSTO'!B:T,4,0)</f>
        <v>Otorgada por Decreto Supremo Nº 1429, de fecha 27 de noviembre  de 1991, del Ministerio de Justicia, publicado en el Diario Oficial el día 16 de enero de 1992.</v>
      </c>
      <c r="I43" s="5" t="str">
        <f>VLOOKUP(C43,'AUD AGOSTO'!B:T,5,0)</f>
        <v xml:space="preserve">Certificado de Vigencia de Persona Jurídica sin Fines de Lucro Folio N° 500515446655, de 22 junio 2023, emitido por el Servicio de Registro Civil e Identificación. </v>
      </c>
      <c r="J43" s="5">
        <f>VLOOKUP(C43,'AUD AGOSTO'!B:T,6,0)</f>
        <v>2023</v>
      </c>
      <c r="K43" s="5" t="str">
        <f>VLOOKUP(C43,'AUD AGOSTO'!B:T,7,0)</f>
        <v>Atender a los jóvenes en citación de riesgo social, proponiendo dar atención integral, con miras a prevenir conductas desadaptativas que los lleven a involucrase posteriormente en actos delictivos.</v>
      </c>
      <c r="L43" s="5" t="str">
        <f>VLOOKUP(C43,'AUD AGOSTO'!B:T,8,0)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AGOSTO'!B:T,9,0)</f>
        <v>Se elegirán cada dos años.</v>
      </c>
      <c r="N43" s="5" t="str">
        <f>VLOOKUP(C43,'AUD AGOSTO'!B:T,10,0)</f>
        <v xml:space="preserve">Desde el 29 de junio de 2023 al 29 de junio del 2025.  
</v>
      </c>
      <c r="O43" s="5" t="str">
        <f>VLOOKUP(C43,'AUD AGOSTO'!B:T,11,0)</f>
        <v xml:space="preserve">Presidente: Luis Antonio Ruíz Sumaret, 
Directora Ejecutiva: Yerka Aguilera Olivares, 
</v>
      </c>
      <c r="P43" s="5" t="str">
        <f>VLOOKUP(C43,'AUD AGOSTO'!B:T,12,0)</f>
        <v xml:space="preserve">Avenida O´Higgins N° 1271, Chillan. 
</v>
      </c>
      <c r="Q43" s="5" t="str">
        <f>VLOOKUP(C43,'AUD AGOSTO'!B:T,13,0)</f>
        <v>XVI</v>
      </c>
      <c r="R43" s="5" t="str">
        <f>VLOOKUP(C43,'AUD AGOSTO'!B:T,14,0)</f>
        <v>Chillán</v>
      </c>
      <c r="S43" s="5" t="str">
        <f>VLOOKUP(C43,'AUD AGOSTO'!B:T,15,0)</f>
        <v xml:space="preserve"> 42-2426627 y 42-2426628-    Celular: 978072945</v>
      </c>
      <c r="T43" s="5" t="str">
        <f>VLOOKUP(C43,'AUD AGOSTO'!B:T,16,0)</f>
        <v xml:space="preserve"> Correo electrónico: directorio@corporacionllequen.cl, llequencentral4@gmail.com             yerkaguileracorporacionllequen@gmail.com</v>
      </c>
      <c r="U43" s="5">
        <f>VLOOKUP(C43,'AUD AGOSTO'!B:T,17,0)</f>
        <v>0</v>
      </c>
      <c r="V43" s="6" t="str">
        <f>VLOOKUP(C43,'AUD AGOSTO'!B:T,18,0)</f>
        <v>93401: Institución de Asistencia Social</v>
      </c>
      <c r="W43" s="7" t="str">
        <f>VLOOKUP(C43,'AUD AGOSTO'!B:T,19,0)</f>
        <v xml:space="preserve">Se acompañan antecedentes financieros correspondientes al año 2022,  aprobados por el Subdepartamento de Supervisión Financiera Nacional. </v>
      </c>
      <c r="X43" s="8">
        <v>1730383</v>
      </c>
      <c r="Y43" s="8">
        <v>14907917</v>
      </c>
      <c r="Z43" s="6">
        <v>45169</v>
      </c>
      <c r="AA43" s="5" t="s">
        <v>5970</v>
      </c>
      <c r="AB43" s="5" t="s">
        <v>5971</v>
      </c>
      <c r="AC43" s="5" t="s">
        <v>5985</v>
      </c>
    </row>
    <row r="44" spans="2:29" x14ac:dyDescent="0.2">
      <c r="B44" s="26" t="s">
        <v>6104</v>
      </c>
      <c r="C44" s="26">
        <v>719926002</v>
      </c>
      <c r="D44" s="5">
        <v>1160043</v>
      </c>
      <c r="E44" s="26">
        <v>16</v>
      </c>
      <c r="F44" s="5" t="str">
        <f>VLOOKUP(C44,'AUD AGOSTO'!B:T,2,0)</f>
        <v>Corporación de Derecho Privado</v>
      </c>
      <c r="G44" s="5" t="str">
        <f>VLOOKUP(C44,'AUD AGOSTO'!B:T,3,0)</f>
        <v>Corporaciones de Derecho Privado</v>
      </c>
      <c r="H44" s="5" t="str">
        <f>VLOOKUP(C44,'AUD AGOSTO'!B:T,4,0)</f>
        <v>Otorgada por Decreto Supremo Nº 1429, de fecha 27 de noviembre  de 1991, del Ministerio de Justicia, publicado en el Diario Oficial el día 16 de enero de 1992.</v>
      </c>
      <c r="I44" s="5" t="str">
        <f>VLOOKUP(C44,'AUD AGOSTO'!B:T,5,0)</f>
        <v xml:space="preserve">Certificado de Vigencia de Persona Jurídica sin Fines de Lucro Folio N° 500515446655, de 22 junio 2023, emitido por el Servicio de Registro Civil e Identificación. </v>
      </c>
      <c r="J44" s="5">
        <f>VLOOKUP(C44,'AUD AGOSTO'!B:T,6,0)</f>
        <v>2023</v>
      </c>
      <c r="K44" s="5" t="str">
        <f>VLOOKUP(C44,'AUD AGOSTO'!B:T,7,0)</f>
        <v>Atender a los jóvenes en citación de riesgo social, proponiendo dar atención integral, con miras a prevenir conductas desadaptativas que los lleven a involucrase posteriormente en actos delictivos.</v>
      </c>
      <c r="L44" s="5" t="str">
        <f>VLOOKUP(C44,'AUD AGOSTO'!B:T,8,0)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4" s="5" t="str">
        <f>VLOOKUP(C44,'AUD AGOSTO'!B:T,9,0)</f>
        <v>Se elegirán cada dos años.</v>
      </c>
      <c r="N44" s="5" t="str">
        <f>VLOOKUP(C44,'AUD AGOSTO'!B:T,10,0)</f>
        <v xml:space="preserve">Desde el 29 de junio de 2023 al 29 de junio del 2025.  
</v>
      </c>
      <c r="O44" s="5" t="str">
        <f>VLOOKUP(C44,'AUD AGOSTO'!B:T,11,0)</f>
        <v xml:space="preserve">Presidente: Luis Antonio Ruíz Sumaret, 
Directora Ejecutiva: Yerka Aguilera Olivares, 
</v>
      </c>
      <c r="P44" s="5" t="str">
        <f>VLOOKUP(C44,'AUD AGOSTO'!B:T,12,0)</f>
        <v xml:space="preserve">Avenida O´Higgins N° 1271, Chillan. 
</v>
      </c>
      <c r="Q44" s="5" t="str">
        <f>VLOOKUP(C44,'AUD AGOSTO'!B:T,13,0)</f>
        <v>XVI</v>
      </c>
      <c r="R44" s="5" t="str">
        <f>VLOOKUP(C44,'AUD AGOSTO'!B:T,14,0)</f>
        <v>Chillán</v>
      </c>
      <c r="S44" s="5" t="str">
        <f>VLOOKUP(C44,'AUD AGOSTO'!B:T,15,0)</f>
        <v xml:space="preserve"> 42-2426627 y 42-2426628-    Celular: 978072945</v>
      </c>
      <c r="T44" s="5" t="str">
        <f>VLOOKUP(C44,'AUD AGOSTO'!B:T,16,0)</f>
        <v xml:space="preserve"> Correo electrónico: directorio@corporacionllequen.cl, llequencentral4@gmail.com             yerkaguileracorporacionllequen@gmail.com</v>
      </c>
      <c r="U44" s="5">
        <f>VLOOKUP(C44,'AUD AGOSTO'!B:T,17,0)</f>
        <v>0</v>
      </c>
      <c r="V44" s="6" t="str">
        <f>VLOOKUP(C44,'AUD AGOSTO'!B:T,18,0)</f>
        <v>93401: Institución de Asistencia Social</v>
      </c>
      <c r="W44" s="7" t="str">
        <f>VLOOKUP(C44,'AUD AGOSTO'!B:T,19,0)</f>
        <v xml:space="preserve">Se acompañan antecedentes financieros correspondientes al año 2022,  aprobados por el Subdepartamento de Supervisión Financiera Nacional. </v>
      </c>
      <c r="X44" s="8">
        <v>1858973</v>
      </c>
      <c r="Y44" s="8">
        <v>17237753</v>
      </c>
      <c r="Z44" s="6">
        <v>45169</v>
      </c>
      <c r="AA44" s="5" t="s">
        <v>5970</v>
      </c>
      <c r="AB44" s="5" t="s">
        <v>5971</v>
      </c>
      <c r="AC44" s="5" t="s">
        <v>5985</v>
      </c>
    </row>
    <row r="45" spans="2:29" x14ac:dyDescent="0.2">
      <c r="B45" s="26" t="s">
        <v>6104</v>
      </c>
      <c r="C45" s="26">
        <v>719926002</v>
      </c>
      <c r="D45" s="5">
        <v>1160075</v>
      </c>
      <c r="E45" s="26">
        <v>16</v>
      </c>
      <c r="F45" s="5" t="str">
        <f>VLOOKUP(C45,'AUD AGOSTO'!B:T,2,0)</f>
        <v>Corporación de Derecho Privado</v>
      </c>
      <c r="G45" s="5" t="str">
        <f>VLOOKUP(C45,'AUD AGOSTO'!B:T,3,0)</f>
        <v>Corporaciones de Derecho Privado</v>
      </c>
      <c r="H45" s="5" t="str">
        <f>VLOOKUP(C45,'AUD AGOSTO'!B:T,4,0)</f>
        <v>Otorgada por Decreto Supremo Nº 1429, de fecha 27 de noviembre  de 1991, del Ministerio de Justicia, publicado en el Diario Oficial el día 16 de enero de 1992.</v>
      </c>
      <c r="I45" s="5" t="str">
        <f>VLOOKUP(C45,'AUD AGOSTO'!B:T,5,0)</f>
        <v xml:space="preserve">Certificado de Vigencia de Persona Jurídica sin Fines de Lucro Folio N° 500515446655, de 22 junio 2023, emitido por el Servicio de Registro Civil e Identificación. </v>
      </c>
      <c r="J45" s="5">
        <f>VLOOKUP(C45,'AUD AGOSTO'!B:T,6,0)</f>
        <v>2023</v>
      </c>
      <c r="K45" s="5" t="str">
        <f>VLOOKUP(C45,'AUD AGOSTO'!B:T,7,0)</f>
        <v>Atender a los jóvenes en citación de riesgo social, proponiendo dar atención integral, con miras a prevenir conductas desadaptativas que los lleven a involucrase posteriormente en actos delictivos.</v>
      </c>
      <c r="L45" s="5" t="str">
        <f>VLOOKUP(C45,'AUD AGOSTO'!B:T,8,0)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5" s="5" t="str">
        <f>VLOOKUP(C45,'AUD AGOSTO'!B:T,9,0)</f>
        <v>Se elegirán cada dos años.</v>
      </c>
      <c r="N45" s="5" t="str">
        <f>VLOOKUP(C45,'AUD AGOSTO'!B:T,10,0)</f>
        <v xml:space="preserve">Desde el 29 de junio de 2023 al 29 de junio del 2025.  
</v>
      </c>
      <c r="O45" s="5" t="str">
        <f>VLOOKUP(C45,'AUD AGOSTO'!B:T,11,0)</f>
        <v xml:space="preserve">Presidente: Luis Antonio Ruíz Sumaret, 
Directora Ejecutiva: Yerka Aguilera Olivares, 
</v>
      </c>
      <c r="P45" s="5" t="str">
        <f>VLOOKUP(C45,'AUD AGOSTO'!B:T,12,0)</f>
        <v xml:space="preserve">Avenida O´Higgins N° 1271, Chillan. 
</v>
      </c>
      <c r="Q45" s="5" t="str">
        <f>VLOOKUP(C45,'AUD AGOSTO'!B:T,13,0)</f>
        <v>XVI</v>
      </c>
      <c r="R45" s="5" t="str">
        <f>VLOOKUP(C45,'AUD AGOSTO'!B:T,14,0)</f>
        <v>Chillán</v>
      </c>
      <c r="S45" s="5" t="str">
        <f>VLOOKUP(C45,'AUD AGOSTO'!B:T,15,0)</f>
        <v xml:space="preserve"> 42-2426627 y 42-2426628-    Celular: 978072945</v>
      </c>
      <c r="T45" s="5" t="str">
        <f>VLOOKUP(C45,'AUD AGOSTO'!B:T,16,0)</f>
        <v xml:space="preserve"> Correo electrónico: directorio@corporacionllequen.cl, llequencentral4@gmail.com             yerkaguileracorporacionllequen@gmail.com</v>
      </c>
      <c r="U45" s="5">
        <f>VLOOKUP(C45,'AUD AGOSTO'!B:T,17,0)</f>
        <v>0</v>
      </c>
      <c r="V45" s="6" t="str">
        <f>VLOOKUP(C45,'AUD AGOSTO'!B:T,18,0)</f>
        <v>93401: Institución de Asistencia Social</v>
      </c>
      <c r="W45" s="7" t="str">
        <f>VLOOKUP(C45,'AUD AGOSTO'!B:T,19,0)</f>
        <v xml:space="preserve">Se acompañan antecedentes financieros correspondientes al año 2022,  aprobados por el Subdepartamento de Supervisión Financiera Nacional. </v>
      </c>
      <c r="X45" s="8">
        <v>6647001</v>
      </c>
      <c r="Y45" s="8">
        <v>48807979</v>
      </c>
      <c r="Z45" s="6">
        <v>45169</v>
      </c>
      <c r="AA45" s="5" t="s">
        <v>5970</v>
      </c>
      <c r="AB45" s="5" t="s">
        <v>5971</v>
      </c>
      <c r="AC45" s="5" t="s">
        <v>5985</v>
      </c>
    </row>
    <row r="46" spans="2:29" x14ac:dyDescent="0.2">
      <c r="B46" s="26" t="s">
        <v>6104</v>
      </c>
      <c r="C46" s="26">
        <v>719926002</v>
      </c>
      <c r="D46" s="5">
        <v>1160076</v>
      </c>
      <c r="E46" s="26">
        <v>16</v>
      </c>
      <c r="F46" s="5" t="str">
        <f>VLOOKUP(C46,'AUD AGOSTO'!B:T,2,0)</f>
        <v>Corporación de Derecho Privado</v>
      </c>
      <c r="G46" s="5" t="str">
        <f>VLOOKUP(C46,'AUD AGOSTO'!B:T,3,0)</f>
        <v>Corporaciones de Derecho Privado</v>
      </c>
      <c r="H46" s="5" t="str">
        <f>VLOOKUP(C46,'AUD AGOSTO'!B:T,4,0)</f>
        <v>Otorgada por Decreto Supremo Nº 1429, de fecha 27 de noviembre  de 1991, del Ministerio de Justicia, publicado en el Diario Oficial el día 16 de enero de 1992.</v>
      </c>
      <c r="I46" s="5" t="str">
        <f>VLOOKUP(C46,'AUD AGOSTO'!B:T,5,0)</f>
        <v xml:space="preserve">Certificado de Vigencia de Persona Jurídica sin Fines de Lucro Folio N° 500515446655, de 22 junio 2023, emitido por el Servicio de Registro Civil e Identificación. </v>
      </c>
      <c r="J46" s="5">
        <f>VLOOKUP(C46,'AUD AGOSTO'!B:T,6,0)</f>
        <v>2023</v>
      </c>
      <c r="K46" s="5" t="str">
        <f>VLOOKUP(C46,'AUD AGOSTO'!B:T,7,0)</f>
        <v>Atender a los jóvenes en citación de riesgo social, proponiendo dar atención integral, con miras a prevenir conductas desadaptativas que los lleven a involucrase posteriormente en actos delictivos.</v>
      </c>
      <c r="L46" s="5" t="str">
        <f>VLOOKUP(C46,'AUD AGOSTO'!B:T,8,0)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6" s="5" t="str">
        <f>VLOOKUP(C46,'AUD AGOSTO'!B:T,9,0)</f>
        <v>Se elegirán cada dos años.</v>
      </c>
      <c r="N46" s="5" t="str">
        <f>VLOOKUP(C46,'AUD AGOSTO'!B:T,10,0)</f>
        <v xml:space="preserve">Desde el 29 de junio de 2023 al 29 de junio del 2025.  
</v>
      </c>
      <c r="O46" s="5" t="str">
        <f>VLOOKUP(C46,'AUD AGOSTO'!B:T,11,0)</f>
        <v xml:space="preserve">Presidente: Luis Antonio Ruíz Sumaret, 
Directora Ejecutiva: Yerka Aguilera Olivares, 
</v>
      </c>
      <c r="P46" s="5" t="str">
        <f>VLOOKUP(C46,'AUD AGOSTO'!B:T,12,0)</f>
        <v xml:space="preserve">Avenida O´Higgins N° 1271, Chillan. 
</v>
      </c>
      <c r="Q46" s="5" t="str">
        <f>VLOOKUP(C46,'AUD AGOSTO'!B:T,13,0)</f>
        <v>XVI</v>
      </c>
      <c r="R46" s="5" t="str">
        <f>VLOOKUP(C46,'AUD AGOSTO'!B:T,14,0)</f>
        <v>Chillán</v>
      </c>
      <c r="S46" s="5" t="str">
        <f>VLOOKUP(C46,'AUD AGOSTO'!B:T,15,0)</f>
        <v xml:space="preserve"> 42-2426627 y 42-2426628-    Celular: 978072945</v>
      </c>
      <c r="T46" s="5" t="str">
        <f>VLOOKUP(C46,'AUD AGOSTO'!B:T,16,0)</f>
        <v xml:space="preserve"> Correo electrónico: directorio@corporacionllequen.cl, llequencentral4@gmail.com             yerkaguileracorporacionllequen@gmail.com</v>
      </c>
      <c r="U46" s="5">
        <f>VLOOKUP(C46,'AUD AGOSTO'!B:T,17,0)</f>
        <v>0</v>
      </c>
      <c r="V46" s="6" t="str">
        <f>VLOOKUP(C46,'AUD AGOSTO'!B:T,18,0)</f>
        <v>93401: Institución de Asistencia Social</v>
      </c>
      <c r="W46" s="7" t="str">
        <f>VLOOKUP(C46,'AUD AGOSTO'!B:T,19,0)</f>
        <v xml:space="preserve">Se acompañan antecedentes financieros correspondientes al año 2022,  aprobados por el Subdepartamento de Supervisión Financiera Nacional. </v>
      </c>
      <c r="X46" s="8">
        <v>33885087</v>
      </c>
      <c r="Y46" s="8">
        <v>218827516</v>
      </c>
      <c r="Z46" s="6">
        <v>45169</v>
      </c>
      <c r="AA46" s="5" t="s">
        <v>5970</v>
      </c>
      <c r="AB46" s="5" t="s">
        <v>5971</v>
      </c>
      <c r="AC46" s="5" t="s">
        <v>5985</v>
      </c>
    </row>
    <row r="47" spans="2:29" x14ac:dyDescent="0.2">
      <c r="B47" s="26" t="s">
        <v>6103</v>
      </c>
      <c r="C47" s="26">
        <v>717449002</v>
      </c>
      <c r="D47" s="5">
        <v>1150078</v>
      </c>
      <c r="E47" s="26">
        <v>15</v>
      </c>
      <c r="F47" s="5" t="str">
        <f>VLOOKUP(C47,'AUD AGOSTO'!B:T,2,0)</f>
        <v>Corporación de Derecho Privado.</v>
      </c>
      <c r="G47" s="5" t="str">
        <f>VLOOKUP(C47,'AUD AGOSTO'!B:T,3,0)</f>
        <v>Corporaciones de Derecho Privado</v>
      </c>
      <c r="H47" s="5" t="str">
        <f>VLOOKUP(C47,'AUD AGOSTO'!B:T,4,0)</f>
        <v xml:space="preserve">Otorgada por Decreto Supremo Nº 248, de fecha 07 de febrero de 1990. </v>
      </c>
      <c r="I47" s="5" t="str">
        <f>VLOOKUP(C47,'AUD AGOSTO'!B:T,5,0)</f>
        <v xml:space="preserve">Certificado de vigencia, folio Nº500513385985, de 09 de junio de 2023, del Servicio de Registro Civil e Identificación
</v>
      </c>
      <c r="J47" s="5">
        <f>VLOOKUP(C47,'AUD AGOSTO'!B:T,6,0)</f>
        <v>2023</v>
      </c>
      <c r="K47" s="5" t="str">
        <f>VLOOKUP(C47,'AUD AGOSTO'!B:T,7,0)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AGOSTO'!B:T,8,0)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AGOSTO'!B:T,9,0)</f>
        <v>Dos años</v>
      </c>
      <c r="N47" s="5" t="str">
        <f>VLOOKUP(C47,'AUD AGOSTO'!B:T,10,0)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AGOSTO'!B:T,11,0)</f>
        <v xml:space="preserve">Rosa Icarte Muñoz, , María Nicolasa Rodríguez Roco, , y Juan Gabriel Lecaros Trincado, K, quienes pueden actuar de forma conjunta, separada e indistintamente para representar a la Corporación.
</v>
      </c>
      <c r="P47" s="5" t="str">
        <f>VLOOKUP(C47,'AUD AGOSTO'!B:T,12,0)</f>
        <v xml:space="preserve">Población Carlos Condell, Avenida Alejandro Azola Nº 1635, comuna de Arica.
</v>
      </c>
      <c r="Q47" s="5" t="str">
        <f>VLOOKUP(C47,'AUD AGOSTO'!B:T,13,0)</f>
        <v>XV</v>
      </c>
      <c r="R47" s="5" t="str">
        <f>VLOOKUP(C47,'AUD AGOSTO'!B:T,14,0)</f>
        <v>Arica</v>
      </c>
      <c r="S47" s="5" t="str">
        <f>VLOOKUP(C47,'AUD AGOSTO'!B:T,15,0)</f>
        <v>Fono (58) 2- 246387 - +56966559270</v>
      </c>
      <c r="T47" s="5" t="str">
        <f>VLOOKUP(C47,'AUD AGOSTO'!B:T,16,0)</f>
        <v>directorio@corfal.com</v>
      </c>
      <c r="U47" s="5">
        <f>VLOOKUP(C47,'AUD AGOSTO'!B:T,17,0)</f>
        <v>0</v>
      </c>
      <c r="V47" s="6" t="str">
        <f>VLOOKUP(C47,'AUD AGOSTO'!B:T,18,0)</f>
        <v>93401: Institución de Asistencia Social</v>
      </c>
      <c r="W47" s="7" t="str">
        <f>VLOOKUP(C47,'AUD AGOSTO'!B:T,19,0)</f>
        <v>Certificado financiero firmado ante notario público correspondiente al año 2022 aprobados por el Subdepartamento de Supervisión Financiera Nacional.</v>
      </c>
      <c r="X47" s="8">
        <v>1494528</v>
      </c>
      <c r="Y47" s="8">
        <v>8219905</v>
      </c>
      <c r="Z47" s="6">
        <v>45169</v>
      </c>
      <c r="AA47" s="5" t="s">
        <v>5970</v>
      </c>
      <c r="AB47" s="5" t="s">
        <v>5971</v>
      </c>
      <c r="AC47" s="5" t="s">
        <v>5982</v>
      </c>
    </row>
    <row r="48" spans="2:29" x14ac:dyDescent="0.2">
      <c r="B48" s="26" t="s">
        <v>6103</v>
      </c>
      <c r="C48" s="26">
        <v>717449002</v>
      </c>
      <c r="D48" s="5">
        <v>1150079</v>
      </c>
      <c r="E48" s="26">
        <v>15</v>
      </c>
      <c r="F48" s="5" t="str">
        <f>VLOOKUP(C48,'AUD AGOSTO'!B:T,2,0)</f>
        <v>Corporación de Derecho Privado.</v>
      </c>
      <c r="G48" s="5" t="str">
        <f>VLOOKUP(C48,'AUD AGOSTO'!B:T,3,0)</f>
        <v>Corporaciones de Derecho Privado</v>
      </c>
      <c r="H48" s="5" t="str">
        <f>VLOOKUP(C48,'AUD AGOSTO'!B:T,4,0)</f>
        <v xml:space="preserve">Otorgada por Decreto Supremo Nº 248, de fecha 07 de febrero de 1990. </v>
      </c>
      <c r="I48" s="5" t="str">
        <f>VLOOKUP(C48,'AUD AGOSTO'!B:T,5,0)</f>
        <v xml:space="preserve">Certificado de vigencia, folio Nº500513385985, de 09 de junio de 2023, del Servicio de Registro Civil e Identificación
</v>
      </c>
      <c r="J48" s="5">
        <f>VLOOKUP(C48,'AUD AGOSTO'!B:T,6,0)</f>
        <v>2023</v>
      </c>
      <c r="K48" s="5" t="str">
        <f>VLOOKUP(C48,'AUD AGOSTO'!B:T,7,0)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AGOSTO'!B:T,8,0)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AGOSTO'!B:T,9,0)</f>
        <v>Dos años</v>
      </c>
      <c r="N48" s="5" t="str">
        <f>VLOOKUP(C48,'AUD AGOSTO'!B:T,10,0)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AGOSTO'!B:T,11,0)</f>
        <v xml:space="preserve">Rosa Icarte Muñoz, , María Nicolasa Rodríguez Roco, , y Juan Gabriel Lecaros Trincado, K, quienes pueden actuar de forma conjunta, separada e indistintamente para representar a la Corporación.
</v>
      </c>
      <c r="P48" s="5" t="str">
        <f>VLOOKUP(C48,'AUD AGOSTO'!B:T,12,0)</f>
        <v xml:space="preserve">Población Carlos Condell, Avenida Alejandro Azola Nº 1635, comuna de Arica.
</v>
      </c>
      <c r="Q48" s="5" t="str">
        <f>VLOOKUP(C48,'AUD AGOSTO'!B:T,13,0)</f>
        <v>XV</v>
      </c>
      <c r="R48" s="5" t="str">
        <f>VLOOKUP(C48,'AUD AGOSTO'!B:T,14,0)</f>
        <v>Arica</v>
      </c>
      <c r="S48" s="5" t="str">
        <f>VLOOKUP(C48,'AUD AGOSTO'!B:T,15,0)</f>
        <v>Fono (58) 2- 246387 - +56966559270</v>
      </c>
      <c r="T48" s="5" t="str">
        <f>VLOOKUP(C48,'AUD AGOSTO'!B:T,16,0)</f>
        <v>directorio@corfal.com</v>
      </c>
      <c r="U48" s="5">
        <f>VLOOKUP(C48,'AUD AGOSTO'!B:T,17,0)</f>
        <v>0</v>
      </c>
      <c r="V48" s="6" t="str">
        <f>VLOOKUP(C48,'AUD AGOSTO'!B:T,18,0)</f>
        <v>93401: Institución de Asistencia Social</v>
      </c>
      <c r="W48" s="7" t="str">
        <f>VLOOKUP(C48,'AUD AGOSTO'!B:T,19,0)</f>
        <v>Certificado financiero firmado ante notario público correspondiente al año 2022 aprobados por el Subdepartamento de Supervisión Financiera Nacional.</v>
      </c>
      <c r="X48" s="8">
        <v>948758</v>
      </c>
      <c r="Y48" s="8">
        <v>7969571</v>
      </c>
      <c r="Z48" s="6">
        <v>45169</v>
      </c>
      <c r="AA48" s="5" t="s">
        <v>5970</v>
      </c>
      <c r="AB48" s="5" t="s">
        <v>5971</v>
      </c>
      <c r="AC48" s="5" t="s">
        <v>5982</v>
      </c>
    </row>
    <row r="49" spans="2:29" x14ac:dyDescent="0.2">
      <c r="B49" s="26" t="s">
        <v>6103</v>
      </c>
      <c r="C49" s="26">
        <v>717449002</v>
      </c>
      <c r="D49" s="5">
        <v>1150141</v>
      </c>
      <c r="E49" s="26">
        <v>15</v>
      </c>
      <c r="F49" s="5" t="str">
        <f>VLOOKUP(C49,'AUD AGOSTO'!B:T,2,0)</f>
        <v>Corporación de Derecho Privado.</v>
      </c>
      <c r="G49" s="5" t="str">
        <f>VLOOKUP(C49,'AUD AGOSTO'!B:T,3,0)</f>
        <v>Corporaciones de Derecho Privado</v>
      </c>
      <c r="H49" s="5" t="str">
        <f>VLOOKUP(C49,'AUD AGOSTO'!B:T,4,0)</f>
        <v xml:space="preserve">Otorgada por Decreto Supremo Nº 248, de fecha 07 de febrero de 1990. </v>
      </c>
      <c r="I49" s="5" t="str">
        <f>VLOOKUP(C49,'AUD AGOSTO'!B:T,5,0)</f>
        <v xml:space="preserve">Certificado de vigencia, folio Nº500513385985, de 09 de junio de 2023, del Servicio de Registro Civil e Identificación
</v>
      </c>
      <c r="J49" s="5">
        <f>VLOOKUP(C49,'AUD AGOSTO'!B:T,6,0)</f>
        <v>2023</v>
      </c>
      <c r="K49" s="5" t="str">
        <f>VLOOKUP(C49,'AUD AGOSTO'!B:T,7,0)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9" s="5" t="str">
        <f>VLOOKUP(C49,'AUD AGOSTO'!B:T,8,0)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9" s="5" t="str">
        <f>VLOOKUP(C49,'AUD AGOSTO'!B:T,9,0)</f>
        <v>Dos años</v>
      </c>
      <c r="N49" s="5" t="str">
        <f>VLOOKUP(C49,'AUD AGOSTO'!B:T,10,0)</f>
        <v>24 de noviembre de 2020 al mes de noviembre del año 2021 (se prórroga directorio vigente hasta la celebración de la próxima Asamblea General Ordinaria de Socios, fijada para el mes de noviembre de 2021 (artículo vigésimo tercero de los Estatutos).</v>
      </c>
      <c r="O49" s="5" t="str">
        <f>VLOOKUP(C49,'AUD AGOSTO'!B:T,11,0)</f>
        <v xml:space="preserve">Rosa Icarte Muñoz, , María Nicolasa Rodríguez Roco, , y Juan Gabriel Lecaros Trincado, K, quienes pueden actuar de forma conjunta, separada e indistintamente para representar a la Corporación.
</v>
      </c>
      <c r="P49" s="5" t="str">
        <f>VLOOKUP(C49,'AUD AGOSTO'!B:T,12,0)</f>
        <v xml:space="preserve">Población Carlos Condell, Avenida Alejandro Azola Nº 1635, comuna de Arica.
</v>
      </c>
      <c r="Q49" s="5" t="str">
        <f>VLOOKUP(C49,'AUD AGOSTO'!B:T,13,0)</f>
        <v>XV</v>
      </c>
      <c r="R49" s="5" t="str">
        <f>VLOOKUP(C49,'AUD AGOSTO'!B:T,14,0)</f>
        <v>Arica</v>
      </c>
      <c r="S49" s="5" t="str">
        <f>VLOOKUP(C49,'AUD AGOSTO'!B:T,15,0)</f>
        <v>Fono (58) 2- 246387 - +56966559270</v>
      </c>
      <c r="T49" s="5" t="str">
        <f>VLOOKUP(C49,'AUD AGOSTO'!B:T,16,0)</f>
        <v>directorio@corfal.com</v>
      </c>
      <c r="U49" s="5">
        <f>VLOOKUP(C49,'AUD AGOSTO'!B:T,17,0)</f>
        <v>0</v>
      </c>
      <c r="V49" s="6" t="str">
        <f>VLOOKUP(C49,'AUD AGOSTO'!B:T,18,0)</f>
        <v>93401: Institución de Asistencia Social</v>
      </c>
      <c r="W49" s="7" t="str">
        <f>VLOOKUP(C49,'AUD AGOSTO'!B:T,19,0)</f>
        <v>Certificado financiero firmado ante notario público correspondiente al año 2022 aprobados por el Subdepartamento de Supervisión Financiera Nacional.</v>
      </c>
      <c r="X49" s="8">
        <v>7463299</v>
      </c>
      <c r="Y49" s="8">
        <v>59706392</v>
      </c>
      <c r="Z49" s="6">
        <v>45169</v>
      </c>
      <c r="AA49" s="5" t="s">
        <v>5970</v>
      </c>
      <c r="AB49" s="5" t="s">
        <v>5971</v>
      </c>
      <c r="AC49" s="5" t="s">
        <v>5982</v>
      </c>
    </row>
    <row r="50" spans="2:29" x14ac:dyDescent="0.2">
      <c r="B50" s="26" t="s">
        <v>6103</v>
      </c>
      <c r="C50" s="26">
        <v>717449002</v>
      </c>
      <c r="D50" s="5">
        <v>1150142</v>
      </c>
      <c r="E50" s="26">
        <v>15</v>
      </c>
      <c r="F50" s="5" t="str">
        <f>VLOOKUP(C50,'AUD AGOSTO'!B:T,2,0)</f>
        <v>Corporación de Derecho Privado.</v>
      </c>
      <c r="G50" s="5" t="str">
        <f>VLOOKUP(C50,'AUD AGOSTO'!B:T,3,0)</f>
        <v>Corporaciones de Derecho Privado</v>
      </c>
      <c r="H50" s="5" t="str">
        <f>VLOOKUP(C50,'AUD AGOSTO'!B:T,4,0)</f>
        <v xml:space="preserve">Otorgada por Decreto Supremo Nº 248, de fecha 07 de febrero de 1990. </v>
      </c>
      <c r="I50" s="5" t="str">
        <f>VLOOKUP(C50,'AUD AGOSTO'!B:T,5,0)</f>
        <v xml:space="preserve">Certificado de vigencia, folio Nº500513385985, de 09 de junio de 2023, del Servicio de Registro Civil e Identificación
</v>
      </c>
      <c r="J50" s="5">
        <f>VLOOKUP(C50,'AUD AGOSTO'!B:T,6,0)</f>
        <v>2023</v>
      </c>
      <c r="K50" s="5" t="str">
        <f>VLOOKUP(C50,'AUD AGOSTO'!B:T,7,0)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0" s="5" t="str">
        <f>VLOOKUP(C50,'AUD AGOSTO'!B:T,8,0)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0" s="5" t="str">
        <f>VLOOKUP(C50,'AUD AGOSTO'!B:T,9,0)</f>
        <v>Dos años</v>
      </c>
      <c r="N50" s="5" t="str">
        <f>VLOOKUP(C50,'AUD AGOSTO'!B:T,10,0)</f>
        <v>24 de noviembre de 2020 al mes de noviembre del año 2021 (se prórroga directorio vigente hasta la celebración de la próxima Asamblea General Ordinaria de Socios, fijada para el mes de noviembre de 2021 (artículo vigésimo tercero de los Estatutos).</v>
      </c>
      <c r="O50" s="5" t="str">
        <f>VLOOKUP(C50,'AUD AGOSTO'!B:T,11,0)</f>
        <v xml:space="preserve">Rosa Icarte Muñoz, , María Nicolasa Rodríguez Roco, , y Juan Gabriel Lecaros Trincado, K, quienes pueden actuar de forma conjunta, separada e indistintamente para representar a la Corporación.
</v>
      </c>
      <c r="P50" s="5" t="str">
        <f>VLOOKUP(C50,'AUD AGOSTO'!B:T,12,0)</f>
        <v xml:space="preserve">Población Carlos Condell, Avenida Alejandro Azola Nº 1635, comuna de Arica.
</v>
      </c>
      <c r="Q50" s="5" t="str">
        <f>VLOOKUP(C50,'AUD AGOSTO'!B:T,13,0)</f>
        <v>XV</v>
      </c>
      <c r="R50" s="5" t="str">
        <f>VLOOKUP(C50,'AUD AGOSTO'!B:T,14,0)</f>
        <v>Arica</v>
      </c>
      <c r="S50" s="5" t="str">
        <f>VLOOKUP(C50,'AUD AGOSTO'!B:T,15,0)</f>
        <v>Fono (58) 2- 246387 - +56966559270</v>
      </c>
      <c r="T50" s="5" t="str">
        <f>VLOOKUP(C50,'AUD AGOSTO'!B:T,16,0)</f>
        <v>directorio@corfal.com</v>
      </c>
      <c r="U50" s="5">
        <f>VLOOKUP(C50,'AUD AGOSTO'!B:T,17,0)</f>
        <v>0</v>
      </c>
      <c r="V50" s="6" t="str">
        <f>VLOOKUP(C50,'AUD AGOSTO'!B:T,18,0)</f>
        <v>93401: Institución de Asistencia Social</v>
      </c>
      <c r="W50" s="7" t="str">
        <f>VLOOKUP(C50,'AUD AGOSTO'!B:T,19,0)</f>
        <v>Certificado financiero firmado ante notario público correspondiente al año 2022 aprobados por el Subdepartamento de Supervisión Financiera Nacional.</v>
      </c>
      <c r="X50" s="8">
        <v>19962624</v>
      </c>
      <c r="Y50" s="8">
        <v>133240166</v>
      </c>
      <c r="Z50" s="6">
        <v>45169</v>
      </c>
      <c r="AA50" s="5" t="s">
        <v>5970</v>
      </c>
      <c r="AB50" s="5" t="s">
        <v>5971</v>
      </c>
      <c r="AC50" s="5" t="s">
        <v>5982</v>
      </c>
    </row>
    <row r="51" spans="2:29" x14ac:dyDescent="0.2">
      <c r="B51" s="26" t="s">
        <v>6103</v>
      </c>
      <c r="C51" s="26">
        <v>717449002</v>
      </c>
      <c r="D51" s="5">
        <v>1150148</v>
      </c>
      <c r="E51" s="26">
        <v>15</v>
      </c>
      <c r="F51" s="5" t="str">
        <f>VLOOKUP(C51,'AUD AGOSTO'!B:T,2,0)</f>
        <v>Corporación de Derecho Privado.</v>
      </c>
      <c r="G51" s="5" t="str">
        <f>VLOOKUP(C51,'AUD AGOSTO'!B:T,3,0)</f>
        <v>Corporaciones de Derecho Privado</v>
      </c>
      <c r="H51" s="5" t="str">
        <f>VLOOKUP(C51,'AUD AGOSTO'!B:T,4,0)</f>
        <v xml:space="preserve">Otorgada por Decreto Supremo Nº 248, de fecha 07 de febrero de 1990. </v>
      </c>
      <c r="I51" s="5" t="str">
        <f>VLOOKUP(C51,'AUD AGOSTO'!B:T,5,0)</f>
        <v xml:space="preserve">Certificado de vigencia, folio Nº500513385985, de 09 de junio de 2023, del Servicio de Registro Civil e Identificación
</v>
      </c>
      <c r="J51" s="5">
        <f>VLOOKUP(C51,'AUD AGOSTO'!B:T,6,0)</f>
        <v>2023</v>
      </c>
      <c r="K51" s="5" t="str">
        <f>VLOOKUP(C51,'AUD AGOSTO'!B:T,7,0)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1" s="5" t="str">
        <f>VLOOKUP(C51,'AUD AGOSTO'!B:T,8,0)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1" s="5" t="str">
        <f>VLOOKUP(C51,'AUD AGOSTO'!B:T,9,0)</f>
        <v>Dos años</v>
      </c>
      <c r="N51" s="5" t="str">
        <f>VLOOKUP(C51,'AUD AGOSTO'!B:T,10,0)</f>
        <v>24 de noviembre de 2020 al mes de noviembre del año 2021 (se prórroga directorio vigente hasta la celebración de la próxima Asamblea General Ordinaria de Socios, fijada para el mes de noviembre de 2021 (artículo vigésimo tercero de los Estatutos).</v>
      </c>
      <c r="O51" s="5" t="str">
        <f>VLOOKUP(C51,'AUD AGOSTO'!B:T,11,0)</f>
        <v xml:space="preserve">Rosa Icarte Muñoz, , María Nicolasa Rodríguez Roco, , y Juan Gabriel Lecaros Trincado, K, quienes pueden actuar de forma conjunta, separada e indistintamente para representar a la Corporación.
</v>
      </c>
      <c r="P51" s="5" t="str">
        <f>VLOOKUP(C51,'AUD AGOSTO'!B:T,12,0)</f>
        <v xml:space="preserve">Población Carlos Condell, Avenida Alejandro Azola Nº 1635, comuna de Arica.
</v>
      </c>
      <c r="Q51" s="5" t="str">
        <f>VLOOKUP(C51,'AUD AGOSTO'!B:T,13,0)</f>
        <v>XV</v>
      </c>
      <c r="R51" s="5" t="str">
        <f>VLOOKUP(C51,'AUD AGOSTO'!B:T,14,0)</f>
        <v>Arica</v>
      </c>
      <c r="S51" s="5" t="str">
        <f>VLOOKUP(C51,'AUD AGOSTO'!B:T,15,0)</f>
        <v>Fono (58) 2- 246387 - +56966559270</v>
      </c>
      <c r="T51" s="5" t="str">
        <f>VLOOKUP(C51,'AUD AGOSTO'!B:T,16,0)</f>
        <v>directorio@corfal.com</v>
      </c>
      <c r="U51" s="5">
        <f>VLOOKUP(C51,'AUD AGOSTO'!B:T,17,0)</f>
        <v>0</v>
      </c>
      <c r="V51" s="6" t="str">
        <f>VLOOKUP(C51,'AUD AGOSTO'!B:T,18,0)</f>
        <v>93401: Institución de Asistencia Social</v>
      </c>
      <c r="W51" s="7" t="str">
        <f>VLOOKUP(C51,'AUD AGOSTO'!B:T,19,0)</f>
        <v>Certificado financiero firmado ante notario público correspondiente al año 2022 aprobados por el Subdepartamento de Supervisión Financiera Nacional.</v>
      </c>
      <c r="X51" s="8">
        <v>7552704</v>
      </c>
      <c r="Y51" s="8">
        <v>56405115</v>
      </c>
      <c r="Z51" s="6">
        <v>45169</v>
      </c>
      <c r="AA51" s="5" t="s">
        <v>5970</v>
      </c>
      <c r="AB51" s="5" t="s">
        <v>5971</v>
      </c>
      <c r="AC51" s="5" t="s">
        <v>5982</v>
      </c>
    </row>
    <row r="52" spans="2:29" x14ac:dyDescent="0.2">
      <c r="B52" s="26" t="s">
        <v>6102</v>
      </c>
      <c r="C52" s="26">
        <v>717150007</v>
      </c>
      <c r="D52" s="5">
        <v>1010194</v>
      </c>
      <c r="E52" s="26">
        <v>1</v>
      </c>
      <c r="F52" s="5" t="str">
        <f>VLOOKUP(C52,'AUD AGOSTO'!B:T,2,0)</f>
        <v>Corporación de Derecho Privado.</v>
      </c>
      <c r="G52" s="5" t="str">
        <f>VLOOKUP(C52,'AUD AGOSTO'!B:T,3,0)</f>
        <v>Corporaciones de Derecho Privado</v>
      </c>
      <c r="H52" s="5" t="str">
        <f>VLOOKUP(C52,'AUD AGOSTO'!B:T,4,0)</f>
        <v xml:space="preserve">Otorgada por Decreto Supremo Nº 972, de fecha 25 de julio de  1990, del Ministerio de Justicia, publicado en el Diario Oficial el día 13 de agosto de 1990. </v>
      </c>
      <c r="I52" s="5" t="str">
        <f>VLOOKUP(C52,'AUD AGOSTO'!B:T,5,0)</f>
        <v xml:space="preserve">Certificado de vigencia, folio Nº 500508350171, de fecha 09 de mayo de 2023, del Servicio de Registro Civil e Identificación
</v>
      </c>
      <c r="J52" s="5">
        <f>VLOOKUP(C52,'AUD AGOSTO'!B:T,6,0)</f>
        <v>2023</v>
      </c>
      <c r="K52" s="5" t="str">
        <f>VLOOKUP(C52,'AUD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2" s="5" t="str">
        <f>VLOOKUP(C52,'AUD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AGOSTO'!B:T,10,0)</f>
        <v>31 de marzo de 2022 a 31 de marzo de 2025</v>
      </c>
      <c r="O52" s="5" t="str">
        <f>VLOOKUP(C52,'AUD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AGOSTO'!B:T,12,0)</f>
        <v xml:space="preserve">Carlos Justiniano Nº 1123, comuna de Providencia, Región Metropolitana.
</v>
      </c>
      <c r="Q52" s="5" t="str">
        <f>VLOOKUP(C52,'AUD AGOSTO'!B:T,13,0)</f>
        <v>XIII</v>
      </c>
      <c r="R52" s="5" t="str">
        <f>VLOOKUP(C52,'AUD AGOSTO'!B:T,14,0)</f>
        <v>Providencia</v>
      </c>
      <c r="S52" s="5" t="str">
        <f>VLOOKUP(C52,'AUD AGOSTO'!B:T,15,0)</f>
        <v>Fono 223393900- 223393901</v>
      </c>
      <c r="T52" s="5">
        <f>VLOOKUP(C52,'AUD AGOSTO'!B:T,16,0)</f>
        <v>0</v>
      </c>
      <c r="U52" s="5">
        <f>VLOOKUP(C52,'AUD AGOSTO'!B:T,17,0)</f>
        <v>0</v>
      </c>
      <c r="V52" s="6" t="str">
        <f>VLOOKUP(C52,'AUD AGOSTO'!B:T,18,0)</f>
        <v>93401: Institución de Asistencia Social</v>
      </c>
      <c r="W52" s="7" t="str">
        <f>VLOOKUP(C52,'AUD AGOSTO'!B:T,19,0)</f>
        <v>Se acompaña certificado financiero de la Institución correspondientes al año 2022,  aprobado por el Sub Departamento de Supervisión Financiera Nacional</v>
      </c>
      <c r="X52" s="8">
        <v>2241792</v>
      </c>
      <c r="Y52" s="8">
        <v>14795827</v>
      </c>
      <c r="Z52" s="6">
        <v>45169</v>
      </c>
      <c r="AA52" s="5" t="s">
        <v>5970</v>
      </c>
      <c r="AB52" s="5" t="s">
        <v>5971</v>
      </c>
      <c r="AC52" s="5" t="s">
        <v>164</v>
      </c>
    </row>
    <row r="53" spans="2:29" x14ac:dyDescent="0.2">
      <c r="B53" s="26" t="s">
        <v>6102</v>
      </c>
      <c r="C53" s="26">
        <v>717150007</v>
      </c>
      <c r="D53" s="5">
        <v>1010195</v>
      </c>
      <c r="E53" s="26">
        <v>1</v>
      </c>
      <c r="F53" s="5" t="str">
        <f>VLOOKUP(C53,'AUD AGOSTO'!B:T,2,0)</f>
        <v>Corporación de Derecho Privado.</v>
      </c>
      <c r="G53" s="5" t="str">
        <f>VLOOKUP(C53,'AUD AGOSTO'!B:T,3,0)</f>
        <v>Corporaciones de Derecho Privado</v>
      </c>
      <c r="H53" s="5" t="str">
        <f>VLOOKUP(C53,'AUD AGOSTO'!B:T,4,0)</f>
        <v xml:space="preserve">Otorgada por Decreto Supremo Nº 972, de fecha 25 de julio de  1990, del Ministerio de Justicia, publicado en el Diario Oficial el día 13 de agosto de 1990. </v>
      </c>
      <c r="I53" s="5" t="str">
        <f>VLOOKUP(C53,'AUD AGOSTO'!B:T,5,0)</f>
        <v xml:space="preserve">Certificado de vigencia, folio Nº 500508350171, de fecha 09 de mayo de 2023, del Servicio de Registro Civil e Identificación
</v>
      </c>
      <c r="J53" s="5">
        <f>VLOOKUP(C53,'AUD AGOSTO'!B:T,6,0)</f>
        <v>2023</v>
      </c>
      <c r="K53" s="5" t="str">
        <f>VLOOKUP(C53,'AUD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3" s="5" t="str">
        <f>VLOOKUP(C53,'AUD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AGOSTO'!B:T,10,0)</f>
        <v>31 de marzo de 2022 a 31 de marzo de 2025</v>
      </c>
      <c r="O53" s="5" t="str">
        <f>VLOOKUP(C53,'AUD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AGOSTO'!B:T,12,0)</f>
        <v xml:space="preserve">Carlos Justiniano Nº 1123, comuna de Providencia, Región Metropolitana.
</v>
      </c>
      <c r="Q53" s="5" t="str">
        <f>VLOOKUP(C53,'AUD AGOSTO'!B:T,13,0)</f>
        <v>XIII</v>
      </c>
      <c r="R53" s="5" t="str">
        <f>VLOOKUP(C53,'AUD AGOSTO'!B:T,14,0)</f>
        <v>Providencia</v>
      </c>
      <c r="S53" s="5" t="str">
        <f>VLOOKUP(C53,'AUD AGOSTO'!B:T,15,0)</f>
        <v>Fono 223393900- 223393901</v>
      </c>
      <c r="T53" s="5">
        <f>VLOOKUP(C53,'AUD AGOSTO'!B:T,16,0)</f>
        <v>0</v>
      </c>
      <c r="U53" s="5">
        <f>VLOOKUP(C53,'AUD AGOSTO'!B:T,17,0)</f>
        <v>0</v>
      </c>
      <c r="V53" s="6" t="str">
        <f>VLOOKUP(C53,'AUD AGOSTO'!B:T,18,0)</f>
        <v>93401: Institución de Asistencia Social</v>
      </c>
      <c r="W53" s="7" t="str">
        <f>VLOOKUP(C53,'AUD AGOSTO'!B:T,19,0)</f>
        <v>Se acompaña certificado financiero de la Institución correspondientes al año 2022,  aprobado por el Sub Departamento de Supervisión Financiera Nacional</v>
      </c>
      <c r="X53" s="8">
        <v>2466772</v>
      </c>
      <c r="Y53" s="8">
        <v>16318643</v>
      </c>
      <c r="Z53" s="6">
        <v>45169</v>
      </c>
      <c r="AA53" s="5" t="s">
        <v>5970</v>
      </c>
      <c r="AB53" s="5" t="s">
        <v>5971</v>
      </c>
      <c r="AC53" s="5" t="s">
        <v>164</v>
      </c>
    </row>
    <row r="54" spans="2:29" x14ac:dyDescent="0.2">
      <c r="B54" s="26" t="s">
        <v>6102</v>
      </c>
      <c r="C54" s="26">
        <v>717150007</v>
      </c>
      <c r="D54" s="5">
        <v>1010276</v>
      </c>
      <c r="E54" s="26">
        <v>1</v>
      </c>
      <c r="F54" s="5" t="str">
        <f>VLOOKUP(C54,'AUD AGOSTO'!B:T,2,0)</f>
        <v>Corporación de Derecho Privado.</v>
      </c>
      <c r="G54" s="5" t="str">
        <f>VLOOKUP(C54,'AUD AGOSTO'!B:T,3,0)</f>
        <v>Corporaciones de Derecho Privado</v>
      </c>
      <c r="H54" s="5" t="str">
        <f>VLOOKUP(C54,'AUD AGOSTO'!B:T,4,0)</f>
        <v xml:space="preserve">Otorgada por Decreto Supremo Nº 972, de fecha 25 de julio de  1990, del Ministerio de Justicia, publicado en el Diario Oficial el día 13 de agosto de 1990. </v>
      </c>
      <c r="I54" s="5" t="str">
        <f>VLOOKUP(C54,'AUD AGOSTO'!B:T,5,0)</f>
        <v xml:space="preserve">Certificado de vigencia, folio Nº 500508350171, de fecha 09 de mayo de 2023, del Servicio de Registro Civil e Identificación
</v>
      </c>
      <c r="J54" s="5">
        <f>VLOOKUP(C54,'AUD AGOSTO'!B:T,6,0)</f>
        <v>2023</v>
      </c>
      <c r="K54" s="5" t="str">
        <f>VLOOKUP(C54,'AUD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4" s="5" t="str">
        <f>VLOOKUP(C54,'AUD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AGOSTO'!B:T,10,0)</f>
        <v>31 de marzo de 2022 a 31 de marzo de 2025</v>
      </c>
      <c r="O54" s="5" t="str">
        <f>VLOOKUP(C54,'AUD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AGOSTO'!B:T,12,0)</f>
        <v xml:space="preserve">Carlos Justiniano Nº 1123, comuna de Providencia, Región Metropolitana.
</v>
      </c>
      <c r="Q54" s="5" t="str">
        <f>VLOOKUP(C54,'AUD AGOSTO'!B:T,13,0)</f>
        <v>XIII</v>
      </c>
      <c r="R54" s="5" t="str">
        <f>VLOOKUP(C54,'AUD AGOSTO'!B:T,14,0)</f>
        <v>Providencia</v>
      </c>
      <c r="S54" s="5" t="str">
        <f>VLOOKUP(C54,'AUD AGOSTO'!B:T,15,0)</f>
        <v>Fono 223393900- 223393901</v>
      </c>
      <c r="T54" s="5">
        <f>VLOOKUP(C54,'AUD AGOSTO'!B:T,16,0)</f>
        <v>0</v>
      </c>
      <c r="U54" s="5">
        <f>VLOOKUP(C54,'AUD AGOSTO'!B:T,17,0)</f>
        <v>0</v>
      </c>
      <c r="V54" s="6" t="str">
        <f>VLOOKUP(C54,'AUD AGOSTO'!B:T,18,0)</f>
        <v>93401: Institución de Asistencia Social</v>
      </c>
      <c r="W54" s="7" t="str">
        <f>VLOOKUP(C54,'AUD AGOSTO'!B:T,19,0)</f>
        <v>Se acompaña certificado financiero de la Institución correspondientes al año 2022,  aprobado por el Sub Departamento de Supervisión Financiera Nacional</v>
      </c>
      <c r="X54" s="8">
        <v>30210816</v>
      </c>
      <c r="Y54" s="8">
        <v>219124323</v>
      </c>
      <c r="Z54" s="6">
        <v>45169</v>
      </c>
      <c r="AA54" s="5" t="s">
        <v>5970</v>
      </c>
      <c r="AB54" s="5" t="s">
        <v>5971</v>
      </c>
      <c r="AC54" s="5" t="s">
        <v>164</v>
      </c>
    </row>
    <row r="55" spans="2:29" x14ac:dyDescent="0.2">
      <c r="B55" s="26" t="s">
        <v>6102</v>
      </c>
      <c r="C55" s="26">
        <v>717150007</v>
      </c>
      <c r="D55" s="5">
        <v>1040324</v>
      </c>
      <c r="E55" s="26">
        <v>4</v>
      </c>
      <c r="F55" s="5" t="str">
        <f>VLOOKUP(C55,'AUD AGOSTO'!B:T,2,0)</f>
        <v>Corporación de Derecho Privado.</v>
      </c>
      <c r="G55" s="5" t="str">
        <f>VLOOKUP(C55,'AUD AGOSTO'!B:T,3,0)</f>
        <v>Corporaciones de Derecho Privado</v>
      </c>
      <c r="H55" s="5" t="str">
        <f>VLOOKUP(C55,'AUD AGOSTO'!B:T,4,0)</f>
        <v xml:space="preserve">Otorgada por Decreto Supremo Nº 972, de fecha 25 de julio de  1990, del Ministerio de Justicia, publicado en el Diario Oficial el día 13 de agosto de 1990. </v>
      </c>
      <c r="I55" s="5" t="str">
        <f>VLOOKUP(C55,'AUD AGOSTO'!B:T,5,0)</f>
        <v xml:space="preserve">Certificado de vigencia, folio Nº 500508350171, de fecha 09 de mayo de 2023, del Servicio de Registro Civil e Identificación
</v>
      </c>
      <c r="J55" s="5">
        <f>VLOOKUP(C55,'AUD AGOSTO'!B:T,6,0)</f>
        <v>2023</v>
      </c>
      <c r="K55" s="5" t="str">
        <f>VLOOKUP(C55,'AUD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5" s="5" t="str">
        <f>VLOOKUP(C55,'AUD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AGOSTO'!B:T,10,0)</f>
        <v>31 de marzo de 2022 a 31 de marzo de 2025</v>
      </c>
      <c r="O55" s="5" t="str">
        <f>VLOOKUP(C55,'AUD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AGOSTO'!B:T,12,0)</f>
        <v xml:space="preserve">Carlos Justiniano Nº 1123, comuna de Providencia, Región Metropolitana.
</v>
      </c>
      <c r="Q55" s="5" t="str">
        <f>VLOOKUP(C55,'AUD AGOSTO'!B:T,13,0)</f>
        <v>XIII</v>
      </c>
      <c r="R55" s="5" t="str">
        <f>VLOOKUP(C55,'AUD AGOSTO'!B:T,14,0)</f>
        <v>Providencia</v>
      </c>
      <c r="S55" s="5" t="str">
        <f>VLOOKUP(C55,'AUD AGOSTO'!B:T,15,0)</f>
        <v>Fono 223393900- 223393901</v>
      </c>
      <c r="T55" s="5">
        <f>VLOOKUP(C55,'AUD AGOSTO'!B:T,16,0)</f>
        <v>0</v>
      </c>
      <c r="U55" s="5">
        <f>VLOOKUP(C55,'AUD AGOSTO'!B:T,17,0)</f>
        <v>0</v>
      </c>
      <c r="V55" s="6" t="str">
        <f>VLOOKUP(C55,'AUD AGOSTO'!B:T,18,0)</f>
        <v>93401: Institución de Asistencia Social</v>
      </c>
      <c r="W55" s="7" t="str">
        <f>VLOOKUP(C55,'AUD AGOSTO'!B:T,19,0)</f>
        <v>Se acompaña certificado financiero de la Institución correspondientes al año 2022,  aprobado por el Sub Departamento de Supervisión Financiera Nacional</v>
      </c>
      <c r="X55" s="8">
        <v>0</v>
      </c>
      <c r="Y55" s="8">
        <v>3993192</v>
      </c>
      <c r="Z55" s="6">
        <v>45169</v>
      </c>
      <c r="AA55" s="5" t="s">
        <v>5970</v>
      </c>
      <c r="AB55" s="5" t="s">
        <v>5971</v>
      </c>
      <c r="AC55" s="5" t="s">
        <v>5978</v>
      </c>
    </row>
    <row r="56" spans="2:29" x14ac:dyDescent="0.2">
      <c r="B56" s="26" t="s">
        <v>6102</v>
      </c>
      <c r="C56" s="26">
        <v>717150007</v>
      </c>
      <c r="D56" s="5">
        <v>1040325</v>
      </c>
      <c r="E56" s="26">
        <v>4</v>
      </c>
      <c r="F56" s="5" t="str">
        <f>VLOOKUP(C56,'AUD AGOSTO'!B:T,2,0)</f>
        <v>Corporación de Derecho Privado.</v>
      </c>
      <c r="G56" s="5" t="str">
        <f>VLOOKUP(C56,'AUD AGOSTO'!B:T,3,0)</f>
        <v>Corporaciones de Derecho Privado</v>
      </c>
      <c r="H56" s="5" t="str">
        <f>VLOOKUP(C56,'AUD AGOSTO'!B:T,4,0)</f>
        <v xml:space="preserve">Otorgada por Decreto Supremo Nº 972, de fecha 25 de julio de  1990, del Ministerio de Justicia, publicado en el Diario Oficial el día 13 de agosto de 1990. </v>
      </c>
      <c r="I56" s="5" t="str">
        <f>VLOOKUP(C56,'AUD AGOSTO'!B:T,5,0)</f>
        <v xml:space="preserve">Certificado de vigencia, folio Nº 500508350171, de fecha 09 de mayo de 2023, del Servicio de Registro Civil e Identificación
</v>
      </c>
      <c r="J56" s="5">
        <f>VLOOKUP(C56,'AUD AGOSTO'!B:T,6,0)</f>
        <v>2023</v>
      </c>
      <c r="K56" s="5" t="str">
        <f>VLOOKUP(C56,'AUD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6" s="5" t="str">
        <f>VLOOKUP(C56,'AUD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AGOSTO'!B:T,10,0)</f>
        <v>31 de marzo de 2022 a 31 de marzo de 2025</v>
      </c>
      <c r="O56" s="5" t="str">
        <f>VLOOKUP(C56,'AUD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AGOSTO'!B:T,12,0)</f>
        <v xml:space="preserve">Carlos Justiniano Nº 1123, comuna de Providencia, Región Metropolitana.
</v>
      </c>
      <c r="Q56" s="5" t="str">
        <f>VLOOKUP(C56,'AUD AGOSTO'!B:T,13,0)</f>
        <v>XIII</v>
      </c>
      <c r="R56" s="5" t="str">
        <f>VLOOKUP(C56,'AUD AGOSTO'!B:T,14,0)</f>
        <v>Providencia</v>
      </c>
      <c r="S56" s="5" t="str">
        <f>VLOOKUP(C56,'AUD AGOSTO'!B:T,15,0)</f>
        <v>Fono 223393900- 223393901</v>
      </c>
      <c r="T56" s="5">
        <f>VLOOKUP(C56,'AUD AGOSTO'!B:T,16,0)</f>
        <v>0</v>
      </c>
      <c r="U56" s="5">
        <f>VLOOKUP(C56,'AUD AGOSTO'!B:T,17,0)</f>
        <v>0</v>
      </c>
      <c r="V56" s="6" t="str">
        <f>VLOOKUP(C56,'AUD AGOSTO'!B:T,18,0)</f>
        <v>93401: Institución de Asistencia Social</v>
      </c>
      <c r="W56" s="7" t="str">
        <f>VLOOKUP(C56,'AUD AGOSTO'!B:T,19,0)</f>
        <v>Se acompaña certificado financiero de la Institución correspondientes al año 2022,  aprobado por el Sub Departamento de Supervisión Financiera Nacional</v>
      </c>
      <c r="X56" s="8">
        <v>0</v>
      </c>
      <c r="Y56" s="8">
        <v>4731933</v>
      </c>
      <c r="Z56" s="6">
        <v>45169</v>
      </c>
      <c r="AA56" s="5" t="s">
        <v>5970</v>
      </c>
      <c r="AB56" s="5" t="s">
        <v>5971</v>
      </c>
      <c r="AC56" s="5" t="s">
        <v>5978</v>
      </c>
    </row>
    <row r="57" spans="2:29" x14ac:dyDescent="0.2">
      <c r="B57" s="26" t="s">
        <v>6102</v>
      </c>
      <c r="C57" s="26">
        <v>717150007</v>
      </c>
      <c r="D57" s="5">
        <v>1060295</v>
      </c>
      <c r="E57" s="26">
        <v>6</v>
      </c>
      <c r="F57" s="5" t="str">
        <f>VLOOKUP(C57,'AUD AGOSTO'!B:T,2,0)</f>
        <v>Corporación de Derecho Privado.</v>
      </c>
      <c r="G57" s="5" t="str">
        <f>VLOOKUP(C57,'AUD AGOSTO'!B:T,3,0)</f>
        <v>Corporaciones de Derecho Privado</v>
      </c>
      <c r="H57" s="5" t="str">
        <f>VLOOKUP(C57,'AUD AGOSTO'!B:T,4,0)</f>
        <v xml:space="preserve">Otorgada por Decreto Supremo Nº 972, de fecha 25 de julio de  1990, del Ministerio de Justicia, publicado en el Diario Oficial el día 13 de agosto de 1990. </v>
      </c>
      <c r="I57" s="5" t="str">
        <f>VLOOKUP(C57,'AUD AGOSTO'!B:T,5,0)</f>
        <v xml:space="preserve">Certificado de vigencia, folio Nº 500508350171, de fecha 09 de mayo de 2023, del Servicio de Registro Civil e Identificación
</v>
      </c>
      <c r="J57" s="5">
        <f>VLOOKUP(C57,'AUD AGOSTO'!B:T,6,0)</f>
        <v>2023</v>
      </c>
      <c r="K57" s="5" t="str">
        <f>VLOOKUP(C57,'AUD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7" s="5" t="str">
        <f>VLOOKUP(C57,'AUD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AGOSTO'!B:T,10,0)</f>
        <v>31 de marzo de 2022 a 31 de marzo de 2025</v>
      </c>
      <c r="O57" s="5" t="str">
        <f>VLOOKUP(C57,'AUD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AGOSTO'!B:T,12,0)</f>
        <v xml:space="preserve">Carlos Justiniano Nº 1123, comuna de Providencia, Región Metropolitana.
</v>
      </c>
      <c r="Q57" s="5" t="str">
        <f>VLOOKUP(C57,'AUD AGOSTO'!B:T,13,0)</f>
        <v>XIII</v>
      </c>
      <c r="R57" s="5" t="str">
        <f>VLOOKUP(C57,'AUD AGOSTO'!B:T,14,0)</f>
        <v>Providencia</v>
      </c>
      <c r="S57" s="5" t="str">
        <f>VLOOKUP(C57,'AUD AGOSTO'!B:T,15,0)</f>
        <v>Fono 223393900- 223393901</v>
      </c>
      <c r="T57" s="5">
        <f>VLOOKUP(C57,'AUD AGOSTO'!B:T,16,0)</f>
        <v>0</v>
      </c>
      <c r="U57" s="5">
        <f>VLOOKUP(C57,'AUD AGOSTO'!B:T,17,0)</f>
        <v>0</v>
      </c>
      <c r="V57" s="6" t="str">
        <f>VLOOKUP(C57,'AUD AGOSTO'!B:T,18,0)</f>
        <v>93401: Institución de Asistencia Social</v>
      </c>
      <c r="W57" s="7" t="str">
        <f>VLOOKUP(C57,'AUD AGOSTO'!B:T,19,0)</f>
        <v>Se acompaña certificado financiero de la Institución correspondientes al año 2022,  aprobado por el Sub Departamento de Supervisión Financiera Nacional</v>
      </c>
      <c r="X57" s="8">
        <v>4826080</v>
      </c>
      <c r="Y57" s="8">
        <v>16696680</v>
      </c>
      <c r="Z57" s="6">
        <v>45169</v>
      </c>
      <c r="AA57" s="5" t="s">
        <v>5970</v>
      </c>
      <c r="AB57" s="5" t="s">
        <v>5971</v>
      </c>
      <c r="AC57" s="5" t="s">
        <v>5980</v>
      </c>
    </row>
    <row r="58" spans="2:29" x14ac:dyDescent="0.2">
      <c r="B58" s="26" t="s">
        <v>6102</v>
      </c>
      <c r="C58" s="26">
        <v>717150007</v>
      </c>
      <c r="D58" s="5">
        <v>1060296</v>
      </c>
      <c r="E58" s="26">
        <v>6</v>
      </c>
      <c r="F58" s="5" t="str">
        <f>VLOOKUP(C58,'AUD AGOSTO'!B:T,2,0)</f>
        <v>Corporación de Derecho Privado.</v>
      </c>
      <c r="G58" s="5" t="str">
        <f>VLOOKUP(C58,'AUD AGOSTO'!B:T,3,0)</f>
        <v>Corporaciones de Derecho Privado</v>
      </c>
      <c r="H58" s="5" t="str">
        <f>VLOOKUP(C58,'AUD AGOSTO'!B:T,4,0)</f>
        <v xml:space="preserve">Otorgada por Decreto Supremo Nº 972, de fecha 25 de julio de  1990, del Ministerio de Justicia, publicado en el Diario Oficial el día 13 de agosto de 1990. </v>
      </c>
      <c r="I58" s="5" t="str">
        <f>VLOOKUP(C58,'AUD AGOSTO'!B:T,5,0)</f>
        <v xml:space="preserve">Certificado de vigencia, folio Nº 500508350171, de fecha 09 de mayo de 2023, del Servicio de Registro Civil e Identificación
</v>
      </c>
      <c r="J58" s="5">
        <f>VLOOKUP(C58,'AUD AGOSTO'!B:T,6,0)</f>
        <v>2023</v>
      </c>
      <c r="K58" s="5" t="str">
        <f>VLOOKUP(C58,'AUD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8" s="5" t="str">
        <f>VLOOKUP(C58,'AUD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AGOSTO'!B:T,10,0)</f>
        <v>31 de marzo de 2022 a 31 de marzo de 2025</v>
      </c>
      <c r="O58" s="5" t="str">
        <f>VLOOKUP(C58,'AUD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AGOSTO'!B:T,12,0)</f>
        <v xml:space="preserve">Carlos Justiniano Nº 1123, comuna de Providencia, Región Metropolitana.
</v>
      </c>
      <c r="Q58" s="5" t="str">
        <f>VLOOKUP(C58,'AUD AGOSTO'!B:T,13,0)</f>
        <v>XIII</v>
      </c>
      <c r="R58" s="5" t="str">
        <f>VLOOKUP(C58,'AUD AGOSTO'!B:T,14,0)</f>
        <v>Providencia</v>
      </c>
      <c r="S58" s="5" t="str">
        <f>VLOOKUP(C58,'AUD AGOSTO'!B:T,15,0)</f>
        <v>Fono 223393900- 223393901</v>
      </c>
      <c r="T58" s="5">
        <f>VLOOKUP(C58,'AUD AGOSTO'!B:T,16,0)</f>
        <v>0</v>
      </c>
      <c r="U58" s="5">
        <f>VLOOKUP(C58,'AUD AGOSTO'!B:T,17,0)</f>
        <v>0</v>
      </c>
      <c r="V58" s="6" t="str">
        <f>VLOOKUP(C58,'AUD AGOSTO'!B:T,18,0)</f>
        <v>93401: Institución de Asistencia Social</v>
      </c>
      <c r="W58" s="7" t="str">
        <f>VLOOKUP(C58,'AUD AGOSTO'!B:T,19,0)</f>
        <v>Se acompaña certificado financiero de la Institución correspondientes al año 2022,  aprobado por el Sub Departamento de Supervisión Financiera Nacional</v>
      </c>
      <c r="X58" s="8">
        <v>5835853</v>
      </c>
      <c r="Y58" s="8">
        <v>18530440</v>
      </c>
      <c r="Z58" s="6">
        <v>45169</v>
      </c>
      <c r="AA58" s="5" t="s">
        <v>5970</v>
      </c>
      <c r="AB58" s="5" t="s">
        <v>5971</v>
      </c>
      <c r="AC58" s="5" t="s">
        <v>5980</v>
      </c>
    </row>
    <row r="59" spans="2:29" x14ac:dyDescent="0.2">
      <c r="B59" s="26" t="s">
        <v>6102</v>
      </c>
      <c r="C59" s="26">
        <v>717150007</v>
      </c>
      <c r="D59" s="5">
        <v>1060427</v>
      </c>
      <c r="E59" s="26">
        <v>6</v>
      </c>
      <c r="F59" s="5" t="str">
        <f>VLOOKUP(C59,'AUD AGOSTO'!B:T,2,0)</f>
        <v>Corporación de Derecho Privado.</v>
      </c>
      <c r="G59" s="5" t="str">
        <f>VLOOKUP(C59,'AUD AGOSTO'!B:T,3,0)</f>
        <v>Corporaciones de Derecho Privado</v>
      </c>
      <c r="H59" s="5" t="str">
        <f>VLOOKUP(C59,'AUD AGOSTO'!B:T,4,0)</f>
        <v xml:space="preserve">Otorgada por Decreto Supremo Nº 972, de fecha 25 de julio de  1990, del Ministerio de Justicia, publicado en el Diario Oficial el día 13 de agosto de 1990. </v>
      </c>
      <c r="I59" s="5" t="str">
        <f>VLOOKUP(C59,'AUD AGOSTO'!B:T,5,0)</f>
        <v xml:space="preserve">Certificado de vigencia, folio Nº 500508350171, de fecha 09 de mayo de 2023, del Servicio de Registro Civil e Identificación
</v>
      </c>
      <c r="J59" s="5">
        <f>VLOOKUP(C59,'AUD AGOSTO'!B:T,6,0)</f>
        <v>2023</v>
      </c>
      <c r="K59" s="5" t="str">
        <f>VLOOKUP(C59,'AUD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9" s="5" t="str">
        <f>VLOOKUP(C59,'AUD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AGOSTO'!B:T,10,0)</f>
        <v>31 de marzo de 2022 a 31 de marzo de 2025</v>
      </c>
      <c r="O59" s="5" t="str">
        <f>VLOOKUP(C59,'AUD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AGOSTO'!B:T,12,0)</f>
        <v xml:space="preserve">Carlos Justiniano Nº 1123, comuna de Providencia, Región Metropolitana.
</v>
      </c>
      <c r="Q59" s="5" t="str">
        <f>VLOOKUP(C59,'AUD AGOSTO'!B:T,13,0)</f>
        <v>XIII</v>
      </c>
      <c r="R59" s="5" t="str">
        <f>VLOOKUP(C59,'AUD AGOSTO'!B:T,14,0)</f>
        <v>Providencia</v>
      </c>
      <c r="S59" s="5" t="str">
        <f>VLOOKUP(C59,'AUD AGOSTO'!B:T,15,0)</f>
        <v>Fono 223393900- 223393901</v>
      </c>
      <c r="T59" s="5">
        <f>VLOOKUP(C59,'AUD AGOSTO'!B:T,16,0)</f>
        <v>0</v>
      </c>
      <c r="U59" s="5">
        <f>VLOOKUP(C59,'AUD AGOSTO'!B:T,17,0)</f>
        <v>0</v>
      </c>
      <c r="V59" s="6" t="str">
        <f>VLOOKUP(C59,'AUD AGOSTO'!B:T,18,0)</f>
        <v>93401: Institución de Asistencia Social</v>
      </c>
      <c r="W59" s="7" t="str">
        <f>VLOOKUP(C59,'AUD AGOSTO'!B:T,19,0)</f>
        <v>Se acompaña certificado financiero de la Institución correspondientes al año 2022,  aprobado por el Sub Departamento de Supervisión Financiera Nacional</v>
      </c>
      <c r="X59" s="8">
        <v>5830703</v>
      </c>
      <c r="Y59" s="8">
        <v>43646976</v>
      </c>
      <c r="Z59" s="6">
        <v>45169</v>
      </c>
      <c r="AA59" s="5" t="s">
        <v>5970</v>
      </c>
      <c r="AB59" s="5" t="s">
        <v>5971</v>
      </c>
      <c r="AC59" s="5" t="s">
        <v>5980</v>
      </c>
    </row>
    <row r="60" spans="2:29" x14ac:dyDescent="0.2">
      <c r="B60" s="26" t="s">
        <v>6102</v>
      </c>
      <c r="C60" s="26">
        <v>717150007</v>
      </c>
      <c r="D60" s="5">
        <v>1110148</v>
      </c>
      <c r="E60" s="26">
        <v>11</v>
      </c>
      <c r="F60" s="5" t="str">
        <f>VLOOKUP(C60,'AUD AGOSTO'!B:T,2,0)</f>
        <v>Corporación de Derecho Privado.</v>
      </c>
      <c r="G60" s="5" t="str">
        <f>VLOOKUP(C60,'AUD AGOSTO'!B:T,3,0)</f>
        <v>Corporaciones de Derecho Privado</v>
      </c>
      <c r="H60" s="5" t="str">
        <f>VLOOKUP(C60,'AUD AGOSTO'!B:T,4,0)</f>
        <v xml:space="preserve">Otorgada por Decreto Supremo Nº 972, de fecha 25 de julio de  1990, del Ministerio de Justicia, publicado en el Diario Oficial el día 13 de agosto de 1990. </v>
      </c>
      <c r="I60" s="5" t="str">
        <f>VLOOKUP(C60,'AUD AGOSTO'!B:T,5,0)</f>
        <v xml:space="preserve">Certificado de vigencia, folio Nº 500508350171, de fecha 09 de mayo de 2023, del Servicio de Registro Civil e Identificación
</v>
      </c>
      <c r="J60" s="5">
        <f>VLOOKUP(C60,'AUD AGOSTO'!B:T,6,0)</f>
        <v>2023</v>
      </c>
      <c r="K60" s="5" t="str">
        <f>VLOOKUP(C60,'AUD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0" s="5" t="str">
        <f>VLOOKUP(C60,'AUD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AGOSTO'!B:T,10,0)</f>
        <v>31 de marzo de 2022 a 31 de marzo de 2025</v>
      </c>
      <c r="O60" s="5" t="str">
        <f>VLOOKUP(C60,'AUD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AGOSTO'!B:T,12,0)</f>
        <v xml:space="preserve">Carlos Justiniano Nº 1123, comuna de Providencia, Región Metropolitana.
</v>
      </c>
      <c r="Q60" s="5" t="str">
        <f>VLOOKUP(C60,'AUD AGOSTO'!B:T,13,0)</f>
        <v>XIII</v>
      </c>
      <c r="R60" s="5" t="str">
        <f>VLOOKUP(C60,'AUD AGOSTO'!B:T,14,0)</f>
        <v>Providencia</v>
      </c>
      <c r="S60" s="5" t="str">
        <f>VLOOKUP(C60,'AUD AGOSTO'!B:T,15,0)</f>
        <v>Fono 223393900- 223393901</v>
      </c>
      <c r="T60" s="5">
        <f>VLOOKUP(C60,'AUD AGOSTO'!B:T,16,0)</f>
        <v>0</v>
      </c>
      <c r="U60" s="5">
        <f>VLOOKUP(C60,'AUD AGOSTO'!B:T,17,0)</f>
        <v>0</v>
      </c>
      <c r="V60" s="6" t="str">
        <f>VLOOKUP(C60,'AUD AGOSTO'!B:T,18,0)</f>
        <v>93401: Institución de Asistencia Social</v>
      </c>
      <c r="W60" s="7" t="str">
        <f>VLOOKUP(C60,'AUD AGOSTO'!B:T,19,0)</f>
        <v>Se acompaña certificado financiero de la Institución correspondientes al año 2022,  aprobado por el Sub Departamento de Supervisión Financiera Nacional</v>
      </c>
      <c r="X60" s="8">
        <v>6659990</v>
      </c>
      <c r="Y60" s="8">
        <v>22987708</v>
      </c>
      <c r="Z60" s="6">
        <v>45169</v>
      </c>
      <c r="AA60" s="5" t="s">
        <v>5970</v>
      </c>
      <c r="AB60" s="5" t="s">
        <v>5971</v>
      </c>
      <c r="AC60" s="5" t="s">
        <v>6118</v>
      </c>
    </row>
    <row r="61" spans="2:29" x14ac:dyDescent="0.2">
      <c r="B61" s="26" t="s">
        <v>6102</v>
      </c>
      <c r="C61" s="26">
        <v>717150007</v>
      </c>
      <c r="D61" s="5">
        <v>1110149</v>
      </c>
      <c r="E61" s="26">
        <v>11</v>
      </c>
      <c r="F61" s="5" t="str">
        <f>VLOOKUP(C61,'AUD AGOSTO'!B:T,2,0)</f>
        <v>Corporación de Derecho Privado.</v>
      </c>
      <c r="G61" s="5" t="str">
        <f>VLOOKUP(C61,'AUD AGOSTO'!B:T,3,0)</f>
        <v>Corporaciones de Derecho Privado</v>
      </c>
      <c r="H61" s="5" t="str">
        <f>VLOOKUP(C61,'AUD AGOSTO'!B:T,4,0)</f>
        <v xml:space="preserve">Otorgada por Decreto Supremo Nº 972, de fecha 25 de julio de  1990, del Ministerio de Justicia, publicado en el Diario Oficial el día 13 de agosto de 1990. </v>
      </c>
      <c r="I61" s="5" t="str">
        <f>VLOOKUP(C61,'AUD AGOSTO'!B:T,5,0)</f>
        <v xml:space="preserve">Certificado de vigencia, folio Nº 500508350171, de fecha 09 de mayo de 2023, del Servicio de Registro Civil e Identificación
</v>
      </c>
      <c r="J61" s="5">
        <f>VLOOKUP(C61,'AUD AGOSTO'!B:T,6,0)</f>
        <v>2023</v>
      </c>
      <c r="K61" s="5" t="str">
        <f>VLOOKUP(C61,'AUD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1" s="5" t="str">
        <f>VLOOKUP(C61,'AUD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AGOSTO'!B:T,10,0)</f>
        <v>31 de marzo de 2022 a 31 de marzo de 2025</v>
      </c>
      <c r="O61" s="5" t="str">
        <f>VLOOKUP(C61,'AUD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AGOSTO'!B:T,12,0)</f>
        <v xml:space="preserve">Carlos Justiniano Nº 1123, comuna de Providencia, Región Metropolitana.
</v>
      </c>
      <c r="Q61" s="5" t="str">
        <f>VLOOKUP(C61,'AUD AGOSTO'!B:T,13,0)</f>
        <v>XIII</v>
      </c>
      <c r="R61" s="5" t="str">
        <f>VLOOKUP(C61,'AUD AGOSTO'!B:T,14,0)</f>
        <v>Providencia</v>
      </c>
      <c r="S61" s="5" t="str">
        <f>VLOOKUP(C61,'AUD AGOSTO'!B:T,15,0)</f>
        <v>Fono 223393900- 223393901</v>
      </c>
      <c r="T61" s="5">
        <f>VLOOKUP(C61,'AUD AGOSTO'!B:T,16,0)</f>
        <v>0</v>
      </c>
      <c r="U61" s="5">
        <f>VLOOKUP(C61,'AUD AGOSTO'!B:T,17,0)</f>
        <v>0</v>
      </c>
      <c r="V61" s="6" t="str">
        <f>VLOOKUP(C61,'AUD AGOSTO'!B:T,18,0)</f>
        <v>93401: Institución de Asistencia Social</v>
      </c>
      <c r="W61" s="7" t="str">
        <f>VLOOKUP(C61,'AUD AGOSTO'!B:T,19,0)</f>
        <v>Se acompaña certificado financiero de la Institución correspondientes al año 2022,  aprobado por el Sub Departamento de Supervisión Financiera Nacional</v>
      </c>
      <c r="X61" s="8">
        <v>4637056</v>
      </c>
      <c r="Y61" s="8">
        <v>21821441</v>
      </c>
      <c r="Z61" s="6">
        <v>45169</v>
      </c>
      <c r="AA61" s="5" t="s">
        <v>5970</v>
      </c>
      <c r="AB61" s="5" t="s">
        <v>5971</v>
      </c>
      <c r="AC61" s="5" t="s">
        <v>6118</v>
      </c>
    </row>
    <row r="62" spans="2:29" x14ac:dyDescent="0.2">
      <c r="B62" s="26" t="s">
        <v>6102</v>
      </c>
      <c r="C62" s="26">
        <v>717150007</v>
      </c>
      <c r="D62" s="5">
        <v>1120157</v>
      </c>
      <c r="E62" s="26">
        <v>12</v>
      </c>
      <c r="F62" s="5" t="str">
        <f>VLOOKUP(C62,'AUD AGOSTO'!B:T,2,0)</f>
        <v>Corporación de Derecho Privado.</v>
      </c>
      <c r="G62" s="5" t="str">
        <f>VLOOKUP(C62,'AUD AGOSTO'!B:T,3,0)</f>
        <v>Corporaciones de Derecho Privado</v>
      </c>
      <c r="H62" s="5" t="str">
        <f>VLOOKUP(C62,'AUD AGOSTO'!B:T,4,0)</f>
        <v xml:space="preserve">Otorgada por Decreto Supremo Nº 972, de fecha 25 de julio de  1990, del Ministerio de Justicia, publicado en el Diario Oficial el día 13 de agosto de 1990. </v>
      </c>
      <c r="I62" s="5" t="str">
        <f>VLOOKUP(C62,'AUD AGOSTO'!B:T,5,0)</f>
        <v xml:space="preserve">Certificado de vigencia, folio Nº 500508350171, de fecha 09 de mayo de 2023, del Servicio de Registro Civil e Identificación
</v>
      </c>
      <c r="J62" s="5">
        <f>VLOOKUP(C62,'AUD AGOSTO'!B:T,6,0)</f>
        <v>2023</v>
      </c>
      <c r="K62" s="5" t="str">
        <f>VLOOKUP(C62,'AUD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2" s="5" t="str">
        <f>VLOOKUP(C62,'AUD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AGOSTO'!B:T,10,0)</f>
        <v>31 de marzo de 2022 a 31 de marzo de 2025</v>
      </c>
      <c r="O62" s="5" t="str">
        <f>VLOOKUP(C62,'AUD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AGOSTO'!B:T,12,0)</f>
        <v xml:space="preserve">Carlos Justiniano Nº 1123, comuna de Providencia, Región Metropolitana.
</v>
      </c>
      <c r="Q62" s="5" t="str">
        <f>VLOOKUP(C62,'AUD AGOSTO'!B:T,13,0)</f>
        <v>XIII</v>
      </c>
      <c r="R62" s="5" t="str">
        <f>VLOOKUP(C62,'AUD AGOSTO'!B:T,14,0)</f>
        <v>Providencia</v>
      </c>
      <c r="S62" s="5" t="str">
        <f>VLOOKUP(C62,'AUD AGOSTO'!B:T,15,0)</f>
        <v>Fono 223393900- 223393901</v>
      </c>
      <c r="T62" s="5">
        <f>VLOOKUP(C62,'AUD AGOSTO'!B:T,16,0)</f>
        <v>0</v>
      </c>
      <c r="U62" s="5">
        <f>VLOOKUP(C62,'AUD AGOSTO'!B:T,17,0)</f>
        <v>0</v>
      </c>
      <c r="V62" s="6" t="str">
        <f>VLOOKUP(C62,'AUD AGOSTO'!B:T,18,0)</f>
        <v>93401: Institución de Asistencia Social</v>
      </c>
      <c r="W62" s="7" t="str">
        <f>VLOOKUP(C62,'AUD AGOSTO'!B:T,19,0)</f>
        <v>Se acompaña certificado financiero de la Institución correspondientes al año 2022,  aprobado por el Sub Departamento de Supervisión Financiera Nacional</v>
      </c>
      <c r="X62" s="8">
        <v>2003602</v>
      </c>
      <c r="Y62" s="8">
        <v>14996654</v>
      </c>
      <c r="Z62" s="6">
        <v>45169</v>
      </c>
      <c r="AA62" s="5" t="s">
        <v>5970</v>
      </c>
      <c r="AB62" s="5" t="s">
        <v>5971</v>
      </c>
      <c r="AC62" s="5" t="s">
        <v>6003</v>
      </c>
    </row>
    <row r="63" spans="2:29" x14ac:dyDescent="0.2">
      <c r="B63" s="26" t="s">
        <v>6102</v>
      </c>
      <c r="C63" s="26">
        <v>717150007</v>
      </c>
      <c r="D63" s="5">
        <v>1120158</v>
      </c>
      <c r="E63" s="26">
        <v>12</v>
      </c>
      <c r="F63" s="5" t="str">
        <f>VLOOKUP(C63,'AUD AGOSTO'!B:T,2,0)</f>
        <v>Corporación de Derecho Privado.</v>
      </c>
      <c r="G63" s="5" t="str">
        <f>VLOOKUP(C63,'AUD AGOSTO'!B:T,3,0)</f>
        <v>Corporaciones de Derecho Privado</v>
      </c>
      <c r="H63" s="5" t="str">
        <f>VLOOKUP(C63,'AUD AGOSTO'!B:T,4,0)</f>
        <v xml:space="preserve">Otorgada por Decreto Supremo Nº 972, de fecha 25 de julio de  1990, del Ministerio de Justicia, publicado en el Diario Oficial el día 13 de agosto de 1990. </v>
      </c>
      <c r="I63" s="5" t="str">
        <f>VLOOKUP(C63,'AUD AGOSTO'!B:T,5,0)</f>
        <v xml:space="preserve">Certificado de vigencia, folio Nº 500508350171, de fecha 09 de mayo de 2023, del Servicio de Registro Civil e Identificación
</v>
      </c>
      <c r="J63" s="5">
        <f>VLOOKUP(C63,'AUD AGOSTO'!B:T,6,0)</f>
        <v>2023</v>
      </c>
      <c r="K63" s="5" t="str">
        <f>VLOOKUP(C63,'AUD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3" s="5" t="str">
        <f>VLOOKUP(C63,'AUD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AGOSTO'!B:T,10,0)</f>
        <v>31 de marzo de 2022 a 31 de marzo de 2025</v>
      </c>
      <c r="O63" s="5" t="str">
        <f>VLOOKUP(C63,'AUD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AGOSTO'!B:T,12,0)</f>
        <v xml:space="preserve">Carlos Justiniano Nº 1123, comuna de Providencia, Región Metropolitana.
</v>
      </c>
      <c r="Q63" s="5" t="str">
        <f>VLOOKUP(C63,'AUD AGOSTO'!B:T,13,0)</f>
        <v>XIII</v>
      </c>
      <c r="R63" s="5" t="str">
        <f>VLOOKUP(C63,'AUD AGOSTO'!B:T,14,0)</f>
        <v>Providencia</v>
      </c>
      <c r="S63" s="5" t="str">
        <f>VLOOKUP(C63,'AUD AGOSTO'!B:T,15,0)</f>
        <v>Fono 223393900- 223393901</v>
      </c>
      <c r="T63" s="5">
        <f>VLOOKUP(C63,'AUD AGOSTO'!B:T,16,0)</f>
        <v>0</v>
      </c>
      <c r="U63" s="5">
        <f>VLOOKUP(C63,'AUD AGOSTO'!B:T,17,0)</f>
        <v>0</v>
      </c>
      <c r="V63" s="6" t="str">
        <f>VLOOKUP(C63,'AUD AGOSTO'!B:T,18,0)</f>
        <v>93401: Institución de Asistencia Social</v>
      </c>
      <c r="W63" s="7" t="str">
        <f>VLOOKUP(C63,'AUD AGOSTO'!B:T,19,0)</f>
        <v>Se acompaña certificado financiero de la Institución correspondientes al año 2022,  aprobado por el Sub Departamento de Supervisión Financiera Nacional</v>
      </c>
      <c r="X63" s="8">
        <v>2312599</v>
      </c>
      <c r="Y63" s="8">
        <v>17421575</v>
      </c>
      <c r="Z63" s="6">
        <v>45169</v>
      </c>
      <c r="AA63" s="5" t="s">
        <v>5970</v>
      </c>
      <c r="AB63" s="5" t="s">
        <v>5971</v>
      </c>
      <c r="AC63" s="5" t="s">
        <v>6003</v>
      </c>
    </row>
    <row r="64" spans="2:29" x14ac:dyDescent="0.2">
      <c r="B64" s="26" t="s">
        <v>6102</v>
      </c>
      <c r="C64" s="26">
        <v>717150007</v>
      </c>
      <c r="D64" s="5">
        <v>1132540</v>
      </c>
      <c r="E64" s="26">
        <v>13</v>
      </c>
      <c r="F64" s="5" t="str">
        <f>VLOOKUP(C64,'AUD AGOSTO'!B:T,2,0)</f>
        <v>Corporación de Derecho Privado.</v>
      </c>
      <c r="G64" s="5" t="str">
        <f>VLOOKUP(C64,'AUD AGOSTO'!B:T,3,0)</f>
        <v>Corporaciones de Derecho Privado</v>
      </c>
      <c r="H64" s="5" t="str">
        <f>VLOOKUP(C64,'AUD AGOSTO'!B:T,4,0)</f>
        <v xml:space="preserve">Otorgada por Decreto Supremo Nº 972, de fecha 25 de julio de  1990, del Ministerio de Justicia, publicado en el Diario Oficial el día 13 de agosto de 1990. </v>
      </c>
      <c r="I64" s="5" t="str">
        <f>VLOOKUP(C64,'AUD AGOSTO'!B:T,5,0)</f>
        <v xml:space="preserve">Certificado de vigencia, folio Nº 500508350171, de fecha 09 de mayo de 2023, del Servicio de Registro Civil e Identificación
</v>
      </c>
      <c r="J64" s="5">
        <f>VLOOKUP(C64,'AUD AGOSTO'!B:T,6,0)</f>
        <v>2023</v>
      </c>
      <c r="K64" s="5" t="str">
        <f>VLOOKUP(C64,'AUD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4" s="5" t="str">
        <f>VLOOKUP(C64,'AUD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AGOSTO'!B:T,10,0)</f>
        <v>31 de marzo de 2022 a 31 de marzo de 2025</v>
      </c>
      <c r="O64" s="5" t="str">
        <f>VLOOKUP(C64,'AUD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AGOSTO'!B:T,12,0)</f>
        <v xml:space="preserve">Carlos Justiniano Nº 1123, comuna de Providencia, Región Metropolitana.
</v>
      </c>
      <c r="Q64" s="5" t="str">
        <f>VLOOKUP(C64,'AUD AGOSTO'!B:T,13,0)</f>
        <v>XIII</v>
      </c>
      <c r="R64" s="5" t="str">
        <f>VLOOKUP(C64,'AUD AGOSTO'!B:T,14,0)</f>
        <v>Providencia</v>
      </c>
      <c r="S64" s="5" t="str">
        <f>VLOOKUP(C64,'AUD AGOSTO'!B:T,15,0)</f>
        <v>Fono 223393900- 223393901</v>
      </c>
      <c r="T64" s="5">
        <f>VLOOKUP(C64,'AUD AGOSTO'!B:T,16,0)</f>
        <v>0</v>
      </c>
      <c r="U64" s="5">
        <f>VLOOKUP(C64,'AUD AGOSTO'!B:T,17,0)</f>
        <v>0</v>
      </c>
      <c r="V64" s="6" t="str">
        <f>VLOOKUP(C64,'AUD AGOSTO'!B:T,18,0)</f>
        <v>93401: Institución de Asistencia Social</v>
      </c>
      <c r="W64" s="7" t="str">
        <f>VLOOKUP(C64,'AUD AGOSTO'!B:T,19,0)</f>
        <v>Se acompaña certificado financiero de la Institución correspondientes al año 2022,  aprobado por el Sub Departamento de Supervisión Financiera Nacional</v>
      </c>
      <c r="X64" s="8">
        <v>3371445</v>
      </c>
      <c r="Y64" s="8">
        <v>28598100</v>
      </c>
      <c r="Z64" s="6">
        <v>45169</v>
      </c>
      <c r="AA64" s="5" t="s">
        <v>5970</v>
      </c>
      <c r="AB64" s="5" t="s">
        <v>5971</v>
      </c>
      <c r="AC64" s="5" t="s">
        <v>6004</v>
      </c>
    </row>
    <row r="65" spans="2:29" x14ac:dyDescent="0.2">
      <c r="B65" s="26" t="s">
        <v>6102</v>
      </c>
      <c r="C65" s="26">
        <v>717150007</v>
      </c>
      <c r="D65" s="5">
        <v>1132541</v>
      </c>
      <c r="E65" s="26">
        <v>13</v>
      </c>
      <c r="F65" s="5" t="str">
        <f>VLOOKUP(C65,'AUD AGOSTO'!B:T,2,0)</f>
        <v>Corporación de Derecho Privado.</v>
      </c>
      <c r="G65" s="5" t="str">
        <f>VLOOKUP(C65,'AUD AGOSTO'!B:T,3,0)</f>
        <v>Corporaciones de Derecho Privado</v>
      </c>
      <c r="H65" s="5" t="str">
        <f>VLOOKUP(C65,'AUD AGOSTO'!B:T,4,0)</f>
        <v xml:space="preserve">Otorgada por Decreto Supremo Nº 972, de fecha 25 de julio de  1990, del Ministerio de Justicia, publicado en el Diario Oficial el día 13 de agosto de 1990. </v>
      </c>
      <c r="I65" s="5" t="str">
        <f>VLOOKUP(C65,'AUD AGOSTO'!B:T,5,0)</f>
        <v xml:space="preserve">Certificado de vigencia, folio Nº 500508350171, de fecha 09 de mayo de 2023, del Servicio de Registro Civil e Identificación
</v>
      </c>
      <c r="J65" s="5">
        <f>VLOOKUP(C65,'AUD AGOSTO'!B:T,6,0)</f>
        <v>2023</v>
      </c>
      <c r="K65" s="5" t="str">
        <f>VLOOKUP(C65,'AUD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5" s="5" t="str">
        <f>VLOOKUP(C65,'AUD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AGOSTO'!B:T,10,0)</f>
        <v>31 de marzo de 2022 a 31 de marzo de 2025</v>
      </c>
      <c r="O65" s="5" t="str">
        <f>VLOOKUP(C65,'AUD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AGOSTO'!B:T,12,0)</f>
        <v xml:space="preserve">Carlos Justiniano Nº 1123, comuna de Providencia, Región Metropolitana.
</v>
      </c>
      <c r="Q65" s="5" t="str">
        <f>VLOOKUP(C65,'AUD AGOSTO'!B:T,13,0)</f>
        <v>XIII</v>
      </c>
      <c r="R65" s="5" t="str">
        <f>VLOOKUP(C65,'AUD AGOSTO'!B:T,14,0)</f>
        <v>Providencia</v>
      </c>
      <c r="S65" s="5" t="str">
        <f>VLOOKUP(C65,'AUD AGOSTO'!B:T,15,0)</f>
        <v>Fono 223393900- 223393901</v>
      </c>
      <c r="T65" s="5">
        <f>VLOOKUP(C65,'AUD AGOSTO'!B:T,16,0)</f>
        <v>0</v>
      </c>
      <c r="U65" s="5">
        <f>VLOOKUP(C65,'AUD AGOSTO'!B:T,17,0)</f>
        <v>0</v>
      </c>
      <c r="V65" s="6" t="str">
        <f>VLOOKUP(C65,'AUD AGOSTO'!B:T,18,0)</f>
        <v>93401: Institución de Asistencia Social</v>
      </c>
      <c r="W65" s="7" t="str">
        <f>VLOOKUP(C65,'AUD AGOSTO'!B:T,19,0)</f>
        <v>Se acompaña certificado financiero de la Institución correspondientes al año 2022,  aprobado por el Sub Departamento de Supervisión Financiera Nacional</v>
      </c>
      <c r="X65" s="8">
        <v>8395100</v>
      </c>
      <c r="Y65" s="8">
        <v>83484906</v>
      </c>
      <c r="Z65" s="6">
        <v>45169</v>
      </c>
      <c r="AA65" s="5" t="s">
        <v>5970</v>
      </c>
      <c r="AB65" s="5" t="s">
        <v>5971</v>
      </c>
      <c r="AC65" s="5" t="s">
        <v>5990</v>
      </c>
    </row>
    <row r="66" spans="2:29" x14ac:dyDescent="0.2">
      <c r="B66" s="26" t="s">
        <v>6102</v>
      </c>
      <c r="C66" s="26">
        <v>717150007</v>
      </c>
      <c r="D66" s="5">
        <v>1132542</v>
      </c>
      <c r="E66" s="26">
        <v>13</v>
      </c>
      <c r="F66" s="5" t="str">
        <f>VLOOKUP(C66,'AUD AGOSTO'!B:T,2,0)</f>
        <v>Corporación de Derecho Privado.</v>
      </c>
      <c r="G66" s="5" t="str">
        <f>VLOOKUP(C66,'AUD AGOSTO'!B:T,3,0)</f>
        <v>Corporaciones de Derecho Privado</v>
      </c>
      <c r="H66" s="5" t="str">
        <f>VLOOKUP(C66,'AUD AGOSTO'!B:T,4,0)</f>
        <v xml:space="preserve">Otorgada por Decreto Supremo Nº 972, de fecha 25 de julio de  1990, del Ministerio de Justicia, publicado en el Diario Oficial el día 13 de agosto de 1990. </v>
      </c>
      <c r="I66" s="5" t="str">
        <f>VLOOKUP(C66,'AUD AGOSTO'!B:T,5,0)</f>
        <v xml:space="preserve">Certificado de vigencia, folio Nº 500508350171, de fecha 09 de mayo de 2023, del Servicio de Registro Civil e Identificación
</v>
      </c>
      <c r="J66" s="5">
        <f>VLOOKUP(C66,'AUD AGOSTO'!B:T,6,0)</f>
        <v>2023</v>
      </c>
      <c r="K66" s="5" t="str">
        <f>VLOOKUP(C66,'AUD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6" s="5" t="str">
        <f>VLOOKUP(C66,'AUD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AGOSTO'!B:T,10,0)</f>
        <v>31 de marzo de 2022 a 31 de marzo de 2025</v>
      </c>
      <c r="O66" s="5" t="str">
        <f>VLOOKUP(C66,'AUD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AGOSTO'!B:T,12,0)</f>
        <v xml:space="preserve">Carlos Justiniano Nº 1123, comuna de Providencia, Región Metropolitana.
</v>
      </c>
      <c r="Q66" s="5" t="str">
        <f>VLOOKUP(C66,'AUD AGOSTO'!B:T,13,0)</f>
        <v>XIII</v>
      </c>
      <c r="R66" s="5" t="str">
        <f>VLOOKUP(C66,'AUD AGOSTO'!B:T,14,0)</f>
        <v>Providencia</v>
      </c>
      <c r="S66" s="5" t="str">
        <f>VLOOKUP(C66,'AUD AGOSTO'!B:T,15,0)</f>
        <v>Fono 223393900- 223393901</v>
      </c>
      <c r="T66" s="5">
        <f>VLOOKUP(C66,'AUD AGOSTO'!B:T,16,0)</f>
        <v>0</v>
      </c>
      <c r="U66" s="5">
        <f>VLOOKUP(C66,'AUD AGOSTO'!B:T,17,0)</f>
        <v>0</v>
      </c>
      <c r="V66" s="6" t="str">
        <f>VLOOKUP(C66,'AUD AGOSTO'!B:T,18,0)</f>
        <v>93401: Institución de Asistencia Social</v>
      </c>
      <c r="W66" s="7" t="str">
        <f>VLOOKUP(C66,'AUD AGOSTO'!B:T,19,0)</f>
        <v>Se acompaña certificado financiero de la Institución correspondientes al año 2022,  aprobado por el Sub Departamento de Supervisión Financiera Nacional</v>
      </c>
      <c r="X66" s="8">
        <v>9443382</v>
      </c>
      <c r="Y66" s="8">
        <v>67652690</v>
      </c>
      <c r="Z66" s="6">
        <v>45169</v>
      </c>
      <c r="AA66" s="5" t="s">
        <v>5970</v>
      </c>
      <c r="AB66" s="5" t="s">
        <v>5971</v>
      </c>
      <c r="AC66" s="5" t="s">
        <v>5998</v>
      </c>
    </row>
    <row r="67" spans="2:29" x14ac:dyDescent="0.2">
      <c r="B67" s="26" t="s">
        <v>6102</v>
      </c>
      <c r="C67" s="26">
        <v>717150007</v>
      </c>
      <c r="D67" s="5">
        <v>1132543</v>
      </c>
      <c r="E67" s="26">
        <v>13</v>
      </c>
      <c r="F67" s="5" t="str">
        <f>VLOOKUP(C67,'AUD AGOSTO'!B:T,2,0)</f>
        <v>Corporación de Derecho Privado.</v>
      </c>
      <c r="G67" s="5" t="str">
        <f>VLOOKUP(C67,'AUD AGOSTO'!B:T,3,0)</f>
        <v>Corporaciones de Derecho Privado</v>
      </c>
      <c r="H67" s="5" t="str">
        <f>VLOOKUP(C67,'AUD AGOSTO'!B:T,4,0)</f>
        <v xml:space="preserve">Otorgada por Decreto Supremo Nº 972, de fecha 25 de julio de  1990, del Ministerio de Justicia, publicado en el Diario Oficial el día 13 de agosto de 1990. </v>
      </c>
      <c r="I67" s="5" t="str">
        <f>VLOOKUP(C67,'AUD AGOSTO'!B:T,5,0)</f>
        <v xml:space="preserve">Certificado de vigencia, folio Nº 500508350171, de fecha 09 de mayo de 2023, del Servicio de Registro Civil e Identificación
</v>
      </c>
      <c r="J67" s="5">
        <f>VLOOKUP(C67,'AUD AGOSTO'!B:T,6,0)</f>
        <v>2023</v>
      </c>
      <c r="K67" s="5" t="str">
        <f>VLOOKUP(C67,'AUD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7" s="5" t="str">
        <f>VLOOKUP(C67,'AUD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AGOSTO'!B:T,10,0)</f>
        <v>31 de marzo de 2022 a 31 de marzo de 2025</v>
      </c>
      <c r="O67" s="5" t="str">
        <f>VLOOKUP(C67,'AUD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AGOSTO'!B:T,12,0)</f>
        <v xml:space="preserve">Carlos Justiniano Nº 1123, comuna de Providencia, Región Metropolitana.
</v>
      </c>
      <c r="Q67" s="5" t="str">
        <f>VLOOKUP(C67,'AUD AGOSTO'!B:T,13,0)</f>
        <v>XIII</v>
      </c>
      <c r="R67" s="5" t="str">
        <f>VLOOKUP(C67,'AUD AGOSTO'!B:T,14,0)</f>
        <v>Providencia</v>
      </c>
      <c r="S67" s="5" t="str">
        <f>VLOOKUP(C67,'AUD AGOSTO'!B:T,15,0)</f>
        <v>Fono 223393900- 223393901</v>
      </c>
      <c r="T67" s="5">
        <f>VLOOKUP(C67,'AUD AGOSTO'!B:T,16,0)</f>
        <v>0</v>
      </c>
      <c r="U67" s="5">
        <f>VLOOKUP(C67,'AUD AGOSTO'!B:T,17,0)</f>
        <v>0</v>
      </c>
      <c r="V67" s="6" t="str">
        <f>VLOOKUP(C67,'AUD AGOSTO'!B:T,18,0)</f>
        <v>93401: Institución de Asistencia Social</v>
      </c>
      <c r="W67" s="7" t="str">
        <f>VLOOKUP(C67,'AUD AGOSTO'!B:T,19,0)</f>
        <v>Se acompaña certificado financiero de la Institución correspondientes al año 2022,  aprobado por el Sub Departamento de Supervisión Financiera Nacional</v>
      </c>
      <c r="X67" s="8">
        <v>20991750</v>
      </c>
      <c r="Y67" s="8">
        <v>184791018</v>
      </c>
      <c r="Z67" s="6">
        <v>45169</v>
      </c>
      <c r="AA67" s="5" t="s">
        <v>5970</v>
      </c>
      <c r="AB67" s="5" t="s">
        <v>5971</v>
      </c>
      <c r="AC67" s="5" t="s">
        <v>5991</v>
      </c>
    </row>
    <row r="68" spans="2:29" x14ac:dyDescent="0.2">
      <c r="B68" s="26" t="s">
        <v>6102</v>
      </c>
      <c r="C68" s="26">
        <v>717150007</v>
      </c>
      <c r="D68" s="5">
        <v>1132556</v>
      </c>
      <c r="E68" s="26">
        <v>13</v>
      </c>
      <c r="F68" s="5" t="str">
        <f>VLOOKUP(C68,'AUD AGOSTO'!B:T,2,0)</f>
        <v>Corporación de Derecho Privado.</v>
      </c>
      <c r="G68" s="5" t="str">
        <f>VLOOKUP(C68,'AUD AGOSTO'!B:T,3,0)</f>
        <v>Corporaciones de Derecho Privado</v>
      </c>
      <c r="H68" s="5" t="str">
        <f>VLOOKUP(C68,'AUD AGOSTO'!B:T,4,0)</f>
        <v xml:space="preserve">Otorgada por Decreto Supremo Nº 972, de fecha 25 de julio de  1990, del Ministerio de Justicia, publicado en el Diario Oficial el día 13 de agosto de 1990. </v>
      </c>
      <c r="I68" s="5" t="str">
        <f>VLOOKUP(C68,'AUD AGOSTO'!B:T,5,0)</f>
        <v xml:space="preserve">Certificado de vigencia, folio Nº 500508350171, de fecha 09 de mayo de 2023, del Servicio de Registro Civil e Identificación
</v>
      </c>
      <c r="J68" s="5">
        <f>VLOOKUP(C68,'AUD AGOSTO'!B:T,6,0)</f>
        <v>2023</v>
      </c>
      <c r="K68" s="5" t="str">
        <f>VLOOKUP(C68,'AUD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8" s="5" t="str">
        <f>VLOOKUP(C68,'AUD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AGOSTO'!B:T,10,0)</f>
        <v>31 de marzo de 2022 a 31 de marzo de 2025</v>
      </c>
      <c r="O68" s="5" t="str">
        <f>VLOOKUP(C68,'AUD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AGOSTO'!B:T,12,0)</f>
        <v xml:space="preserve">Carlos Justiniano Nº 1123, comuna de Providencia, Región Metropolitana.
</v>
      </c>
      <c r="Q68" s="5" t="str">
        <f>VLOOKUP(C68,'AUD AGOSTO'!B:T,13,0)</f>
        <v>XIII</v>
      </c>
      <c r="R68" s="5" t="str">
        <f>VLOOKUP(C68,'AUD AGOSTO'!B:T,14,0)</f>
        <v>Providencia</v>
      </c>
      <c r="S68" s="5" t="str">
        <f>VLOOKUP(C68,'AUD AGOSTO'!B:T,15,0)</f>
        <v>Fono 223393900- 223393901</v>
      </c>
      <c r="T68" s="5">
        <f>VLOOKUP(C68,'AUD AGOSTO'!B:T,16,0)</f>
        <v>0</v>
      </c>
      <c r="U68" s="5">
        <f>VLOOKUP(C68,'AUD AGOSTO'!B:T,17,0)</f>
        <v>0</v>
      </c>
      <c r="V68" s="6" t="str">
        <f>VLOOKUP(C68,'AUD AGOSTO'!B:T,18,0)</f>
        <v>93401: Institución de Asistencia Social</v>
      </c>
      <c r="W68" s="7" t="str">
        <f>VLOOKUP(C68,'AUD AGOSTO'!B:T,19,0)</f>
        <v>Se acompaña certificado financiero de la Institución correspondientes al año 2022,  aprobado por el Sub Departamento de Supervisión Financiera Nacional</v>
      </c>
      <c r="X68" s="8">
        <v>6261255</v>
      </c>
      <c r="Y68" s="8">
        <v>62256294</v>
      </c>
      <c r="Z68" s="6">
        <v>45169</v>
      </c>
      <c r="AA68" s="5" t="s">
        <v>5970</v>
      </c>
      <c r="AB68" s="5" t="s">
        <v>5971</v>
      </c>
      <c r="AC68" s="5" t="s">
        <v>5999</v>
      </c>
    </row>
    <row r="69" spans="2:29" x14ac:dyDescent="0.2">
      <c r="B69" s="26" t="s">
        <v>6102</v>
      </c>
      <c r="C69" s="26">
        <v>717150007</v>
      </c>
      <c r="D69" s="5">
        <v>1132557</v>
      </c>
      <c r="E69" s="26">
        <v>13</v>
      </c>
      <c r="F69" s="5" t="str">
        <f>VLOOKUP(C69,'AUD AGOSTO'!B:T,2,0)</f>
        <v>Corporación de Derecho Privado.</v>
      </c>
      <c r="G69" s="5" t="str">
        <f>VLOOKUP(C69,'AUD AGOSTO'!B:T,3,0)</f>
        <v>Corporaciones de Derecho Privado</v>
      </c>
      <c r="H69" s="5" t="str">
        <f>VLOOKUP(C69,'AUD AGOSTO'!B:T,4,0)</f>
        <v xml:space="preserve">Otorgada por Decreto Supremo Nº 972, de fecha 25 de julio de  1990, del Ministerio de Justicia, publicado en el Diario Oficial el día 13 de agosto de 1990. </v>
      </c>
      <c r="I69" s="5" t="str">
        <f>VLOOKUP(C69,'AUD AGOSTO'!B:T,5,0)</f>
        <v xml:space="preserve">Certificado de vigencia, folio Nº 500508350171, de fecha 09 de mayo de 2023, del Servicio de Registro Civil e Identificación
</v>
      </c>
      <c r="J69" s="5">
        <f>VLOOKUP(C69,'AUD AGOSTO'!B:T,6,0)</f>
        <v>2023</v>
      </c>
      <c r="K69" s="5" t="str">
        <f>VLOOKUP(C69,'AUD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9" s="5" t="str">
        <f>VLOOKUP(C69,'AUD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AGOSTO'!B:T,10,0)</f>
        <v>31 de marzo de 2022 a 31 de marzo de 2025</v>
      </c>
      <c r="O69" s="5" t="str">
        <f>VLOOKUP(C69,'AUD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AGOSTO'!B:T,12,0)</f>
        <v xml:space="preserve">Carlos Justiniano Nº 1123, comuna de Providencia, Región Metropolitana.
</v>
      </c>
      <c r="Q69" s="5" t="str">
        <f>VLOOKUP(C69,'AUD AGOSTO'!B:T,13,0)</f>
        <v>XIII</v>
      </c>
      <c r="R69" s="5" t="str">
        <f>VLOOKUP(C69,'AUD AGOSTO'!B:T,14,0)</f>
        <v>Providencia</v>
      </c>
      <c r="S69" s="5" t="str">
        <f>VLOOKUP(C69,'AUD AGOSTO'!B:T,15,0)</f>
        <v>Fono 223393900- 223393901</v>
      </c>
      <c r="T69" s="5">
        <f>VLOOKUP(C69,'AUD AGOSTO'!B:T,16,0)</f>
        <v>0</v>
      </c>
      <c r="U69" s="5">
        <f>VLOOKUP(C69,'AUD AGOSTO'!B:T,17,0)</f>
        <v>0</v>
      </c>
      <c r="V69" s="6" t="str">
        <f>VLOOKUP(C69,'AUD AGOSTO'!B:T,18,0)</f>
        <v>93401: Institución de Asistencia Social</v>
      </c>
      <c r="W69" s="7" t="str">
        <f>VLOOKUP(C69,'AUD AGOSTO'!B:T,19,0)</f>
        <v>Se acompaña certificado financiero de la Institución correspondientes al año 2022,  aprobado por el Sub Departamento de Supervisión Financiera Nacional</v>
      </c>
      <c r="X69" s="8">
        <v>6442196</v>
      </c>
      <c r="Y69" s="8">
        <v>68573111</v>
      </c>
      <c r="Z69" s="6">
        <v>45169</v>
      </c>
      <c r="AA69" s="5" t="s">
        <v>5970</v>
      </c>
      <c r="AB69" s="5" t="s">
        <v>5971</v>
      </c>
      <c r="AC69" s="5" t="s">
        <v>6004</v>
      </c>
    </row>
    <row r="70" spans="2:29" x14ac:dyDescent="0.2">
      <c r="B70" s="26" t="s">
        <v>6102</v>
      </c>
      <c r="C70" s="26">
        <v>717150007</v>
      </c>
      <c r="D70" s="5">
        <v>1132558</v>
      </c>
      <c r="E70" s="26">
        <v>13</v>
      </c>
      <c r="F70" s="5" t="str">
        <f>VLOOKUP(C70,'AUD AGOSTO'!B:T,2,0)</f>
        <v>Corporación de Derecho Privado.</v>
      </c>
      <c r="G70" s="5" t="str">
        <f>VLOOKUP(C70,'AUD AGOSTO'!B:T,3,0)</f>
        <v>Corporaciones de Derecho Privado</v>
      </c>
      <c r="H70" s="5" t="str">
        <f>VLOOKUP(C70,'AUD AGOSTO'!B:T,4,0)</f>
        <v xml:space="preserve">Otorgada por Decreto Supremo Nº 972, de fecha 25 de julio de  1990, del Ministerio de Justicia, publicado en el Diario Oficial el día 13 de agosto de 1990. </v>
      </c>
      <c r="I70" s="5" t="str">
        <f>VLOOKUP(C70,'AUD AGOSTO'!B:T,5,0)</f>
        <v xml:space="preserve">Certificado de vigencia, folio Nº 500508350171, de fecha 09 de mayo de 2023, del Servicio de Registro Civil e Identificación
</v>
      </c>
      <c r="J70" s="5">
        <f>VLOOKUP(C70,'AUD AGOSTO'!B:T,6,0)</f>
        <v>2023</v>
      </c>
      <c r="K70" s="5" t="str">
        <f>VLOOKUP(C70,'AUD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0" s="5" t="str">
        <f>VLOOKUP(C70,'AUD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AGOSTO'!B:T,10,0)</f>
        <v>31 de marzo de 2022 a 31 de marzo de 2025</v>
      </c>
      <c r="O70" s="5" t="str">
        <f>VLOOKUP(C70,'AUD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AGOSTO'!B:T,12,0)</f>
        <v xml:space="preserve">Carlos Justiniano Nº 1123, comuna de Providencia, Región Metropolitana.
</v>
      </c>
      <c r="Q70" s="5" t="str">
        <f>VLOOKUP(C70,'AUD AGOSTO'!B:T,13,0)</f>
        <v>XIII</v>
      </c>
      <c r="R70" s="5" t="str">
        <f>VLOOKUP(C70,'AUD AGOSTO'!B:T,14,0)</f>
        <v>Providencia</v>
      </c>
      <c r="S70" s="5" t="str">
        <f>VLOOKUP(C70,'AUD AGOSTO'!B:T,15,0)</f>
        <v>Fono 223393900- 223393901</v>
      </c>
      <c r="T70" s="5">
        <f>VLOOKUP(C70,'AUD AGOSTO'!B:T,16,0)</f>
        <v>0</v>
      </c>
      <c r="U70" s="5">
        <f>VLOOKUP(C70,'AUD AGOSTO'!B:T,17,0)</f>
        <v>0</v>
      </c>
      <c r="V70" s="6" t="str">
        <f>VLOOKUP(C70,'AUD AGOSTO'!B:T,18,0)</f>
        <v>93401: Institución de Asistencia Social</v>
      </c>
      <c r="W70" s="7" t="str">
        <f>VLOOKUP(C70,'AUD AGOSTO'!B:T,19,0)</f>
        <v>Se acompaña certificado financiero de la Institución correspondientes al año 2022,  aprobado por el Sub Departamento de Supervisión Financiera Nacional</v>
      </c>
      <c r="X70" s="8">
        <v>34163478</v>
      </c>
      <c r="Y70" s="8">
        <v>251303718</v>
      </c>
      <c r="Z70" s="6">
        <v>45169</v>
      </c>
      <c r="AA70" s="5" t="s">
        <v>5970</v>
      </c>
      <c r="AB70" s="5" t="s">
        <v>5971</v>
      </c>
      <c r="AC70" s="5" t="s">
        <v>6005</v>
      </c>
    </row>
    <row r="71" spans="2:29" x14ac:dyDescent="0.2">
      <c r="B71" s="26" t="s">
        <v>6102</v>
      </c>
      <c r="C71" s="26">
        <v>717150007</v>
      </c>
      <c r="D71" s="5">
        <v>1132561</v>
      </c>
      <c r="E71" s="26">
        <v>13</v>
      </c>
      <c r="F71" s="5" t="str">
        <f>VLOOKUP(C71,'AUD AGOSTO'!B:T,2,0)</f>
        <v>Corporación de Derecho Privado.</v>
      </c>
      <c r="G71" s="5" t="str">
        <f>VLOOKUP(C71,'AUD AGOSTO'!B:T,3,0)</f>
        <v>Corporaciones de Derecho Privado</v>
      </c>
      <c r="H71" s="5" t="str">
        <f>VLOOKUP(C71,'AUD AGOSTO'!B:T,4,0)</f>
        <v xml:space="preserve">Otorgada por Decreto Supremo Nº 972, de fecha 25 de julio de  1990, del Ministerio de Justicia, publicado en el Diario Oficial el día 13 de agosto de 1990. </v>
      </c>
      <c r="I71" s="5" t="str">
        <f>VLOOKUP(C71,'AUD AGOSTO'!B:T,5,0)</f>
        <v xml:space="preserve">Certificado de vigencia, folio Nº 500508350171, de fecha 09 de mayo de 2023, del Servicio de Registro Civil e Identificación
</v>
      </c>
      <c r="J71" s="5">
        <f>VLOOKUP(C71,'AUD AGOSTO'!B:T,6,0)</f>
        <v>2023</v>
      </c>
      <c r="K71" s="5" t="str">
        <f>VLOOKUP(C71,'AUD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1" s="5" t="str">
        <f>VLOOKUP(C71,'AUD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AGOSTO'!B:T,10,0)</f>
        <v>31 de marzo de 2022 a 31 de marzo de 2025</v>
      </c>
      <c r="O71" s="5" t="str">
        <f>VLOOKUP(C71,'AUD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AGOSTO'!B:T,12,0)</f>
        <v xml:space="preserve">Carlos Justiniano Nº 1123, comuna de Providencia, Región Metropolitana.
</v>
      </c>
      <c r="Q71" s="5" t="str">
        <f>VLOOKUP(C71,'AUD AGOSTO'!B:T,13,0)</f>
        <v>XIII</v>
      </c>
      <c r="R71" s="5" t="str">
        <f>VLOOKUP(C71,'AUD AGOSTO'!B:T,14,0)</f>
        <v>Providencia</v>
      </c>
      <c r="S71" s="5" t="str">
        <f>VLOOKUP(C71,'AUD AGOSTO'!B:T,15,0)</f>
        <v>Fono 223393900- 223393901</v>
      </c>
      <c r="T71" s="5">
        <f>VLOOKUP(C71,'AUD AGOSTO'!B:T,16,0)</f>
        <v>0</v>
      </c>
      <c r="U71" s="5">
        <f>VLOOKUP(C71,'AUD AGOSTO'!B:T,17,0)</f>
        <v>0</v>
      </c>
      <c r="V71" s="6" t="str">
        <f>VLOOKUP(C71,'AUD AGOSTO'!B:T,18,0)</f>
        <v>93401: Institución de Asistencia Social</v>
      </c>
      <c r="W71" s="7" t="str">
        <f>VLOOKUP(C71,'AUD AGOSTO'!B:T,19,0)</f>
        <v>Se acompaña certificado financiero de la Institución correspondientes al año 2022,  aprobado por el Sub Departamento de Supervisión Financiera Nacional</v>
      </c>
      <c r="X71" s="8">
        <v>34223190</v>
      </c>
      <c r="Y71" s="8">
        <v>244505867</v>
      </c>
      <c r="Z71" s="6">
        <v>45169</v>
      </c>
      <c r="AA71" s="5" t="s">
        <v>5970</v>
      </c>
      <c r="AB71" s="5" t="s">
        <v>5971</v>
      </c>
      <c r="AC71" s="5" t="s">
        <v>5998</v>
      </c>
    </row>
    <row r="72" spans="2:29" x14ac:dyDescent="0.2">
      <c r="B72" s="26" t="s">
        <v>6102</v>
      </c>
      <c r="C72" s="26">
        <v>717150007</v>
      </c>
      <c r="D72" s="5">
        <v>1132562</v>
      </c>
      <c r="E72" s="26">
        <v>13</v>
      </c>
      <c r="F72" s="5" t="str">
        <f>VLOOKUP(C72,'AUD AGOSTO'!B:T,2,0)</f>
        <v>Corporación de Derecho Privado.</v>
      </c>
      <c r="G72" s="5" t="str">
        <f>VLOOKUP(C72,'AUD AGOSTO'!B:T,3,0)</f>
        <v>Corporaciones de Derecho Privado</v>
      </c>
      <c r="H72" s="5" t="str">
        <f>VLOOKUP(C72,'AUD AGOSTO'!B:T,4,0)</f>
        <v xml:space="preserve">Otorgada por Decreto Supremo Nº 972, de fecha 25 de julio de  1990, del Ministerio de Justicia, publicado en el Diario Oficial el día 13 de agosto de 1990. </v>
      </c>
      <c r="I72" s="5" t="str">
        <f>VLOOKUP(C72,'AUD AGOSTO'!B:T,5,0)</f>
        <v xml:space="preserve">Certificado de vigencia, folio Nº 500508350171, de fecha 09 de mayo de 2023, del Servicio de Registro Civil e Identificación
</v>
      </c>
      <c r="J72" s="5">
        <f>VLOOKUP(C72,'AUD AGOSTO'!B:T,6,0)</f>
        <v>2023</v>
      </c>
      <c r="K72" s="5" t="str">
        <f>VLOOKUP(C72,'AUD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2" s="5" t="str">
        <f>VLOOKUP(C72,'AUD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AGOSTO'!B:T,10,0)</f>
        <v>31 de marzo de 2022 a 31 de marzo de 2025</v>
      </c>
      <c r="O72" s="5" t="str">
        <f>VLOOKUP(C72,'AUD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AGOSTO'!B:T,12,0)</f>
        <v xml:space="preserve">Carlos Justiniano Nº 1123, comuna de Providencia, Región Metropolitana.
</v>
      </c>
      <c r="Q72" s="5" t="str">
        <f>VLOOKUP(C72,'AUD AGOSTO'!B:T,13,0)</f>
        <v>XIII</v>
      </c>
      <c r="R72" s="5" t="str">
        <f>VLOOKUP(C72,'AUD AGOSTO'!B:T,14,0)</f>
        <v>Providencia</v>
      </c>
      <c r="S72" s="5" t="str">
        <f>VLOOKUP(C72,'AUD AGOSTO'!B:T,15,0)</f>
        <v>Fono 223393900- 223393901</v>
      </c>
      <c r="T72" s="5">
        <f>VLOOKUP(C72,'AUD AGOSTO'!B:T,16,0)</f>
        <v>0</v>
      </c>
      <c r="U72" s="5">
        <f>VLOOKUP(C72,'AUD AGOSTO'!B:T,17,0)</f>
        <v>0</v>
      </c>
      <c r="V72" s="6" t="str">
        <f>VLOOKUP(C72,'AUD AGOSTO'!B:T,18,0)</f>
        <v>93401: Institución de Asistencia Social</v>
      </c>
      <c r="W72" s="7" t="str">
        <f>VLOOKUP(C72,'AUD AGOSTO'!B:T,19,0)</f>
        <v>Se acompaña certificado financiero de la Institución correspondientes al año 2022,  aprobado por el Sub Departamento de Supervisión Financiera Nacional</v>
      </c>
      <c r="X72" s="8">
        <v>18173694</v>
      </c>
      <c r="Y72" s="8">
        <v>167328240</v>
      </c>
      <c r="Z72" s="6">
        <v>45169</v>
      </c>
      <c r="AA72" s="5" t="s">
        <v>5970</v>
      </c>
      <c r="AB72" s="5" t="s">
        <v>5971</v>
      </c>
      <c r="AC72" s="5" t="s">
        <v>5990</v>
      </c>
    </row>
    <row r="73" spans="2:29" x14ac:dyDescent="0.2">
      <c r="B73" s="26" t="s">
        <v>6102</v>
      </c>
      <c r="C73" s="26">
        <v>717150007</v>
      </c>
      <c r="D73" s="5">
        <v>1132588</v>
      </c>
      <c r="E73" s="26">
        <v>13</v>
      </c>
      <c r="F73" s="5" t="str">
        <f>VLOOKUP(C73,'AUD AGOSTO'!B:T,2,0)</f>
        <v>Corporación de Derecho Privado.</v>
      </c>
      <c r="G73" s="5" t="str">
        <f>VLOOKUP(C73,'AUD AGOSTO'!B:T,3,0)</f>
        <v>Corporaciones de Derecho Privado</v>
      </c>
      <c r="H73" s="5" t="str">
        <f>VLOOKUP(C73,'AUD AGOSTO'!B:T,4,0)</f>
        <v xml:space="preserve">Otorgada por Decreto Supremo Nº 972, de fecha 25 de julio de  1990, del Ministerio de Justicia, publicado en el Diario Oficial el día 13 de agosto de 1990. </v>
      </c>
      <c r="I73" s="5" t="str">
        <f>VLOOKUP(C73,'AUD AGOSTO'!B:T,5,0)</f>
        <v xml:space="preserve">Certificado de vigencia, folio Nº 500508350171, de fecha 09 de mayo de 2023, del Servicio de Registro Civil e Identificación
</v>
      </c>
      <c r="J73" s="5">
        <f>VLOOKUP(C73,'AUD AGOSTO'!B:T,6,0)</f>
        <v>2023</v>
      </c>
      <c r="K73" s="5" t="str">
        <f>VLOOKUP(C73,'AUD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3" s="5" t="str">
        <f>VLOOKUP(C73,'AUD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AGOSTO'!B:T,10,0)</f>
        <v>31 de marzo de 2022 a 31 de marzo de 2025</v>
      </c>
      <c r="O73" s="5" t="str">
        <f>VLOOKUP(C73,'AUD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AGOSTO'!B:T,12,0)</f>
        <v xml:space="preserve">Carlos Justiniano Nº 1123, comuna de Providencia, Región Metropolitana.
</v>
      </c>
      <c r="Q73" s="5" t="str">
        <f>VLOOKUP(C73,'AUD AGOSTO'!B:T,13,0)</f>
        <v>XIII</v>
      </c>
      <c r="R73" s="5" t="str">
        <f>VLOOKUP(C73,'AUD AGOSTO'!B:T,14,0)</f>
        <v>Providencia</v>
      </c>
      <c r="S73" s="5" t="str">
        <f>VLOOKUP(C73,'AUD AGOSTO'!B:T,15,0)</f>
        <v>Fono 223393900- 223393901</v>
      </c>
      <c r="T73" s="5">
        <f>VLOOKUP(C73,'AUD AGOSTO'!B:T,16,0)</f>
        <v>0</v>
      </c>
      <c r="U73" s="5">
        <f>VLOOKUP(C73,'AUD AGOSTO'!B:T,17,0)</f>
        <v>0</v>
      </c>
      <c r="V73" s="6" t="str">
        <f>VLOOKUP(C73,'AUD AGOSTO'!B:T,18,0)</f>
        <v>93401: Institución de Asistencia Social</v>
      </c>
      <c r="W73" s="7" t="str">
        <f>VLOOKUP(C73,'AUD AGOSTO'!B:T,19,0)</f>
        <v>Se acompaña certificado financiero de la Institución correspondientes al año 2022,  aprobado por el Sub Departamento de Supervisión Financiera Nacional</v>
      </c>
      <c r="X73" s="8">
        <v>6497069</v>
      </c>
      <c r="Y73" s="8">
        <v>54308831</v>
      </c>
      <c r="Z73" s="6">
        <v>45169</v>
      </c>
      <c r="AA73" s="5" t="s">
        <v>5970</v>
      </c>
      <c r="AB73" s="5" t="s">
        <v>5971</v>
      </c>
      <c r="AC73" s="5" t="s">
        <v>5990</v>
      </c>
    </row>
    <row r="74" spans="2:29" x14ac:dyDescent="0.2">
      <c r="B74" s="26" t="s">
        <v>6102</v>
      </c>
      <c r="C74" s="26">
        <v>717150007</v>
      </c>
      <c r="D74" s="5">
        <v>1060269</v>
      </c>
      <c r="E74" s="26">
        <v>6</v>
      </c>
      <c r="F74" s="5" t="str">
        <f>VLOOKUP(C74,'AUD AGOSTO'!B:T,2,0)</f>
        <v>Corporación de Derecho Privado.</v>
      </c>
      <c r="G74" s="5" t="str">
        <f>VLOOKUP(C74,'AUD AGOSTO'!B:T,3,0)</f>
        <v>Corporaciones de Derecho Privado</v>
      </c>
      <c r="H74" s="5" t="str">
        <f>VLOOKUP(C74,'AUD AGOSTO'!B:T,4,0)</f>
        <v xml:space="preserve">Otorgada por Decreto Supremo Nº 972, de fecha 25 de julio de  1990, del Ministerio de Justicia, publicado en el Diario Oficial el día 13 de agosto de 1990. </v>
      </c>
      <c r="I74" s="5" t="str">
        <f>VLOOKUP(C74,'AUD AGOSTO'!B:T,5,0)</f>
        <v xml:space="preserve">Certificado de vigencia, folio Nº 500508350171, de fecha 09 de mayo de 2023, del Servicio de Registro Civil e Identificación
</v>
      </c>
      <c r="J74" s="5">
        <f>VLOOKUP(C74,'AUD AGOSTO'!B:T,6,0)</f>
        <v>2023</v>
      </c>
      <c r="K74" s="5" t="str">
        <f>VLOOKUP(C74,'AUD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4" s="5" t="str">
        <f>VLOOKUP(C74,'AUD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AGOSTO'!B:T,10,0)</f>
        <v>31 de marzo de 2022 a 31 de marzo de 2025</v>
      </c>
      <c r="O74" s="5" t="str">
        <f>VLOOKUP(C74,'AUD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AGOSTO'!B:T,12,0)</f>
        <v xml:space="preserve">Carlos Justiniano Nº 1123, comuna de Providencia, Región Metropolitana.
</v>
      </c>
      <c r="Q74" s="5" t="str">
        <f>VLOOKUP(C74,'AUD AGOSTO'!B:T,13,0)</f>
        <v>XIII</v>
      </c>
      <c r="R74" s="5" t="str">
        <f>VLOOKUP(C74,'AUD AGOSTO'!B:T,14,0)</f>
        <v>Providencia</v>
      </c>
      <c r="S74" s="5" t="str">
        <f>VLOOKUP(C74,'AUD AGOSTO'!B:T,15,0)</f>
        <v>Fono 223393900- 223393901</v>
      </c>
      <c r="T74" s="5">
        <f>VLOOKUP(C74,'AUD AGOSTO'!B:T,16,0)</f>
        <v>0</v>
      </c>
      <c r="U74" s="5">
        <f>VLOOKUP(C74,'AUD AGOSTO'!B:T,17,0)</f>
        <v>0</v>
      </c>
      <c r="V74" s="6" t="str">
        <f>VLOOKUP(C74,'AUD AGOSTO'!B:T,18,0)</f>
        <v>93401: Institución de Asistencia Social</v>
      </c>
      <c r="W74" s="7" t="str">
        <f>VLOOKUP(C74,'AUD AGOSTO'!B:T,19,0)</f>
        <v>Se acompaña certificado financiero de la Institución correspondientes al año 2022,  aprobado por el Sub Departamento de Supervisión Financiera Nacional</v>
      </c>
      <c r="X74" s="8">
        <v>0</v>
      </c>
      <c r="Y74" s="8">
        <v>2087085</v>
      </c>
      <c r="Z74" s="6">
        <v>45169</v>
      </c>
      <c r="AA74" s="5" t="s">
        <v>5970</v>
      </c>
      <c r="AB74" s="5" t="s">
        <v>5971</v>
      </c>
      <c r="AC74" s="5" t="s">
        <v>5980</v>
      </c>
    </row>
    <row r="75" spans="2:29" x14ac:dyDescent="0.2">
      <c r="B75" s="26" t="s">
        <v>7562</v>
      </c>
      <c r="C75" s="26">
        <v>717150007</v>
      </c>
      <c r="D75" s="5">
        <v>1010285</v>
      </c>
      <c r="E75" s="26">
        <v>1</v>
      </c>
      <c r="F75" s="5" t="str">
        <f>VLOOKUP(C75,'AUD AGOSTO'!B:T,2,0)</f>
        <v>Corporación de Derecho Privado.</v>
      </c>
      <c r="G75" s="5" t="str">
        <f>VLOOKUP(C75,'AUD AGOSTO'!B:T,3,0)</f>
        <v>Corporaciones de Derecho Privado</v>
      </c>
      <c r="H75" s="5" t="str">
        <f>VLOOKUP(C75,'AUD AGOSTO'!B:T,4,0)</f>
        <v xml:space="preserve">Otorgada por Decreto Supremo Nº 972, de fecha 25 de julio de  1990, del Ministerio de Justicia, publicado en el Diario Oficial el día 13 de agosto de 1990. </v>
      </c>
      <c r="I75" s="5" t="str">
        <f>VLOOKUP(C75,'AUD AGOSTO'!B:T,5,0)</f>
        <v xml:space="preserve">Certificado de vigencia, folio Nº 500508350171, de fecha 09 de mayo de 2023, del Servicio de Registro Civil e Identificación
</v>
      </c>
      <c r="J75" s="5">
        <f>VLOOKUP(C75,'AUD AGOSTO'!B:T,6,0)</f>
        <v>2023</v>
      </c>
      <c r="K75" s="5" t="str">
        <f>VLOOKUP(C75,'AUD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5" s="5" t="str">
        <f>VLOOKUP(C75,'AUD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AGOSTO'!B:T,10,0)</f>
        <v>31 de marzo de 2022 a 31 de marzo de 2025</v>
      </c>
      <c r="O75" s="5" t="str">
        <f>VLOOKUP(C75,'AUD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AGOSTO'!B:T,12,0)</f>
        <v xml:space="preserve">Carlos Justiniano Nº 1123, comuna de Providencia, Región Metropolitana.
</v>
      </c>
      <c r="Q75" s="5" t="str">
        <f>VLOOKUP(C75,'AUD AGOSTO'!B:T,13,0)</f>
        <v>XIII</v>
      </c>
      <c r="R75" s="5" t="str">
        <f>VLOOKUP(C75,'AUD AGOSTO'!B:T,14,0)</f>
        <v>Providencia</v>
      </c>
      <c r="S75" s="5" t="str">
        <f>VLOOKUP(C75,'AUD AGOSTO'!B:T,15,0)</f>
        <v>Fono 223393900- 223393901</v>
      </c>
      <c r="T75" s="5">
        <f>VLOOKUP(C75,'AUD AGOSTO'!B:T,16,0)</f>
        <v>0</v>
      </c>
      <c r="U75" s="5">
        <f>VLOOKUP(C75,'AUD AGOSTO'!B:T,17,0)</f>
        <v>0</v>
      </c>
      <c r="V75" s="6" t="str">
        <f>VLOOKUP(C75,'AUD AGOSTO'!B:T,18,0)</f>
        <v>93401: Institución de Asistencia Social</v>
      </c>
      <c r="W75" s="7" t="str">
        <f>VLOOKUP(C75,'AUD AGOSTO'!B:T,19,0)</f>
        <v>Se acompaña certificado financiero de la Institución correspondientes al año 2022,  aprobado por el Sub Departamento de Supervisión Financiera Nacional</v>
      </c>
      <c r="X75" s="8">
        <v>6928205</v>
      </c>
      <c r="Y75" s="8">
        <v>65503029</v>
      </c>
      <c r="Z75" s="6">
        <v>45169</v>
      </c>
      <c r="AA75" s="5" t="s">
        <v>5970</v>
      </c>
      <c r="AB75" s="5" t="s">
        <v>5971</v>
      </c>
      <c r="AC75" s="5" t="s">
        <v>164</v>
      </c>
    </row>
    <row r="76" spans="2:29" x14ac:dyDescent="0.2">
      <c r="B76" s="26" t="s">
        <v>7562</v>
      </c>
      <c r="C76" s="26">
        <v>717150007</v>
      </c>
      <c r="D76" s="5">
        <v>1060430</v>
      </c>
      <c r="E76" s="26">
        <v>6</v>
      </c>
      <c r="F76" s="5" t="str">
        <f>VLOOKUP(C76,'AUD AGOSTO'!B:T,2,0)</f>
        <v>Corporación de Derecho Privado.</v>
      </c>
      <c r="G76" s="5" t="str">
        <f>VLOOKUP(C76,'AUD AGOSTO'!B:T,3,0)</f>
        <v>Corporaciones de Derecho Privado</v>
      </c>
      <c r="H76" s="5" t="str">
        <f>VLOOKUP(C76,'AUD AGOSTO'!B:T,4,0)</f>
        <v xml:space="preserve">Otorgada por Decreto Supremo Nº 972, de fecha 25 de julio de  1990, del Ministerio de Justicia, publicado en el Diario Oficial el día 13 de agosto de 1990. </v>
      </c>
      <c r="I76" s="5" t="str">
        <f>VLOOKUP(C76,'AUD AGOSTO'!B:T,5,0)</f>
        <v xml:space="preserve">Certificado de vigencia, folio Nº 500508350171, de fecha 09 de mayo de 2023, del Servicio de Registro Civil e Identificación
</v>
      </c>
      <c r="J76" s="5">
        <f>VLOOKUP(C76,'AUD AGOSTO'!B:T,6,0)</f>
        <v>2023</v>
      </c>
      <c r="K76" s="5" t="str">
        <f>VLOOKUP(C76,'AUD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6" s="5" t="str">
        <f>VLOOKUP(C76,'AUD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AGOSTO'!B:T,10,0)</f>
        <v>31 de marzo de 2022 a 31 de marzo de 2025</v>
      </c>
      <c r="O76" s="5" t="str">
        <f>VLOOKUP(C76,'AUD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AGOSTO'!B:T,12,0)</f>
        <v xml:space="preserve">Carlos Justiniano Nº 1123, comuna de Providencia, Región Metropolitana.
</v>
      </c>
      <c r="Q76" s="5" t="str">
        <f>VLOOKUP(C76,'AUD AGOSTO'!B:T,13,0)</f>
        <v>XIII</v>
      </c>
      <c r="R76" s="5" t="str">
        <f>VLOOKUP(C76,'AUD AGOSTO'!B:T,14,0)</f>
        <v>Providencia</v>
      </c>
      <c r="S76" s="5" t="str">
        <f>VLOOKUP(C76,'AUD AGOSTO'!B:T,15,0)</f>
        <v>Fono 223393900- 223393901</v>
      </c>
      <c r="T76" s="5">
        <f>VLOOKUP(C76,'AUD AGOSTO'!B:T,16,0)</f>
        <v>0</v>
      </c>
      <c r="U76" s="5">
        <f>VLOOKUP(C76,'AUD AGOSTO'!B:T,17,0)</f>
        <v>0</v>
      </c>
      <c r="V76" s="6" t="str">
        <f>VLOOKUP(C76,'AUD AGOSTO'!B:T,18,0)</f>
        <v>93401: Institución de Asistencia Social</v>
      </c>
      <c r="W76" s="7" t="str">
        <f>VLOOKUP(C76,'AUD AGOSTO'!B:T,19,0)</f>
        <v>Se acompaña certificado financiero de la Institución correspondientes al año 2022,  aprobado por el Sub Departamento de Supervisión Financiera Nacional</v>
      </c>
      <c r="X76" s="8">
        <v>4540088</v>
      </c>
      <c r="Y76" s="8">
        <v>35775893</v>
      </c>
      <c r="Z76" s="6">
        <v>45169</v>
      </c>
      <c r="AA76" s="5" t="s">
        <v>5970</v>
      </c>
      <c r="AB76" s="5" t="s">
        <v>5971</v>
      </c>
      <c r="AC76" s="5" t="s">
        <v>5980</v>
      </c>
    </row>
    <row r="77" spans="2:29" x14ac:dyDescent="0.2">
      <c r="B77" s="26" t="s">
        <v>7562</v>
      </c>
      <c r="C77" s="26">
        <v>717150007</v>
      </c>
      <c r="D77" s="5">
        <v>1060431</v>
      </c>
      <c r="E77" s="26">
        <v>6</v>
      </c>
      <c r="F77" s="5" t="str">
        <f>VLOOKUP(C77,'AUD AGOSTO'!B:T,2,0)</f>
        <v>Corporación de Derecho Privado.</v>
      </c>
      <c r="G77" s="5" t="str">
        <f>VLOOKUP(C77,'AUD AGOSTO'!B:T,3,0)</f>
        <v>Corporaciones de Derecho Privado</v>
      </c>
      <c r="H77" s="5" t="str">
        <f>VLOOKUP(C77,'AUD AGOSTO'!B:T,4,0)</f>
        <v xml:space="preserve">Otorgada por Decreto Supremo Nº 972, de fecha 25 de julio de  1990, del Ministerio de Justicia, publicado en el Diario Oficial el día 13 de agosto de 1990. </v>
      </c>
      <c r="I77" s="5" t="str">
        <f>VLOOKUP(C77,'AUD AGOSTO'!B:T,5,0)</f>
        <v xml:space="preserve">Certificado de vigencia, folio Nº 500508350171, de fecha 09 de mayo de 2023, del Servicio de Registro Civil e Identificación
</v>
      </c>
      <c r="J77" s="5">
        <f>VLOOKUP(C77,'AUD AGOSTO'!B:T,6,0)</f>
        <v>2023</v>
      </c>
      <c r="K77" s="5" t="str">
        <f>VLOOKUP(C77,'AUD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7" s="5" t="str">
        <f>VLOOKUP(C77,'AUD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AGOSTO'!B:T,10,0)</f>
        <v>31 de marzo de 2022 a 31 de marzo de 2025</v>
      </c>
      <c r="O77" s="5" t="str">
        <f>VLOOKUP(C77,'AUD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AGOSTO'!B:T,12,0)</f>
        <v xml:space="preserve">Carlos Justiniano Nº 1123, comuna de Providencia, Región Metropolitana.
</v>
      </c>
      <c r="Q77" s="5" t="str">
        <f>VLOOKUP(C77,'AUD AGOSTO'!B:T,13,0)</f>
        <v>XIII</v>
      </c>
      <c r="R77" s="5" t="str">
        <f>VLOOKUP(C77,'AUD AGOSTO'!B:T,14,0)</f>
        <v>Providencia</v>
      </c>
      <c r="S77" s="5" t="str">
        <f>VLOOKUP(C77,'AUD AGOSTO'!B:T,15,0)</f>
        <v>Fono 223393900- 223393901</v>
      </c>
      <c r="T77" s="5">
        <f>VLOOKUP(C77,'AUD AGOSTO'!B:T,16,0)</f>
        <v>0</v>
      </c>
      <c r="U77" s="5">
        <f>VLOOKUP(C77,'AUD AGOSTO'!B:T,17,0)</f>
        <v>0</v>
      </c>
      <c r="V77" s="6" t="str">
        <f>VLOOKUP(C77,'AUD AGOSTO'!B:T,18,0)</f>
        <v>93401: Institución de Asistencia Social</v>
      </c>
      <c r="W77" s="7" t="str">
        <f>VLOOKUP(C77,'AUD AGOSTO'!B:T,19,0)</f>
        <v>Se acompaña certificado financiero de la Institución correspondientes al año 2022,  aprobado por el Sub Departamento de Supervisión Financiera Nacional</v>
      </c>
      <c r="X77" s="8">
        <v>4674570</v>
      </c>
      <c r="Y77" s="8">
        <v>39733845</v>
      </c>
      <c r="Z77" s="6">
        <v>45169</v>
      </c>
      <c r="AA77" s="5" t="s">
        <v>5970</v>
      </c>
      <c r="AB77" s="5" t="s">
        <v>5971</v>
      </c>
      <c r="AC77" s="5" t="s">
        <v>5980</v>
      </c>
    </row>
    <row r="78" spans="2:29" x14ac:dyDescent="0.2">
      <c r="B78" s="26" t="s">
        <v>7562</v>
      </c>
      <c r="C78" s="26">
        <v>717150007</v>
      </c>
      <c r="D78" s="5">
        <v>1060438</v>
      </c>
      <c r="E78" s="26">
        <v>6</v>
      </c>
      <c r="F78" s="5" t="str">
        <f>VLOOKUP(C78,'AUD AGOSTO'!B:T,2,0)</f>
        <v>Corporación de Derecho Privado.</v>
      </c>
      <c r="G78" s="5" t="str">
        <f>VLOOKUP(C78,'AUD AGOSTO'!B:T,3,0)</f>
        <v>Corporaciones de Derecho Privado</v>
      </c>
      <c r="H78" s="5" t="str">
        <f>VLOOKUP(C78,'AUD AGOSTO'!B:T,4,0)</f>
        <v xml:space="preserve">Otorgada por Decreto Supremo Nº 972, de fecha 25 de julio de  1990, del Ministerio de Justicia, publicado en el Diario Oficial el día 13 de agosto de 1990. </v>
      </c>
      <c r="I78" s="5" t="str">
        <f>VLOOKUP(C78,'AUD AGOSTO'!B:T,5,0)</f>
        <v xml:space="preserve">Certificado de vigencia, folio Nº 500508350171, de fecha 09 de mayo de 2023, del Servicio de Registro Civil e Identificación
</v>
      </c>
      <c r="J78" s="5">
        <f>VLOOKUP(C78,'AUD AGOSTO'!B:T,6,0)</f>
        <v>2023</v>
      </c>
      <c r="K78" s="5" t="str">
        <f>VLOOKUP(C78,'AUD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8" s="5" t="str">
        <f>VLOOKUP(C78,'AUD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AGOSTO'!B:T,10,0)</f>
        <v>31 de marzo de 2022 a 31 de marzo de 2025</v>
      </c>
      <c r="O78" s="5" t="str">
        <f>VLOOKUP(C78,'AUD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AGOSTO'!B:T,12,0)</f>
        <v xml:space="preserve">Carlos Justiniano Nº 1123, comuna de Providencia, Región Metropolitana.
</v>
      </c>
      <c r="Q78" s="5" t="str">
        <f>VLOOKUP(C78,'AUD AGOSTO'!B:T,13,0)</f>
        <v>XIII</v>
      </c>
      <c r="R78" s="5" t="str">
        <f>VLOOKUP(C78,'AUD AGOSTO'!B:T,14,0)</f>
        <v>Providencia</v>
      </c>
      <c r="S78" s="5" t="str">
        <f>VLOOKUP(C78,'AUD AGOSTO'!B:T,15,0)</f>
        <v>Fono 223393900- 223393901</v>
      </c>
      <c r="T78" s="5">
        <f>VLOOKUP(C78,'AUD AGOSTO'!B:T,16,0)</f>
        <v>0</v>
      </c>
      <c r="U78" s="5">
        <f>VLOOKUP(C78,'AUD AGOSTO'!B:T,17,0)</f>
        <v>0</v>
      </c>
      <c r="V78" s="6" t="str">
        <f>VLOOKUP(C78,'AUD AGOSTO'!B:T,18,0)</f>
        <v>93401: Institución de Asistencia Social</v>
      </c>
      <c r="W78" s="7" t="str">
        <f>VLOOKUP(C78,'AUD AGOSTO'!B:T,19,0)</f>
        <v>Se acompaña certificado financiero de la Institución correspondientes al año 2022,  aprobado por el Sub Departamento de Supervisión Financiera Nacional</v>
      </c>
      <c r="X78" s="8">
        <v>22649093</v>
      </c>
      <c r="Y78" s="8">
        <v>139266035</v>
      </c>
      <c r="Z78" s="6">
        <v>45169</v>
      </c>
      <c r="AA78" s="5" t="s">
        <v>5970</v>
      </c>
      <c r="AB78" s="5" t="s">
        <v>5971</v>
      </c>
      <c r="AC78" s="5" t="s">
        <v>5980</v>
      </c>
    </row>
    <row r="79" spans="2:29" x14ac:dyDescent="0.2">
      <c r="B79" s="26" t="s">
        <v>7562</v>
      </c>
      <c r="C79" s="26">
        <v>717150007</v>
      </c>
      <c r="D79" s="5">
        <v>1060439</v>
      </c>
      <c r="E79" s="26">
        <v>6</v>
      </c>
      <c r="F79" s="5" t="str">
        <f>VLOOKUP(C79,'AUD AGOSTO'!B:T,2,0)</f>
        <v>Corporación de Derecho Privado.</v>
      </c>
      <c r="G79" s="5" t="str">
        <f>VLOOKUP(C79,'AUD AGOSTO'!B:T,3,0)</f>
        <v>Corporaciones de Derecho Privado</v>
      </c>
      <c r="H79" s="5" t="str">
        <f>VLOOKUP(C79,'AUD AGOSTO'!B:T,4,0)</f>
        <v xml:space="preserve">Otorgada por Decreto Supremo Nº 972, de fecha 25 de julio de  1990, del Ministerio de Justicia, publicado en el Diario Oficial el día 13 de agosto de 1990. </v>
      </c>
      <c r="I79" s="5" t="str">
        <f>VLOOKUP(C79,'AUD AGOSTO'!B:T,5,0)</f>
        <v xml:space="preserve">Certificado de vigencia, folio Nº 500508350171, de fecha 09 de mayo de 2023, del Servicio de Registro Civil e Identificación
</v>
      </c>
      <c r="J79" s="5">
        <f>VLOOKUP(C79,'AUD AGOSTO'!B:T,6,0)</f>
        <v>2023</v>
      </c>
      <c r="K79" s="5" t="str">
        <f>VLOOKUP(C79,'AUD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9" s="5" t="str">
        <f>VLOOKUP(C79,'AUD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AGOSTO'!B:T,10,0)</f>
        <v>31 de marzo de 2022 a 31 de marzo de 2025</v>
      </c>
      <c r="O79" s="5" t="str">
        <f>VLOOKUP(C79,'AUD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AGOSTO'!B:T,12,0)</f>
        <v xml:space="preserve">Carlos Justiniano Nº 1123, comuna de Providencia, Región Metropolitana.
</v>
      </c>
      <c r="Q79" s="5" t="str">
        <f>VLOOKUP(C79,'AUD AGOSTO'!B:T,13,0)</f>
        <v>XIII</v>
      </c>
      <c r="R79" s="5" t="str">
        <f>VLOOKUP(C79,'AUD AGOSTO'!B:T,14,0)</f>
        <v>Providencia</v>
      </c>
      <c r="S79" s="5" t="str">
        <f>VLOOKUP(C79,'AUD AGOSTO'!B:T,15,0)</f>
        <v>Fono 223393900- 223393901</v>
      </c>
      <c r="T79" s="5">
        <f>VLOOKUP(C79,'AUD AGOSTO'!B:T,16,0)</f>
        <v>0</v>
      </c>
      <c r="U79" s="5">
        <f>VLOOKUP(C79,'AUD AGOSTO'!B:T,17,0)</f>
        <v>0</v>
      </c>
      <c r="V79" s="6" t="str">
        <f>VLOOKUP(C79,'AUD AGOSTO'!B:T,18,0)</f>
        <v>93401: Institución de Asistencia Social</v>
      </c>
      <c r="W79" s="7" t="str">
        <f>VLOOKUP(C79,'AUD AGOSTO'!B:T,19,0)</f>
        <v>Se acompaña certificado financiero de la Institución correspondientes al año 2022,  aprobado por el Sub Departamento de Supervisión Financiera Nacional</v>
      </c>
      <c r="X79" s="8">
        <v>0</v>
      </c>
      <c r="Y79" s="8">
        <v>36299340</v>
      </c>
      <c r="Z79" s="6">
        <v>45169</v>
      </c>
      <c r="AA79" s="5" t="s">
        <v>5970</v>
      </c>
      <c r="AB79" s="5" t="s">
        <v>5971</v>
      </c>
      <c r="AC79" s="5" t="s">
        <v>5980</v>
      </c>
    </row>
    <row r="80" spans="2:29" x14ac:dyDescent="0.2">
      <c r="B80" s="26" t="s">
        <v>7562</v>
      </c>
      <c r="C80" s="26">
        <v>717150007</v>
      </c>
      <c r="D80" s="5">
        <v>1070724</v>
      </c>
      <c r="E80" s="26">
        <v>7</v>
      </c>
      <c r="F80" s="5" t="str">
        <f>VLOOKUP(C80,'AUD AGOSTO'!B:T,2,0)</f>
        <v>Corporación de Derecho Privado.</v>
      </c>
      <c r="G80" s="5" t="str">
        <f>VLOOKUP(C80,'AUD AGOSTO'!B:T,3,0)</f>
        <v>Corporaciones de Derecho Privado</v>
      </c>
      <c r="H80" s="5" t="str">
        <f>VLOOKUP(C80,'AUD AGOSTO'!B:T,4,0)</f>
        <v xml:space="preserve">Otorgada por Decreto Supremo Nº 972, de fecha 25 de julio de  1990, del Ministerio de Justicia, publicado en el Diario Oficial el día 13 de agosto de 1990. </v>
      </c>
      <c r="I80" s="5" t="str">
        <f>VLOOKUP(C80,'AUD AGOSTO'!B:T,5,0)</f>
        <v xml:space="preserve">Certificado de vigencia, folio Nº 500508350171, de fecha 09 de mayo de 2023, del Servicio de Registro Civil e Identificación
</v>
      </c>
      <c r="J80" s="5">
        <f>VLOOKUP(C80,'AUD AGOSTO'!B:T,6,0)</f>
        <v>2023</v>
      </c>
      <c r="K80" s="5" t="str">
        <f>VLOOKUP(C80,'AUD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0" s="5" t="str">
        <f>VLOOKUP(C80,'AUD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AGOSTO'!B:T,10,0)</f>
        <v>31 de marzo de 2022 a 31 de marzo de 2025</v>
      </c>
      <c r="O80" s="5" t="str">
        <f>VLOOKUP(C80,'AUD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AGOSTO'!B:T,12,0)</f>
        <v xml:space="preserve">Carlos Justiniano Nº 1123, comuna de Providencia, Región Metropolitana.
</v>
      </c>
      <c r="Q80" s="5" t="str">
        <f>VLOOKUP(C80,'AUD AGOSTO'!B:T,13,0)</f>
        <v>XIII</v>
      </c>
      <c r="R80" s="5" t="str">
        <f>VLOOKUP(C80,'AUD AGOSTO'!B:T,14,0)</f>
        <v>Providencia</v>
      </c>
      <c r="S80" s="5" t="str">
        <f>VLOOKUP(C80,'AUD AGOSTO'!B:T,15,0)</f>
        <v>Fono 223393900- 223393901</v>
      </c>
      <c r="T80" s="5">
        <f>VLOOKUP(C80,'AUD AGOSTO'!B:T,16,0)</f>
        <v>0</v>
      </c>
      <c r="U80" s="5">
        <f>VLOOKUP(C80,'AUD AGOSTO'!B:T,17,0)</f>
        <v>0</v>
      </c>
      <c r="V80" s="6" t="str">
        <f>VLOOKUP(C80,'AUD AGOSTO'!B:T,18,0)</f>
        <v>93401: Institución de Asistencia Social</v>
      </c>
      <c r="W80" s="7" t="str">
        <f>VLOOKUP(C80,'AUD AGOSTO'!B:T,19,0)</f>
        <v>Se acompaña certificado financiero de la Institución correspondientes al año 2022,  aprobado por el Sub Departamento de Supervisión Financiera Nacional</v>
      </c>
      <c r="X80" s="8">
        <v>3998196</v>
      </c>
      <c r="Y80" s="8">
        <v>29153515</v>
      </c>
      <c r="Z80" s="6">
        <v>45169</v>
      </c>
      <c r="AA80" s="5" t="s">
        <v>5970</v>
      </c>
      <c r="AB80" s="5" t="s">
        <v>5971</v>
      </c>
      <c r="AC80" s="5" t="s">
        <v>6009</v>
      </c>
    </row>
    <row r="81" spans="2:29" x14ac:dyDescent="0.2">
      <c r="B81" s="26" t="s">
        <v>7562</v>
      </c>
      <c r="C81" s="26">
        <v>717150007</v>
      </c>
      <c r="D81" s="5">
        <v>1070725</v>
      </c>
      <c r="E81" s="26">
        <v>7</v>
      </c>
      <c r="F81" s="5" t="str">
        <f>VLOOKUP(C81,'AUD AGOSTO'!B:T,2,0)</f>
        <v>Corporación de Derecho Privado.</v>
      </c>
      <c r="G81" s="5" t="str">
        <f>VLOOKUP(C81,'AUD AGOSTO'!B:T,3,0)</f>
        <v>Corporaciones de Derecho Privado</v>
      </c>
      <c r="H81" s="5" t="str">
        <f>VLOOKUP(C81,'AUD AGOSTO'!B:T,4,0)</f>
        <v xml:space="preserve">Otorgada por Decreto Supremo Nº 972, de fecha 25 de julio de  1990, del Ministerio de Justicia, publicado en el Diario Oficial el día 13 de agosto de 1990. </v>
      </c>
      <c r="I81" s="5" t="str">
        <f>VLOOKUP(C81,'AUD AGOSTO'!B:T,5,0)</f>
        <v xml:space="preserve">Certificado de vigencia, folio Nº 500508350171, de fecha 09 de mayo de 2023, del Servicio de Registro Civil e Identificación
</v>
      </c>
      <c r="J81" s="5">
        <f>VLOOKUP(C81,'AUD AGOSTO'!B:T,6,0)</f>
        <v>2023</v>
      </c>
      <c r="K81" s="5" t="str">
        <f>VLOOKUP(C81,'AUD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1" s="5" t="str">
        <f>VLOOKUP(C81,'AUD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AGOSTO'!B:T,10,0)</f>
        <v>31 de marzo de 2022 a 31 de marzo de 2025</v>
      </c>
      <c r="O81" s="5" t="str">
        <f>VLOOKUP(C81,'AUD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AGOSTO'!B:T,12,0)</f>
        <v xml:space="preserve">Carlos Justiniano Nº 1123, comuna de Providencia, Región Metropolitana.
</v>
      </c>
      <c r="Q81" s="5" t="str">
        <f>VLOOKUP(C81,'AUD AGOSTO'!B:T,13,0)</f>
        <v>XIII</v>
      </c>
      <c r="R81" s="5" t="str">
        <f>VLOOKUP(C81,'AUD AGOSTO'!B:T,14,0)</f>
        <v>Providencia</v>
      </c>
      <c r="S81" s="5" t="str">
        <f>VLOOKUP(C81,'AUD AGOSTO'!B:T,15,0)</f>
        <v>Fono 223393900- 223393901</v>
      </c>
      <c r="T81" s="5">
        <f>VLOOKUP(C81,'AUD AGOSTO'!B:T,16,0)</f>
        <v>0</v>
      </c>
      <c r="U81" s="5">
        <f>VLOOKUP(C81,'AUD AGOSTO'!B:T,17,0)</f>
        <v>0</v>
      </c>
      <c r="V81" s="6" t="str">
        <f>VLOOKUP(C81,'AUD AGOSTO'!B:T,18,0)</f>
        <v>93401: Institución de Asistencia Social</v>
      </c>
      <c r="W81" s="7" t="str">
        <f>VLOOKUP(C81,'AUD AGOSTO'!B:T,19,0)</f>
        <v>Se acompaña certificado financiero de la Institución correspondientes al año 2022,  aprobado por el Sub Departamento de Supervisión Financiera Nacional</v>
      </c>
      <c r="X81" s="8">
        <v>7221772</v>
      </c>
      <c r="Y81" s="8">
        <v>47666384</v>
      </c>
      <c r="Z81" s="6">
        <v>45169</v>
      </c>
      <c r="AA81" s="5" t="s">
        <v>5970</v>
      </c>
      <c r="AB81" s="5" t="s">
        <v>5971</v>
      </c>
      <c r="AC81" s="5" t="s">
        <v>5984</v>
      </c>
    </row>
    <row r="82" spans="2:29" x14ac:dyDescent="0.2">
      <c r="B82" s="26" t="s">
        <v>7562</v>
      </c>
      <c r="C82" s="26">
        <v>717150007</v>
      </c>
      <c r="D82" s="5">
        <v>1070731</v>
      </c>
      <c r="E82" s="26">
        <v>7</v>
      </c>
      <c r="F82" s="5" t="str">
        <f>VLOOKUP(C82,'AUD AGOSTO'!B:T,2,0)</f>
        <v>Corporación de Derecho Privado.</v>
      </c>
      <c r="G82" s="5" t="str">
        <f>VLOOKUP(C82,'AUD AGOSTO'!B:T,3,0)</f>
        <v>Corporaciones de Derecho Privado</v>
      </c>
      <c r="H82" s="5" t="str">
        <f>VLOOKUP(C82,'AUD AGOSTO'!B:T,4,0)</f>
        <v xml:space="preserve">Otorgada por Decreto Supremo Nº 972, de fecha 25 de julio de  1990, del Ministerio de Justicia, publicado en el Diario Oficial el día 13 de agosto de 1990. </v>
      </c>
      <c r="I82" s="5" t="str">
        <f>VLOOKUP(C82,'AUD AGOSTO'!B:T,5,0)</f>
        <v xml:space="preserve">Certificado de vigencia, folio Nº 500508350171, de fecha 09 de mayo de 2023, del Servicio de Registro Civil e Identificación
</v>
      </c>
      <c r="J82" s="5">
        <f>VLOOKUP(C82,'AUD AGOSTO'!B:T,6,0)</f>
        <v>2023</v>
      </c>
      <c r="K82" s="5" t="str">
        <f>VLOOKUP(C82,'AUD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2" s="5" t="str">
        <f>VLOOKUP(C82,'AUD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AGOSTO'!B:T,10,0)</f>
        <v>31 de marzo de 2022 a 31 de marzo de 2025</v>
      </c>
      <c r="O82" s="5" t="str">
        <f>VLOOKUP(C82,'AUD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AGOSTO'!B:T,12,0)</f>
        <v xml:space="preserve">Carlos Justiniano Nº 1123, comuna de Providencia, Región Metropolitana.
</v>
      </c>
      <c r="Q82" s="5" t="str">
        <f>VLOOKUP(C82,'AUD AGOSTO'!B:T,13,0)</f>
        <v>XIII</v>
      </c>
      <c r="R82" s="5" t="str">
        <f>VLOOKUP(C82,'AUD AGOSTO'!B:T,14,0)</f>
        <v>Providencia</v>
      </c>
      <c r="S82" s="5" t="str">
        <f>VLOOKUP(C82,'AUD AGOSTO'!B:T,15,0)</f>
        <v>Fono 223393900- 223393901</v>
      </c>
      <c r="T82" s="5">
        <f>VLOOKUP(C82,'AUD AGOSTO'!B:T,16,0)</f>
        <v>0</v>
      </c>
      <c r="U82" s="5">
        <f>VLOOKUP(C82,'AUD AGOSTO'!B:T,17,0)</f>
        <v>0</v>
      </c>
      <c r="V82" s="6" t="str">
        <f>VLOOKUP(C82,'AUD AGOSTO'!B:T,18,0)</f>
        <v>93401: Institución de Asistencia Social</v>
      </c>
      <c r="W82" s="7" t="str">
        <f>VLOOKUP(C82,'AUD AGOSTO'!B:T,19,0)</f>
        <v>Se acompaña certificado financiero de la Institución correspondientes al año 2022,  aprobado por el Sub Departamento de Supervisión Financiera Nacional</v>
      </c>
      <c r="X82" s="8">
        <v>15228840</v>
      </c>
      <c r="Y82" s="8">
        <v>104830634</v>
      </c>
      <c r="Z82" s="6">
        <v>45169</v>
      </c>
      <c r="AA82" s="5" t="s">
        <v>5970</v>
      </c>
      <c r="AB82" s="5" t="s">
        <v>5971</v>
      </c>
      <c r="AC82" s="5" t="s">
        <v>6009</v>
      </c>
    </row>
    <row r="83" spans="2:29" x14ac:dyDescent="0.2">
      <c r="B83" s="26" t="s">
        <v>7562</v>
      </c>
      <c r="C83" s="26">
        <v>717150007</v>
      </c>
      <c r="D83" s="5">
        <v>1110191</v>
      </c>
      <c r="E83" s="26">
        <v>11</v>
      </c>
      <c r="F83" s="5" t="str">
        <f>VLOOKUP(C83,'AUD AGOSTO'!B:T,2,0)</f>
        <v>Corporación de Derecho Privado.</v>
      </c>
      <c r="G83" s="5" t="str">
        <f>VLOOKUP(C83,'AUD AGOSTO'!B:T,3,0)</f>
        <v>Corporaciones de Derecho Privado</v>
      </c>
      <c r="H83" s="5" t="str">
        <f>VLOOKUP(C83,'AUD AGOSTO'!B:T,4,0)</f>
        <v xml:space="preserve">Otorgada por Decreto Supremo Nº 972, de fecha 25 de julio de  1990, del Ministerio de Justicia, publicado en el Diario Oficial el día 13 de agosto de 1990. </v>
      </c>
      <c r="I83" s="5" t="str">
        <f>VLOOKUP(C83,'AUD AGOSTO'!B:T,5,0)</f>
        <v xml:space="preserve">Certificado de vigencia, folio Nº 500508350171, de fecha 09 de mayo de 2023, del Servicio de Registro Civil e Identificación
</v>
      </c>
      <c r="J83" s="5">
        <f>VLOOKUP(C83,'AUD AGOSTO'!B:T,6,0)</f>
        <v>2023</v>
      </c>
      <c r="K83" s="5" t="str">
        <f>VLOOKUP(C83,'AUD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3" s="5" t="str">
        <f>VLOOKUP(C83,'AUD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AGOSTO'!B:T,10,0)</f>
        <v>31 de marzo de 2022 a 31 de marzo de 2025</v>
      </c>
      <c r="O83" s="5" t="str">
        <f>VLOOKUP(C83,'AUD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AGOSTO'!B:T,12,0)</f>
        <v xml:space="preserve">Carlos Justiniano Nº 1123, comuna de Providencia, Región Metropolitana.
</v>
      </c>
      <c r="Q83" s="5" t="str">
        <f>VLOOKUP(C83,'AUD AGOSTO'!B:T,13,0)</f>
        <v>XIII</v>
      </c>
      <c r="R83" s="5" t="str">
        <f>VLOOKUP(C83,'AUD AGOSTO'!B:T,14,0)</f>
        <v>Providencia</v>
      </c>
      <c r="S83" s="5" t="str">
        <f>VLOOKUP(C83,'AUD AGOSTO'!B:T,15,0)</f>
        <v>Fono 223393900- 223393901</v>
      </c>
      <c r="T83" s="5">
        <f>VLOOKUP(C83,'AUD AGOSTO'!B:T,16,0)</f>
        <v>0</v>
      </c>
      <c r="U83" s="5">
        <f>VLOOKUP(C83,'AUD AGOSTO'!B:T,17,0)</f>
        <v>0</v>
      </c>
      <c r="V83" s="6" t="str">
        <f>VLOOKUP(C83,'AUD AGOSTO'!B:T,18,0)</f>
        <v>93401: Institución de Asistencia Social</v>
      </c>
      <c r="W83" s="7" t="str">
        <f>VLOOKUP(C83,'AUD AGOSTO'!B:T,19,0)</f>
        <v>Se acompaña certificado financiero de la Institución correspondientes al año 2022,  aprobado por el Sub Departamento de Supervisión Financiera Nacional</v>
      </c>
      <c r="X83" s="8">
        <v>16880160</v>
      </c>
      <c r="Y83" s="8">
        <v>158620072</v>
      </c>
      <c r="Z83" s="6">
        <v>45169</v>
      </c>
      <c r="AA83" s="5" t="s">
        <v>5970</v>
      </c>
      <c r="AB83" s="5" t="s">
        <v>5971</v>
      </c>
      <c r="AC83" s="5" t="s">
        <v>6118</v>
      </c>
    </row>
    <row r="84" spans="2:29" x14ac:dyDescent="0.2">
      <c r="B84" s="26" t="s">
        <v>7562</v>
      </c>
      <c r="C84" s="26">
        <v>717150007</v>
      </c>
      <c r="D84" s="5">
        <v>1120209</v>
      </c>
      <c r="E84" s="26">
        <v>12</v>
      </c>
      <c r="F84" s="5" t="str">
        <f>VLOOKUP(C84,'AUD AGOSTO'!B:T,2,0)</f>
        <v>Corporación de Derecho Privado.</v>
      </c>
      <c r="G84" s="5" t="str">
        <f>VLOOKUP(C84,'AUD AGOSTO'!B:T,3,0)</f>
        <v>Corporaciones de Derecho Privado</v>
      </c>
      <c r="H84" s="5" t="str">
        <f>VLOOKUP(C84,'AUD AGOSTO'!B:T,4,0)</f>
        <v xml:space="preserve">Otorgada por Decreto Supremo Nº 972, de fecha 25 de julio de  1990, del Ministerio de Justicia, publicado en el Diario Oficial el día 13 de agosto de 1990. </v>
      </c>
      <c r="I84" s="5" t="str">
        <f>VLOOKUP(C84,'AUD AGOSTO'!B:T,5,0)</f>
        <v xml:space="preserve">Certificado de vigencia, folio Nº 500508350171, de fecha 09 de mayo de 2023, del Servicio de Registro Civil e Identificación
</v>
      </c>
      <c r="J84" s="5">
        <f>VLOOKUP(C84,'AUD AGOSTO'!B:T,6,0)</f>
        <v>2023</v>
      </c>
      <c r="K84" s="5" t="str">
        <f>VLOOKUP(C84,'AUD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4" s="5" t="str">
        <f>VLOOKUP(C84,'AUD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4" s="5" t="str">
        <f>VLOOKUP(C84,'AUD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4" s="5" t="str">
        <f>VLOOKUP(C84,'AUD AGOSTO'!B:T,10,0)</f>
        <v>31 de marzo de 2022 a 31 de marzo de 2025</v>
      </c>
      <c r="O84" s="5" t="str">
        <f>VLOOKUP(C84,'AUD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4" s="5" t="str">
        <f>VLOOKUP(C84,'AUD AGOSTO'!B:T,12,0)</f>
        <v xml:space="preserve">Carlos Justiniano Nº 1123, comuna de Providencia, Región Metropolitana.
</v>
      </c>
      <c r="Q84" s="5" t="str">
        <f>VLOOKUP(C84,'AUD AGOSTO'!B:T,13,0)</f>
        <v>XIII</v>
      </c>
      <c r="R84" s="5" t="str">
        <f>VLOOKUP(C84,'AUD AGOSTO'!B:T,14,0)</f>
        <v>Providencia</v>
      </c>
      <c r="S84" s="5" t="str">
        <f>VLOOKUP(C84,'AUD AGOSTO'!B:T,15,0)</f>
        <v>Fono 223393900- 223393901</v>
      </c>
      <c r="T84" s="5">
        <f>VLOOKUP(C84,'AUD AGOSTO'!B:T,16,0)</f>
        <v>0</v>
      </c>
      <c r="U84" s="5">
        <f>VLOOKUP(C84,'AUD AGOSTO'!B:T,17,0)</f>
        <v>0</v>
      </c>
      <c r="V84" s="6" t="str">
        <f>VLOOKUP(C84,'AUD AGOSTO'!B:T,18,0)</f>
        <v>93401: Institución de Asistencia Social</v>
      </c>
      <c r="W84" s="7" t="str">
        <f>VLOOKUP(C84,'AUD AGOSTO'!B:T,19,0)</f>
        <v>Se acompaña certificado financiero de la Institución correspondientes al año 2022,  aprobado por el Sub Departamento de Supervisión Financiera Nacional</v>
      </c>
      <c r="X84" s="8">
        <v>12966532</v>
      </c>
      <c r="Y84" s="8">
        <v>101725378</v>
      </c>
      <c r="Z84" s="6">
        <v>45169</v>
      </c>
      <c r="AA84" s="5" t="s">
        <v>5970</v>
      </c>
      <c r="AB84" s="5" t="s">
        <v>5971</v>
      </c>
      <c r="AC84" s="5" t="s">
        <v>6003</v>
      </c>
    </row>
    <row r="85" spans="2:29" x14ac:dyDescent="0.2">
      <c r="B85" s="26" t="s">
        <v>7562</v>
      </c>
      <c r="C85" s="26">
        <v>717150007</v>
      </c>
      <c r="D85" s="5">
        <v>1132593</v>
      </c>
      <c r="E85" s="26">
        <v>13</v>
      </c>
      <c r="F85" s="5" t="str">
        <f>VLOOKUP(C85,'AUD AGOSTO'!B:T,2,0)</f>
        <v>Corporación de Derecho Privado.</v>
      </c>
      <c r="G85" s="5" t="str">
        <f>VLOOKUP(C85,'AUD AGOSTO'!B:T,3,0)</f>
        <v>Corporaciones de Derecho Privado</v>
      </c>
      <c r="H85" s="5" t="str">
        <f>VLOOKUP(C85,'AUD AGOSTO'!B:T,4,0)</f>
        <v xml:space="preserve">Otorgada por Decreto Supremo Nº 972, de fecha 25 de julio de  1990, del Ministerio de Justicia, publicado en el Diario Oficial el día 13 de agosto de 1990. </v>
      </c>
      <c r="I85" s="5" t="str">
        <f>VLOOKUP(C85,'AUD AGOSTO'!B:T,5,0)</f>
        <v xml:space="preserve">Certificado de vigencia, folio Nº 500508350171, de fecha 09 de mayo de 2023, del Servicio de Registro Civil e Identificación
</v>
      </c>
      <c r="J85" s="5">
        <f>VLOOKUP(C85,'AUD AGOSTO'!B:T,6,0)</f>
        <v>2023</v>
      </c>
      <c r="K85" s="5" t="str">
        <f>VLOOKUP(C85,'AUD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5" s="5" t="str">
        <f>VLOOKUP(C85,'AUD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5" s="5" t="str">
        <f>VLOOKUP(C85,'AUD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5" s="5" t="str">
        <f>VLOOKUP(C85,'AUD AGOSTO'!B:T,10,0)</f>
        <v>31 de marzo de 2022 a 31 de marzo de 2025</v>
      </c>
      <c r="O85" s="5" t="str">
        <f>VLOOKUP(C85,'AUD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5" s="5" t="str">
        <f>VLOOKUP(C85,'AUD AGOSTO'!B:T,12,0)</f>
        <v xml:space="preserve">Carlos Justiniano Nº 1123, comuna de Providencia, Región Metropolitana.
</v>
      </c>
      <c r="Q85" s="5" t="str">
        <f>VLOOKUP(C85,'AUD AGOSTO'!B:T,13,0)</f>
        <v>XIII</v>
      </c>
      <c r="R85" s="5" t="str">
        <f>VLOOKUP(C85,'AUD AGOSTO'!B:T,14,0)</f>
        <v>Providencia</v>
      </c>
      <c r="S85" s="5" t="str">
        <f>VLOOKUP(C85,'AUD AGOSTO'!B:T,15,0)</f>
        <v>Fono 223393900- 223393901</v>
      </c>
      <c r="T85" s="5">
        <f>VLOOKUP(C85,'AUD AGOSTO'!B:T,16,0)</f>
        <v>0</v>
      </c>
      <c r="U85" s="5">
        <f>VLOOKUP(C85,'AUD AGOSTO'!B:T,17,0)</f>
        <v>0</v>
      </c>
      <c r="V85" s="6" t="str">
        <f>VLOOKUP(C85,'AUD AGOSTO'!B:T,18,0)</f>
        <v>93401: Institución de Asistencia Social</v>
      </c>
      <c r="W85" s="7" t="str">
        <f>VLOOKUP(C85,'AUD AGOSTO'!B:T,19,0)</f>
        <v>Se acompaña certificado financiero de la Institución correspondientes al año 2022,  aprobado por el Sub Departamento de Supervisión Financiera Nacional</v>
      </c>
      <c r="X85" s="8">
        <v>12494363</v>
      </c>
      <c r="Y85" s="8">
        <v>98122397</v>
      </c>
      <c r="Z85" s="6">
        <v>45169</v>
      </c>
      <c r="AA85" s="5" t="s">
        <v>5970</v>
      </c>
      <c r="AB85" s="5" t="s">
        <v>5971</v>
      </c>
      <c r="AC85" s="5" t="s">
        <v>5991</v>
      </c>
    </row>
    <row r="86" spans="2:29" x14ac:dyDescent="0.2">
      <c r="B86" s="26" t="s">
        <v>7562</v>
      </c>
      <c r="C86" s="26">
        <v>717150007</v>
      </c>
      <c r="D86" s="5">
        <v>1132596</v>
      </c>
      <c r="E86" s="26">
        <v>13</v>
      </c>
      <c r="F86" s="5" t="str">
        <f>VLOOKUP(C86,'AUD AGOSTO'!B:T,2,0)</f>
        <v>Corporación de Derecho Privado.</v>
      </c>
      <c r="G86" s="5" t="str">
        <f>VLOOKUP(C86,'AUD AGOSTO'!B:T,3,0)</f>
        <v>Corporaciones de Derecho Privado</v>
      </c>
      <c r="H86" s="5" t="str">
        <f>VLOOKUP(C86,'AUD AGOSTO'!B:T,4,0)</f>
        <v xml:space="preserve">Otorgada por Decreto Supremo Nº 972, de fecha 25 de julio de  1990, del Ministerio de Justicia, publicado en el Diario Oficial el día 13 de agosto de 1990. </v>
      </c>
      <c r="I86" s="5" t="str">
        <f>VLOOKUP(C86,'AUD AGOSTO'!B:T,5,0)</f>
        <v xml:space="preserve">Certificado de vigencia, folio Nº 500508350171, de fecha 09 de mayo de 2023, del Servicio de Registro Civil e Identificación
</v>
      </c>
      <c r="J86" s="5">
        <f>VLOOKUP(C86,'AUD AGOSTO'!B:T,6,0)</f>
        <v>2023</v>
      </c>
      <c r="K86" s="5" t="str">
        <f>VLOOKUP(C86,'AUD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6" s="5" t="str">
        <f>VLOOKUP(C86,'AUD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6" s="5" t="str">
        <f>VLOOKUP(C86,'AUD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6" s="5" t="str">
        <f>VLOOKUP(C86,'AUD AGOSTO'!B:T,10,0)</f>
        <v>31 de marzo de 2022 a 31 de marzo de 2025</v>
      </c>
      <c r="O86" s="5" t="str">
        <f>VLOOKUP(C86,'AUD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6" s="5" t="str">
        <f>VLOOKUP(C86,'AUD AGOSTO'!B:T,12,0)</f>
        <v xml:space="preserve">Carlos Justiniano Nº 1123, comuna de Providencia, Región Metropolitana.
</v>
      </c>
      <c r="Q86" s="5" t="str">
        <f>VLOOKUP(C86,'AUD AGOSTO'!B:T,13,0)</f>
        <v>XIII</v>
      </c>
      <c r="R86" s="5" t="str">
        <f>VLOOKUP(C86,'AUD AGOSTO'!B:T,14,0)</f>
        <v>Providencia</v>
      </c>
      <c r="S86" s="5" t="str">
        <f>VLOOKUP(C86,'AUD AGOSTO'!B:T,15,0)</f>
        <v>Fono 223393900- 223393901</v>
      </c>
      <c r="T86" s="5">
        <f>VLOOKUP(C86,'AUD AGOSTO'!B:T,16,0)</f>
        <v>0</v>
      </c>
      <c r="U86" s="5">
        <f>VLOOKUP(C86,'AUD AGOSTO'!B:T,17,0)</f>
        <v>0</v>
      </c>
      <c r="V86" s="6" t="str">
        <f>VLOOKUP(C86,'AUD AGOSTO'!B:T,18,0)</f>
        <v>93401: Institución de Asistencia Social</v>
      </c>
      <c r="W86" s="7" t="str">
        <f>VLOOKUP(C86,'AUD AGOSTO'!B:T,19,0)</f>
        <v>Se acompaña certificado financiero de la Institución correspondientes al año 2022,  aprobado por el Sub Departamento de Supervisión Financiera Nacional</v>
      </c>
      <c r="X86" s="8">
        <v>10087230</v>
      </c>
      <c r="Y86" s="8">
        <v>73685985</v>
      </c>
      <c r="Z86" s="6">
        <v>45169</v>
      </c>
      <c r="AA86" s="5" t="s">
        <v>5970</v>
      </c>
      <c r="AB86" s="5" t="s">
        <v>5971</v>
      </c>
      <c r="AC86" s="5" t="s">
        <v>5989</v>
      </c>
    </row>
    <row r="87" spans="2:29" x14ac:dyDescent="0.2">
      <c r="B87" s="26" t="s">
        <v>7562</v>
      </c>
      <c r="C87" s="26">
        <v>717150007</v>
      </c>
      <c r="D87" s="5">
        <v>1132597</v>
      </c>
      <c r="E87" s="26">
        <v>13</v>
      </c>
      <c r="F87" s="5" t="str">
        <f>VLOOKUP(C87,'AUD AGOSTO'!B:T,2,0)</f>
        <v>Corporación de Derecho Privado.</v>
      </c>
      <c r="G87" s="5" t="str">
        <f>VLOOKUP(C87,'AUD AGOSTO'!B:T,3,0)</f>
        <v>Corporaciones de Derecho Privado</v>
      </c>
      <c r="H87" s="5" t="str">
        <f>VLOOKUP(C87,'AUD AGOSTO'!B:T,4,0)</f>
        <v xml:space="preserve">Otorgada por Decreto Supremo Nº 972, de fecha 25 de julio de  1990, del Ministerio de Justicia, publicado en el Diario Oficial el día 13 de agosto de 1990. </v>
      </c>
      <c r="I87" s="5" t="str">
        <f>VLOOKUP(C87,'AUD AGOSTO'!B:T,5,0)</f>
        <v xml:space="preserve">Certificado de vigencia, folio Nº 500508350171, de fecha 09 de mayo de 2023, del Servicio de Registro Civil e Identificación
</v>
      </c>
      <c r="J87" s="5">
        <f>VLOOKUP(C87,'AUD AGOSTO'!B:T,6,0)</f>
        <v>2023</v>
      </c>
      <c r="K87" s="5" t="str">
        <f>VLOOKUP(C87,'AUD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7" s="5" t="str">
        <f>VLOOKUP(C87,'AUD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7" s="5" t="str">
        <f>VLOOKUP(C87,'AUD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7" s="5" t="str">
        <f>VLOOKUP(C87,'AUD AGOSTO'!B:T,10,0)</f>
        <v>31 de marzo de 2022 a 31 de marzo de 2025</v>
      </c>
      <c r="O87" s="5" t="str">
        <f>VLOOKUP(C87,'AUD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7" s="5" t="str">
        <f>VLOOKUP(C87,'AUD AGOSTO'!B:T,12,0)</f>
        <v xml:space="preserve">Carlos Justiniano Nº 1123, comuna de Providencia, Región Metropolitana.
</v>
      </c>
      <c r="Q87" s="5" t="str">
        <f>VLOOKUP(C87,'AUD AGOSTO'!B:T,13,0)</f>
        <v>XIII</v>
      </c>
      <c r="R87" s="5" t="str">
        <f>VLOOKUP(C87,'AUD AGOSTO'!B:T,14,0)</f>
        <v>Providencia</v>
      </c>
      <c r="S87" s="5" t="str">
        <f>VLOOKUP(C87,'AUD AGOSTO'!B:T,15,0)</f>
        <v>Fono 223393900- 223393901</v>
      </c>
      <c r="T87" s="5">
        <f>VLOOKUP(C87,'AUD AGOSTO'!B:T,16,0)</f>
        <v>0</v>
      </c>
      <c r="U87" s="5">
        <f>VLOOKUP(C87,'AUD AGOSTO'!B:T,17,0)</f>
        <v>0</v>
      </c>
      <c r="V87" s="6" t="str">
        <f>VLOOKUP(C87,'AUD AGOSTO'!B:T,18,0)</f>
        <v>93401: Institución de Asistencia Social</v>
      </c>
      <c r="W87" s="7" t="str">
        <f>VLOOKUP(C87,'AUD AGOSTO'!B:T,19,0)</f>
        <v>Se acompaña certificado financiero de la Institución correspondientes al año 2022,  aprobado por el Sub Departamento de Supervisión Financiera Nacional</v>
      </c>
      <c r="X87" s="8">
        <v>13531650</v>
      </c>
      <c r="Y87" s="8">
        <v>105280221</v>
      </c>
      <c r="Z87" s="6">
        <v>45169</v>
      </c>
      <c r="AA87" s="5" t="s">
        <v>5970</v>
      </c>
      <c r="AB87" s="5" t="s">
        <v>5971</v>
      </c>
      <c r="AC87" s="5" t="s">
        <v>7825</v>
      </c>
    </row>
    <row r="88" spans="2:29" x14ac:dyDescent="0.2">
      <c r="B88" s="26" t="s">
        <v>7562</v>
      </c>
      <c r="C88" s="26">
        <v>717150007</v>
      </c>
      <c r="D88" s="5">
        <v>1060447</v>
      </c>
      <c r="E88" s="26">
        <v>6</v>
      </c>
      <c r="F88" s="5" t="str">
        <f>VLOOKUP(C88,'AUD AGOSTO'!B:T,2,0)</f>
        <v>Corporación de Derecho Privado.</v>
      </c>
      <c r="G88" s="5" t="str">
        <f>VLOOKUP(C88,'AUD AGOSTO'!B:T,3,0)</f>
        <v>Corporaciones de Derecho Privado</v>
      </c>
      <c r="H88" s="5" t="str">
        <f>VLOOKUP(C88,'AUD AGOSTO'!B:T,4,0)</f>
        <v xml:space="preserve">Otorgada por Decreto Supremo Nº 972, de fecha 25 de julio de  1990, del Ministerio de Justicia, publicado en el Diario Oficial el día 13 de agosto de 1990. </v>
      </c>
      <c r="I88" s="5" t="str">
        <f>VLOOKUP(C88,'AUD AGOSTO'!B:T,5,0)</f>
        <v xml:space="preserve">Certificado de vigencia, folio Nº 500508350171, de fecha 09 de mayo de 2023, del Servicio de Registro Civil e Identificación
</v>
      </c>
      <c r="J88" s="5">
        <f>VLOOKUP(C88,'AUD AGOSTO'!B:T,6,0)</f>
        <v>2023</v>
      </c>
      <c r="K88" s="5" t="str">
        <f>VLOOKUP(C88,'AUD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8" s="5" t="str">
        <f>VLOOKUP(C88,'AUD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8" s="5" t="str">
        <f>VLOOKUP(C88,'AUD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8" s="5" t="str">
        <f>VLOOKUP(C88,'AUD AGOSTO'!B:T,10,0)</f>
        <v>31 de marzo de 2022 a 31 de marzo de 2025</v>
      </c>
      <c r="O88" s="5" t="str">
        <f>VLOOKUP(C88,'AUD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8" s="5" t="str">
        <f>VLOOKUP(C88,'AUD AGOSTO'!B:T,12,0)</f>
        <v xml:space="preserve">Carlos Justiniano Nº 1123, comuna de Providencia, Región Metropolitana.
</v>
      </c>
      <c r="Q88" s="5" t="str">
        <f>VLOOKUP(C88,'AUD AGOSTO'!B:T,13,0)</f>
        <v>XIII</v>
      </c>
      <c r="R88" s="5" t="str">
        <f>VLOOKUP(C88,'AUD AGOSTO'!B:T,14,0)</f>
        <v>Providencia</v>
      </c>
      <c r="S88" s="5" t="str">
        <f>VLOOKUP(C88,'AUD AGOSTO'!B:T,15,0)</f>
        <v>Fono 223393900- 223393901</v>
      </c>
      <c r="T88" s="5">
        <f>VLOOKUP(C88,'AUD AGOSTO'!B:T,16,0)</f>
        <v>0</v>
      </c>
      <c r="U88" s="5">
        <f>VLOOKUP(C88,'AUD AGOSTO'!B:T,17,0)</f>
        <v>0</v>
      </c>
      <c r="V88" s="6" t="str">
        <f>VLOOKUP(C88,'AUD AGOSTO'!B:T,18,0)</f>
        <v>93401: Institución de Asistencia Social</v>
      </c>
      <c r="W88" s="7" t="str">
        <f>VLOOKUP(C88,'AUD AGOSTO'!B:T,19,0)</f>
        <v>Se acompaña certificado financiero de la Institución correspondientes al año 2022,  aprobado por el Sub Departamento de Supervisión Financiera Nacional</v>
      </c>
      <c r="X88" s="8">
        <v>3706088</v>
      </c>
      <c r="Y88" s="8">
        <v>3706088</v>
      </c>
      <c r="Z88" s="6">
        <v>45169</v>
      </c>
      <c r="AA88" s="5" t="s">
        <v>5970</v>
      </c>
      <c r="AB88" s="5" t="s">
        <v>5971</v>
      </c>
      <c r="AC88" s="5" t="s">
        <v>5980</v>
      </c>
    </row>
    <row r="89" spans="2:29" x14ac:dyDescent="0.2">
      <c r="B89" s="26" t="s">
        <v>7562</v>
      </c>
      <c r="C89" s="26">
        <v>717150007</v>
      </c>
      <c r="D89" s="5">
        <v>1060448</v>
      </c>
      <c r="E89" s="26">
        <v>6</v>
      </c>
      <c r="F89" s="5" t="str">
        <f>VLOOKUP(C89,'AUD AGOSTO'!B:T,2,0)</f>
        <v>Corporación de Derecho Privado.</v>
      </c>
      <c r="G89" s="5" t="str">
        <f>VLOOKUP(C89,'AUD AGOSTO'!B:T,3,0)</f>
        <v>Corporaciones de Derecho Privado</v>
      </c>
      <c r="H89" s="5" t="str">
        <f>VLOOKUP(C89,'AUD AGOSTO'!B:T,4,0)</f>
        <v xml:space="preserve">Otorgada por Decreto Supremo Nº 972, de fecha 25 de julio de  1990, del Ministerio de Justicia, publicado en el Diario Oficial el día 13 de agosto de 1990. </v>
      </c>
      <c r="I89" s="5" t="str">
        <f>VLOOKUP(C89,'AUD AGOSTO'!B:T,5,0)</f>
        <v xml:space="preserve">Certificado de vigencia, folio Nº 500508350171, de fecha 09 de mayo de 2023, del Servicio de Registro Civil e Identificación
</v>
      </c>
      <c r="J89" s="5">
        <f>VLOOKUP(C89,'AUD AGOSTO'!B:T,6,0)</f>
        <v>2023</v>
      </c>
      <c r="K89" s="5" t="str">
        <f>VLOOKUP(C89,'AUD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9" s="5" t="str">
        <f>VLOOKUP(C89,'AUD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9" s="5" t="str">
        <f>VLOOKUP(C89,'AUD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9" s="5" t="str">
        <f>VLOOKUP(C89,'AUD AGOSTO'!B:T,10,0)</f>
        <v>31 de marzo de 2022 a 31 de marzo de 2025</v>
      </c>
      <c r="O89" s="5" t="str">
        <f>VLOOKUP(C89,'AUD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89" s="5" t="str">
        <f>VLOOKUP(C89,'AUD AGOSTO'!B:T,12,0)</f>
        <v xml:space="preserve">Carlos Justiniano Nº 1123, comuna de Providencia, Región Metropolitana.
</v>
      </c>
      <c r="Q89" s="5" t="str">
        <f>VLOOKUP(C89,'AUD AGOSTO'!B:T,13,0)</f>
        <v>XIII</v>
      </c>
      <c r="R89" s="5" t="str">
        <f>VLOOKUP(C89,'AUD AGOSTO'!B:T,14,0)</f>
        <v>Providencia</v>
      </c>
      <c r="S89" s="5" t="str">
        <f>VLOOKUP(C89,'AUD AGOSTO'!B:T,15,0)</f>
        <v>Fono 223393900- 223393901</v>
      </c>
      <c r="T89" s="5">
        <f>VLOOKUP(C89,'AUD AGOSTO'!B:T,16,0)</f>
        <v>0</v>
      </c>
      <c r="U89" s="5">
        <f>VLOOKUP(C89,'AUD AGOSTO'!B:T,17,0)</f>
        <v>0</v>
      </c>
      <c r="V89" s="6" t="str">
        <f>VLOOKUP(C89,'AUD AGOSTO'!B:T,18,0)</f>
        <v>93401: Institución de Asistencia Social</v>
      </c>
      <c r="W89" s="7" t="str">
        <f>VLOOKUP(C89,'AUD AGOSTO'!B:T,19,0)</f>
        <v>Se acompaña certificado financiero de la Institución correspondientes al año 2022,  aprobado por el Sub Departamento de Supervisión Financiera Nacional</v>
      </c>
      <c r="X89" s="8">
        <v>2919000</v>
      </c>
      <c r="Y89" s="8">
        <v>2919000</v>
      </c>
      <c r="Z89" s="6">
        <v>45169</v>
      </c>
      <c r="AA89" s="5" t="s">
        <v>5970</v>
      </c>
      <c r="AB89" s="5" t="s">
        <v>5971</v>
      </c>
      <c r="AC89" s="5" t="s">
        <v>5980</v>
      </c>
    </row>
    <row r="90" spans="2:29" x14ac:dyDescent="0.2">
      <c r="B90" s="26" t="s">
        <v>7562</v>
      </c>
      <c r="C90" s="26">
        <v>717150007</v>
      </c>
      <c r="D90" s="5">
        <v>1110200</v>
      </c>
      <c r="E90" s="26">
        <v>11</v>
      </c>
      <c r="F90" s="5" t="str">
        <f>VLOOKUP(C90,'AUD AGOSTO'!B:T,2,0)</f>
        <v>Corporación de Derecho Privado.</v>
      </c>
      <c r="G90" s="5" t="str">
        <f>VLOOKUP(C90,'AUD AGOSTO'!B:T,3,0)</f>
        <v>Corporaciones de Derecho Privado</v>
      </c>
      <c r="H90" s="5" t="str">
        <f>VLOOKUP(C90,'AUD AGOSTO'!B:T,4,0)</f>
        <v xml:space="preserve">Otorgada por Decreto Supremo Nº 972, de fecha 25 de julio de  1990, del Ministerio de Justicia, publicado en el Diario Oficial el día 13 de agosto de 1990. </v>
      </c>
      <c r="I90" s="5" t="str">
        <f>VLOOKUP(C90,'AUD AGOSTO'!B:T,5,0)</f>
        <v xml:space="preserve">Certificado de vigencia, folio Nº 500508350171, de fecha 09 de mayo de 2023, del Servicio de Registro Civil e Identificación
</v>
      </c>
      <c r="J90" s="5">
        <f>VLOOKUP(C90,'AUD AGOSTO'!B:T,6,0)</f>
        <v>2023</v>
      </c>
      <c r="K90" s="5" t="str">
        <f>VLOOKUP(C90,'AUD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0" s="5" t="str">
        <f>VLOOKUP(C90,'AUD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0" s="5" t="str">
        <f>VLOOKUP(C90,'AUD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0" s="5" t="str">
        <f>VLOOKUP(C90,'AUD AGOSTO'!B:T,10,0)</f>
        <v>31 de marzo de 2022 a 31 de marzo de 2025</v>
      </c>
      <c r="O90" s="5" t="str">
        <f>VLOOKUP(C90,'AUD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90" s="5" t="str">
        <f>VLOOKUP(C90,'AUD AGOSTO'!B:T,12,0)</f>
        <v xml:space="preserve">Carlos Justiniano Nº 1123, comuna de Providencia, Región Metropolitana.
</v>
      </c>
      <c r="Q90" s="5" t="str">
        <f>VLOOKUP(C90,'AUD AGOSTO'!B:T,13,0)</f>
        <v>XIII</v>
      </c>
      <c r="R90" s="5" t="str">
        <f>VLOOKUP(C90,'AUD AGOSTO'!B:T,14,0)</f>
        <v>Providencia</v>
      </c>
      <c r="S90" s="5" t="str">
        <f>VLOOKUP(C90,'AUD AGOSTO'!B:T,15,0)</f>
        <v>Fono 223393900- 223393901</v>
      </c>
      <c r="T90" s="5">
        <f>VLOOKUP(C90,'AUD AGOSTO'!B:T,16,0)</f>
        <v>0</v>
      </c>
      <c r="U90" s="5">
        <f>VLOOKUP(C90,'AUD AGOSTO'!B:T,17,0)</f>
        <v>0</v>
      </c>
      <c r="V90" s="6" t="str">
        <f>VLOOKUP(C90,'AUD AGOSTO'!B:T,18,0)</f>
        <v>93401: Institución de Asistencia Social</v>
      </c>
      <c r="W90" s="7" t="str">
        <f>VLOOKUP(C90,'AUD AGOSTO'!B:T,19,0)</f>
        <v>Se acompaña certificado financiero de la Institución correspondientes al año 2022,  aprobado por el Sub Departamento de Supervisión Financiera Nacional</v>
      </c>
      <c r="X90" s="8">
        <v>4296768</v>
      </c>
      <c r="Y90" s="8">
        <v>4296768</v>
      </c>
      <c r="Z90" s="6">
        <v>45169</v>
      </c>
      <c r="AA90" s="5" t="s">
        <v>5970</v>
      </c>
      <c r="AB90" s="5" t="s">
        <v>5971</v>
      </c>
      <c r="AC90" s="5" t="s">
        <v>6118</v>
      </c>
    </row>
    <row r="91" spans="2:29" x14ac:dyDescent="0.2">
      <c r="B91" s="26" t="s">
        <v>7562</v>
      </c>
      <c r="C91" s="26">
        <v>717150007</v>
      </c>
      <c r="D91" s="5">
        <v>1110201</v>
      </c>
      <c r="E91" s="26">
        <v>11</v>
      </c>
      <c r="F91" s="5" t="str">
        <f>VLOOKUP(C91,'AUD AGOSTO'!B:T,2,0)</f>
        <v>Corporación de Derecho Privado.</v>
      </c>
      <c r="G91" s="5" t="str">
        <f>VLOOKUP(C91,'AUD AGOSTO'!B:T,3,0)</f>
        <v>Corporaciones de Derecho Privado</v>
      </c>
      <c r="H91" s="5" t="str">
        <f>VLOOKUP(C91,'AUD AGOSTO'!B:T,4,0)</f>
        <v xml:space="preserve">Otorgada por Decreto Supremo Nº 972, de fecha 25 de julio de  1990, del Ministerio de Justicia, publicado en el Diario Oficial el día 13 de agosto de 1990. </v>
      </c>
      <c r="I91" s="5" t="str">
        <f>VLOOKUP(C91,'AUD AGOSTO'!B:T,5,0)</f>
        <v xml:space="preserve">Certificado de vigencia, folio Nº 500508350171, de fecha 09 de mayo de 2023, del Servicio de Registro Civil e Identificación
</v>
      </c>
      <c r="J91" s="5">
        <f>VLOOKUP(C91,'AUD AGOSTO'!B:T,6,0)</f>
        <v>2023</v>
      </c>
      <c r="K91" s="5" t="str">
        <f>VLOOKUP(C91,'AUD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1" s="5" t="str">
        <f>VLOOKUP(C91,'AUD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1" s="5" t="str">
        <f>VLOOKUP(C91,'AUD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1" s="5" t="str">
        <f>VLOOKUP(C91,'AUD AGOSTO'!B:T,10,0)</f>
        <v>31 de marzo de 2022 a 31 de marzo de 2025</v>
      </c>
      <c r="O91" s="5" t="str">
        <f>VLOOKUP(C91,'AUD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91" s="5" t="str">
        <f>VLOOKUP(C91,'AUD AGOSTO'!B:T,12,0)</f>
        <v xml:space="preserve">Carlos Justiniano Nº 1123, comuna de Providencia, Región Metropolitana.
</v>
      </c>
      <c r="Q91" s="5" t="str">
        <f>VLOOKUP(C91,'AUD AGOSTO'!B:T,13,0)</f>
        <v>XIII</v>
      </c>
      <c r="R91" s="5" t="str">
        <f>VLOOKUP(C91,'AUD AGOSTO'!B:T,14,0)</f>
        <v>Providencia</v>
      </c>
      <c r="S91" s="5" t="str">
        <f>VLOOKUP(C91,'AUD AGOSTO'!B:T,15,0)</f>
        <v>Fono 223393900- 223393901</v>
      </c>
      <c r="T91" s="5">
        <f>VLOOKUP(C91,'AUD AGOSTO'!B:T,16,0)</f>
        <v>0</v>
      </c>
      <c r="U91" s="5">
        <f>VLOOKUP(C91,'AUD AGOSTO'!B:T,17,0)</f>
        <v>0</v>
      </c>
      <c r="V91" s="6" t="str">
        <f>VLOOKUP(C91,'AUD AGOSTO'!B:T,18,0)</f>
        <v>93401: Institución de Asistencia Social</v>
      </c>
      <c r="W91" s="7" t="str">
        <f>VLOOKUP(C91,'AUD AGOSTO'!B:T,19,0)</f>
        <v>Se acompaña certificado financiero de la Institución correspondientes al año 2022,  aprobado por el Sub Departamento de Supervisión Financiera Nacional</v>
      </c>
      <c r="X91" s="8">
        <v>5455361</v>
      </c>
      <c r="Y91" s="8">
        <v>5455361</v>
      </c>
      <c r="Z91" s="6">
        <v>45169</v>
      </c>
      <c r="AA91" s="5" t="s">
        <v>5970</v>
      </c>
      <c r="AB91" s="5" t="s">
        <v>5971</v>
      </c>
      <c r="AC91" s="5" t="s">
        <v>6118</v>
      </c>
    </row>
    <row r="92" spans="2:29" x14ac:dyDescent="0.2">
      <c r="B92" s="26" t="s">
        <v>7562</v>
      </c>
      <c r="C92" s="26">
        <v>717150007</v>
      </c>
      <c r="D92" s="5">
        <v>1120215</v>
      </c>
      <c r="E92" s="26">
        <v>12</v>
      </c>
      <c r="F92" s="5" t="str">
        <f>VLOOKUP(C92,'AUD AGOSTO'!B:T,2,0)</f>
        <v>Corporación de Derecho Privado.</v>
      </c>
      <c r="G92" s="5" t="str">
        <f>VLOOKUP(C92,'AUD AGOSTO'!B:T,3,0)</f>
        <v>Corporaciones de Derecho Privado</v>
      </c>
      <c r="H92" s="5" t="str">
        <f>VLOOKUP(C92,'AUD AGOSTO'!B:T,4,0)</f>
        <v xml:space="preserve">Otorgada por Decreto Supremo Nº 972, de fecha 25 de julio de  1990, del Ministerio de Justicia, publicado en el Diario Oficial el día 13 de agosto de 1990. </v>
      </c>
      <c r="I92" s="5" t="str">
        <f>VLOOKUP(C92,'AUD AGOSTO'!B:T,5,0)</f>
        <v xml:space="preserve">Certificado de vigencia, folio Nº 500508350171, de fecha 09 de mayo de 2023, del Servicio de Registro Civil e Identificación
</v>
      </c>
      <c r="J92" s="5">
        <f>VLOOKUP(C92,'AUD AGOSTO'!B:T,6,0)</f>
        <v>2023</v>
      </c>
      <c r="K92" s="5" t="str">
        <f>VLOOKUP(C92,'AUD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2" s="5" t="str">
        <f>VLOOKUP(C92,'AUD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2" s="5" t="str">
        <f>VLOOKUP(C92,'AUD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2" s="5" t="str">
        <f>VLOOKUP(C92,'AUD AGOSTO'!B:T,10,0)</f>
        <v>31 de marzo de 2022 a 31 de marzo de 2025</v>
      </c>
      <c r="O92" s="5" t="str">
        <f>VLOOKUP(C92,'AUD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92" s="5" t="str">
        <f>VLOOKUP(C92,'AUD AGOSTO'!B:T,12,0)</f>
        <v xml:space="preserve">Carlos Justiniano Nº 1123, comuna de Providencia, Región Metropolitana.
</v>
      </c>
      <c r="Q92" s="5" t="str">
        <f>VLOOKUP(C92,'AUD AGOSTO'!B:T,13,0)</f>
        <v>XIII</v>
      </c>
      <c r="R92" s="5" t="str">
        <f>VLOOKUP(C92,'AUD AGOSTO'!B:T,14,0)</f>
        <v>Providencia</v>
      </c>
      <c r="S92" s="5" t="str">
        <f>VLOOKUP(C92,'AUD AGOSTO'!B:T,15,0)</f>
        <v>Fono 223393900- 223393901</v>
      </c>
      <c r="T92" s="5">
        <f>VLOOKUP(C92,'AUD AGOSTO'!B:T,16,0)</f>
        <v>0</v>
      </c>
      <c r="U92" s="5">
        <f>VLOOKUP(C92,'AUD AGOSTO'!B:T,17,0)</f>
        <v>0</v>
      </c>
      <c r="V92" s="6" t="str">
        <f>VLOOKUP(C92,'AUD AGOSTO'!B:T,18,0)</f>
        <v>93401: Institución de Asistencia Social</v>
      </c>
      <c r="W92" s="7" t="str">
        <f>VLOOKUP(C92,'AUD AGOSTO'!B:T,19,0)</f>
        <v>Se acompaña certificado financiero de la Institución correspondientes al año 2022,  aprobado por el Sub Departamento de Supervisión Financiera Nacional</v>
      </c>
      <c r="X92" s="8">
        <v>2185747</v>
      </c>
      <c r="Y92" s="8">
        <v>2185747</v>
      </c>
      <c r="Z92" s="6">
        <v>45169</v>
      </c>
      <c r="AA92" s="5" t="s">
        <v>5970</v>
      </c>
      <c r="AB92" s="5" t="s">
        <v>5971</v>
      </c>
      <c r="AC92" s="5" t="s">
        <v>6003</v>
      </c>
    </row>
    <row r="93" spans="2:29" x14ac:dyDescent="0.2">
      <c r="B93" s="26" t="s">
        <v>7562</v>
      </c>
      <c r="C93" s="26">
        <v>717150007</v>
      </c>
      <c r="D93" s="5">
        <v>1120216</v>
      </c>
      <c r="E93" s="26">
        <v>12</v>
      </c>
      <c r="F93" s="5" t="str">
        <f>VLOOKUP(C93,'AUD AGOSTO'!B:T,2,0)</f>
        <v>Corporación de Derecho Privado.</v>
      </c>
      <c r="G93" s="5" t="str">
        <f>VLOOKUP(C93,'AUD AGOSTO'!B:T,3,0)</f>
        <v>Corporaciones de Derecho Privado</v>
      </c>
      <c r="H93" s="5" t="str">
        <f>VLOOKUP(C93,'AUD AGOSTO'!B:T,4,0)</f>
        <v xml:space="preserve">Otorgada por Decreto Supremo Nº 972, de fecha 25 de julio de  1990, del Ministerio de Justicia, publicado en el Diario Oficial el día 13 de agosto de 1990. </v>
      </c>
      <c r="I93" s="5" t="str">
        <f>VLOOKUP(C93,'AUD AGOSTO'!B:T,5,0)</f>
        <v xml:space="preserve">Certificado de vigencia, folio Nº 500508350171, de fecha 09 de mayo de 2023, del Servicio de Registro Civil e Identificación
</v>
      </c>
      <c r="J93" s="5">
        <f>VLOOKUP(C93,'AUD AGOSTO'!B:T,6,0)</f>
        <v>2023</v>
      </c>
      <c r="K93" s="5" t="str">
        <f>VLOOKUP(C93,'AUD AGOSTO'!B:T,7,0)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3" s="5" t="str">
        <f>VLOOKUP(C93,'AUD AGOSTO'!B:T,8,0)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3" s="5" t="str">
        <f>VLOOKUP(C93,'AUD AGOSTO'!B:T,9,0)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3" s="5" t="str">
        <f>VLOOKUP(C93,'AUD AGOSTO'!B:T,10,0)</f>
        <v>31 de marzo de 2022 a 31 de marzo de 2025</v>
      </c>
      <c r="O93" s="5" t="str">
        <f>VLOOKUP(C93,'AUD AGOSTO'!B:T,11,0)</f>
        <v xml:space="preserve">Directora Ejecutiva: María Consuelo Contreras Largo
Sub Directora Ejecutiva: Milagros Isabel Neghme Cristi,                                 Podrán actuar conjunta o separadamente.
Presidente: Exequiel González Balbontín, 
Poderes especiales: 
Alejandro Andrés Astorga Arancibia, 
</v>
      </c>
      <c r="P93" s="5" t="str">
        <f>VLOOKUP(C93,'AUD AGOSTO'!B:T,12,0)</f>
        <v xml:space="preserve">Carlos Justiniano Nº 1123, comuna de Providencia, Región Metropolitana.
</v>
      </c>
      <c r="Q93" s="5" t="str">
        <f>VLOOKUP(C93,'AUD AGOSTO'!B:T,13,0)</f>
        <v>XIII</v>
      </c>
      <c r="R93" s="5" t="str">
        <f>VLOOKUP(C93,'AUD AGOSTO'!B:T,14,0)</f>
        <v>Providencia</v>
      </c>
      <c r="S93" s="5" t="str">
        <f>VLOOKUP(C93,'AUD AGOSTO'!B:T,15,0)</f>
        <v>Fono 223393900- 223393901</v>
      </c>
      <c r="T93" s="5">
        <f>VLOOKUP(C93,'AUD AGOSTO'!B:T,16,0)</f>
        <v>0</v>
      </c>
      <c r="U93" s="5">
        <f>VLOOKUP(C93,'AUD AGOSTO'!B:T,17,0)</f>
        <v>0</v>
      </c>
      <c r="V93" s="6" t="str">
        <f>VLOOKUP(C93,'AUD AGOSTO'!B:T,18,0)</f>
        <v>93401: Institución de Asistencia Social</v>
      </c>
      <c r="W93" s="7" t="str">
        <f>VLOOKUP(C93,'AUD AGOSTO'!B:T,19,0)</f>
        <v>Se acompaña certificado financiero de la Institución correspondientes al año 2022,  aprobado por el Sub Departamento de Supervisión Financiera Nacional</v>
      </c>
      <c r="X93" s="8">
        <v>2775118</v>
      </c>
      <c r="Y93" s="8">
        <v>2775118</v>
      </c>
      <c r="Z93" s="6">
        <v>45169</v>
      </c>
      <c r="AA93" s="5" t="s">
        <v>5970</v>
      </c>
      <c r="AB93" s="5" t="s">
        <v>5971</v>
      </c>
      <c r="AC93" s="5" t="s">
        <v>6003</v>
      </c>
    </row>
    <row r="94" spans="2:29" x14ac:dyDescent="0.2">
      <c r="B94" s="26" t="s">
        <v>6107</v>
      </c>
      <c r="C94" s="26">
        <v>725129009</v>
      </c>
      <c r="D94" s="5">
        <v>1070480</v>
      </c>
      <c r="E94" s="26">
        <v>7</v>
      </c>
      <c r="F94" s="5" t="str">
        <f>VLOOKUP(C94,'AUD AGOSTO'!B:T,2,0)</f>
        <v>Corporación de Derecho Privado.</v>
      </c>
      <c r="G94" s="5" t="str">
        <f>VLOOKUP(C94,'AUD AGOSTO'!B:T,3,0)</f>
        <v>Corporaciones de Derecho Privado</v>
      </c>
      <c r="H94" s="5" t="str">
        <f>VLOOKUP(C94,'AUD AGOSTO'!B:T,4,0)</f>
        <v xml:space="preserve">Otorgada por Decreto Supremo Nº 750, de fecha 12 de mayo de 1994, del Ministerio de Justicia, publicado en el Diario Oficial el día 03 de octubre de 1996. </v>
      </c>
      <c r="I94" s="5" t="str">
        <f>VLOOKUP(C94,'AUD AGOSTO'!B:T,5,0)</f>
        <v>Certificado de vigencia, folio N° 500519146192, de 18 Julio 2023, emitido por el Servicio de Registro Civil e Identificación.</v>
      </c>
      <c r="J94" s="5">
        <f>VLOOKUP(C94,'AUD AGOSTO'!B:T,6,0)</f>
        <v>2023</v>
      </c>
      <c r="K94" s="5" t="str">
        <f>VLOOKUP(C94,'AUD AGOSTO'!B:T,7,0)</f>
        <v>La prestación de toda clase de servicios y la ejecución de todo tipo de actividades conducentes al desarrollo integral de los niños y jóvenes socio-culturales.</v>
      </c>
      <c r="L94" s="5" t="str">
        <f>VLOOKUP(C94,'AUD AGOSTO'!B:T,8,0)</f>
        <v xml:space="preserve">Presidente: Guido Gossens Roell, 
Secretaria: Luisa Verónica Rojas Huanel, 
Tesorero: Luis Iván Salas Rojas,
Directores:
Marisol  Aguirre Zúñiga, 
María Ernestina Mascaró Morales, 
</v>
      </c>
      <c r="M94" s="5" t="str">
        <f>VLOOKUP(C94,'AUD AGOSTO'!B:T,9,0)</f>
        <v>Durarán 03 años en sus cargos.</v>
      </c>
      <c r="N94" s="5" t="str">
        <f>VLOOKUP(C94,'AUD AGOSTO'!B:T,10,0)</f>
        <v>13-03-2023 al 13-03-2026</v>
      </c>
      <c r="O94" s="5" t="str">
        <f>VLOOKUP(C94,'AUD AGOSTO'!B:T,11,0)</f>
        <v xml:space="preserve">Presidente: Guido Gossens Roell, 
</v>
      </c>
      <c r="P94" s="5" t="str">
        <f>VLOOKUP(C94,'AUD AGOSTO'!B:T,12,0)</f>
        <v xml:space="preserve">14 Sur, Pasaje 5 Poniente A, N° 270, ciudad de Talca, Región del Maule.
</v>
      </c>
      <c r="Q94" s="5" t="str">
        <f>VLOOKUP(C94,'AUD AGOSTO'!B:T,13,0)</f>
        <v>VII</v>
      </c>
      <c r="R94" s="5" t="str">
        <f>VLOOKUP(C94,'AUD AGOSTO'!B:T,14,0)</f>
        <v>Talca</v>
      </c>
      <c r="S94" s="5" t="str">
        <f>VLOOKUP(C94,'AUD AGOSTO'!B:T,15,0)</f>
        <v>71)  2220285</v>
      </c>
      <c r="T94" s="5" t="str">
        <f>VLOOKUP(C94,'AUD AGOSTO'!B:T,16,0)</f>
        <v xml:space="preserve">corporacioneducacionalabatemolina@ceam.cl
www.ceam.cl
</v>
      </c>
      <c r="U94" s="5">
        <f>VLOOKUP(C94,'AUD AGOSTO'!B:T,17,0)</f>
        <v>0</v>
      </c>
      <c r="V94" s="6" t="str">
        <f>VLOOKUP(C94,'AUD AGOSTO'!B:T,18,0)</f>
        <v>93401: Institución de Asistencia Social</v>
      </c>
      <c r="W94" s="7" t="str">
        <f>VLOOKUP(C94,'AUD AGOSTO'!B:T,19,0)</f>
        <v>Se acompaña certificado financiero correspondiente al año 2022, aprobados por el Sub Departamento de Supervisión Financiera Nacional</v>
      </c>
      <c r="X94" s="8">
        <v>1805888</v>
      </c>
      <c r="Y94" s="8">
        <v>12903683</v>
      </c>
      <c r="Z94" s="6">
        <v>45169</v>
      </c>
      <c r="AA94" s="5" t="s">
        <v>5970</v>
      </c>
      <c r="AB94" s="5" t="s">
        <v>5971</v>
      </c>
      <c r="AC94" s="5" t="s">
        <v>5981</v>
      </c>
    </row>
    <row r="95" spans="2:29" x14ac:dyDescent="0.2">
      <c r="B95" s="26" t="s">
        <v>6107</v>
      </c>
      <c r="C95" s="26">
        <v>725129009</v>
      </c>
      <c r="D95" s="5">
        <v>1070481</v>
      </c>
      <c r="E95" s="26">
        <v>7</v>
      </c>
      <c r="F95" s="5" t="str">
        <f>VLOOKUP(C95,'AUD AGOSTO'!B:T,2,0)</f>
        <v>Corporación de Derecho Privado.</v>
      </c>
      <c r="G95" s="5" t="str">
        <f>VLOOKUP(C95,'AUD AGOSTO'!B:T,3,0)</f>
        <v>Corporaciones de Derecho Privado</v>
      </c>
      <c r="H95" s="5" t="str">
        <f>VLOOKUP(C95,'AUD AGOSTO'!B:T,4,0)</f>
        <v xml:space="preserve">Otorgada por Decreto Supremo Nº 750, de fecha 12 de mayo de 1994, del Ministerio de Justicia, publicado en el Diario Oficial el día 03 de octubre de 1996. </v>
      </c>
      <c r="I95" s="5" t="str">
        <f>VLOOKUP(C95,'AUD AGOSTO'!B:T,5,0)</f>
        <v>Certificado de vigencia, folio N° 500519146192, de 18 Julio 2023, emitido por el Servicio de Registro Civil e Identificación.</v>
      </c>
      <c r="J95" s="5">
        <f>VLOOKUP(C95,'AUD AGOSTO'!B:T,6,0)</f>
        <v>2023</v>
      </c>
      <c r="K95" s="5" t="str">
        <f>VLOOKUP(C95,'AUD AGOSTO'!B:T,7,0)</f>
        <v>La prestación de toda clase de servicios y la ejecución de todo tipo de actividades conducentes al desarrollo integral de los niños y jóvenes socio-culturales.</v>
      </c>
      <c r="L95" s="5" t="str">
        <f>VLOOKUP(C95,'AUD AGOSTO'!B:T,8,0)</f>
        <v xml:space="preserve">Presidente: Guido Gossens Roell, 
Secretaria: Luisa Verónica Rojas Huanel, 
Tesorero: Luis Iván Salas Rojas,
Directores:
Marisol  Aguirre Zúñiga, 
María Ernestina Mascaró Morales, 
</v>
      </c>
      <c r="M95" s="5" t="str">
        <f>VLOOKUP(C95,'AUD AGOSTO'!B:T,9,0)</f>
        <v>Durarán 03 años en sus cargos.</v>
      </c>
      <c r="N95" s="5" t="str">
        <f>VLOOKUP(C95,'AUD AGOSTO'!B:T,10,0)</f>
        <v>13-03-2023 al 13-03-2026</v>
      </c>
      <c r="O95" s="5" t="str">
        <f>VLOOKUP(C95,'AUD AGOSTO'!B:T,11,0)</f>
        <v xml:space="preserve">Presidente: Guido Gossens Roell, 
</v>
      </c>
      <c r="P95" s="5" t="str">
        <f>VLOOKUP(C95,'AUD AGOSTO'!B:T,12,0)</f>
        <v xml:space="preserve">14 Sur, Pasaje 5 Poniente A, N° 270, ciudad de Talca, Región del Maule.
</v>
      </c>
      <c r="Q95" s="5" t="str">
        <f>VLOOKUP(C95,'AUD AGOSTO'!B:T,13,0)</f>
        <v>VII</v>
      </c>
      <c r="R95" s="5" t="str">
        <f>VLOOKUP(C95,'AUD AGOSTO'!B:T,14,0)</f>
        <v>Talca</v>
      </c>
      <c r="S95" s="5" t="str">
        <f>VLOOKUP(C95,'AUD AGOSTO'!B:T,15,0)</f>
        <v>71)  2220285</v>
      </c>
      <c r="T95" s="5" t="str">
        <f>VLOOKUP(C95,'AUD AGOSTO'!B:T,16,0)</f>
        <v xml:space="preserve">corporacioneducacionalabatemolina@ceam.cl
www.ceam.cl
</v>
      </c>
      <c r="U95" s="5">
        <f>VLOOKUP(C95,'AUD AGOSTO'!B:T,17,0)</f>
        <v>0</v>
      </c>
      <c r="V95" s="6" t="str">
        <f>VLOOKUP(C95,'AUD AGOSTO'!B:T,18,0)</f>
        <v>93401: Institución de Asistencia Social</v>
      </c>
      <c r="W95" s="7" t="str">
        <f>VLOOKUP(C95,'AUD AGOSTO'!B:T,19,0)</f>
        <v>Se acompaña certificado financiero correspondiente al año 2022, aprobados por el Sub Departamento de Supervisión Financiera Nacional</v>
      </c>
      <c r="X95" s="8">
        <v>1576323</v>
      </c>
      <c r="Y95" s="8">
        <v>9339343</v>
      </c>
      <c r="Z95" s="6">
        <v>45169</v>
      </c>
      <c r="AA95" s="5" t="s">
        <v>5970</v>
      </c>
      <c r="AB95" s="5" t="s">
        <v>5971</v>
      </c>
      <c r="AC95" s="5" t="s">
        <v>5981</v>
      </c>
    </row>
    <row r="96" spans="2:29" x14ac:dyDescent="0.2">
      <c r="B96" s="26" t="s">
        <v>7566</v>
      </c>
      <c r="C96" s="26">
        <v>725129009</v>
      </c>
      <c r="D96" s="5">
        <v>1070718</v>
      </c>
      <c r="E96" s="26">
        <v>7</v>
      </c>
      <c r="F96" s="5" t="str">
        <f>VLOOKUP(C96,'AUD AGOSTO'!B:T,2,0)</f>
        <v>Corporación de Derecho Privado.</v>
      </c>
      <c r="G96" s="5" t="str">
        <f>VLOOKUP(C96,'AUD AGOSTO'!B:T,3,0)</f>
        <v>Corporaciones de Derecho Privado</v>
      </c>
      <c r="H96" s="5" t="str">
        <f>VLOOKUP(C96,'AUD AGOSTO'!B:T,4,0)</f>
        <v xml:space="preserve">Otorgada por Decreto Supremo Nº 750, de fecha 12 de mayo de 1994, del Ministerio de Justicia, publicado en el Diario Oficial el día 03 de octubre de 1996. </v>
      </c>
      <c r="I96" s="5" t="str">
        <f>VLOOKUP(C96,'AUD AGOSTO'!B:T,5,0)</f>
        <v>Certificado de vigencia, folio N° 500519146192, de 18 Julio 2023, emitido por el Servicio de Registro Civil e Identificación.</v>
      </c>
      <c r="J96" s="5">
        <f>VLOOKUP(C96,'AUD AGOSTO'!B:T,6,0)</f>
        <v>2023</v>
      </c>
      <c r="K96" s="5" t="str">
        <f>VLOOKUP(C96,'AUD AGOSTO'!B:T,7,0)</f>
        <v>La prestación de toda clase de servicios y la ejecución de todo tipo de actividades conducentes al desarrollo integral de los niños y jóvenes socio-culturales.</v>
      </c>
      <c r="L96" s="5" t="str">
        <f>VLOOKUP(C96,'AUD AGOSTO'!B:T,8,0)</f>
        <v xml:space="preserve">Presidente: Guido Gossens Roell, 
Secretaria: Luisa Verónica Rojas Huanel, 
Tesorero: Luis Iván Salas Rojas,
Directores:
Marisol  Aguirre Zúñiga, 
María Ernestina Mascaró Morales, 
</v>
      </c>
      <c r="M96" s="5" t="str">
        <f>VLOOKUP(C96,'AUD AGOSTO'!B:T,9,0)</f>
        <v>Durarán 03 años en sus cargos.</v>
      </c>
      <c r="N96" s="5" t="str">
        <f>VLOOKUP(C96,'AUD AGOSTO'!B:T,10,0)</f>
        <v>13-03-2023 al 13-03-2026</v>
      </c>
      <c r="O96" s="5" t="str">
        <f>VLOOKUP(C96,'AUD AGOSTO'!B:T,11,0)</f>
        <v xml:space="preserve">Presidente: Guido Gossens Roell, 
</v>
      </c>
      <c r="P96" s="5" t="str">
        <f>VLOOKUP(C96,'AUD AGOSTO'!B:T,12,0)</f>
        <v xml:space="preserve">14 Sur, Pasaje 5 Poniente A, N° 270, ciudad de Talca, Región del Maule.
</v>
      </c>
      <c r="Q96" s="5" t="str">
        <f>VLOOKUP(C96,'AUD AGOSTO'!B:T,13,0)</f>
        <v>VII</v>
      </c>
      <c r="R96" s="5" t="str">
        <f>VLOOKUP(C96,'AUD AGOSTO'!B:T,14,0)</f>
        <v>Talca</v>
      </c>
      <c r="S96" s="5" t="str">
        <f>VLOOKUP(C96,'AUD AGOSTO'!B:T,15,0)</f>
        <v>71)  2220285</v>
      </c>
      <c r="T96" s="5" t="str">
        <f>VLOOKUP(C96,'AUD AGOSTO'!B:T,16,0)</f>
        <v xml:space="preserve">corporacioneducacionalabatemolina@ceam.cl
www.ceam.cl
</v>
      </c>
      <c r="U96" s="5">
        <f>VLOOKUP(C96,'AUD AGOSTO'!B:T,17,0)</f>
        <v>0</v>
      </c>
      <c r="V96" s="6" t="str">
        <f>VLOOKUP(C96,'AUD AGOSTO'!B:T,18,0)</f>
        <v>93401: Institución de Asistencia Social</v>
      </c>
      <c r="W96" s="7" t="str">
        <f>VLOOKUP(C96,'AUD AGOSTO'!B:T,19,0)</f>
        <v>Se acompaña certificado financiero correspondiente al año 2022, aprobados por el Sub Departamento de Supervisión Financiera Nacional</v>
      </c>
      <c r="X96" s="8">
        <v>16993584</v>
      </c>
      <c r="Y96" s="8">
        <v>122721517</v>
      </c>
      <c r="Z96" s="6">
        <v>45169</v>
      </c>
      <c r="AA96" s="5" t="s">
        <v>5970</v>
      </c>
      <c r="AB96" s="5" t="s">
        <v>5971</v>
      </c>
      <c r="AC96" s="5" t="s">
        <v>5981</v>
      </c>
    </row>
    <row r="97" spans="2:29" x14ac:dyDescent="0.2">
      <c r="B97" s="26" t="s">
        <v>7566</v>
      </c>
      <c r="C97" s="26">
        <v>725129009</v>
      </c>
      <c r="D97" s="5">
        <v>1070749</v>
      </c>
      <c r="E97" s="26">
        <v>7</v>
      </c>
      <c r="F97" s="5" t="str">
        <f>VLOOKUP(C97,'AUD AGOSTO'!B:T,2,0)</f>
        <v>Corporación de Derecho Privado.</v>
      </c>
      <c r="G97" s="5" t="str">
        <f>VLOOKUP(C97,'AUD AGOSTO'!B:T,3,0)</f>
        <v>Corporaciones de Derecho Privado</v>
      </c>
      <c r="H97" s="5" t="str">
        <f>VLOOKUP(C97,'AUD AGOSTO'!B:T,4,0)</f>
        <v xml:space="preserve">Otorgada por Decreto Supremo Nº 750, de fecha 12 de mayo de 1994, del Ministerio de Justicia, publicado en el Diario Oficial el día 03 de octubre de 1996. </v>
      </c>
      <c r="I97" s="5" t="str">
        <f>VLOOKUP(C97,'AUD AGOSTO'!B:T,5,0)</f>
        <v>Certificado de vigencia, folio N° 500519146192, de 18 Julio 2023, emitido por el Servicio de Registro Civil e Identificación.</v>
      </c>
      <c r="J97" s="5">
        <f>VLOOKUP(C97,'AUD AGOSTO'!B:T,6,0)</f>
        <v>2023</v>
      </c>
      <c r="K97" s="5" t="str">
        <f>VLOOKUP(C97,'AUD AGOSTO'!B:T,7,0)</f>
        <v>La prestación de toda clase de servicios y la ejecución de todo tipo de actividades conducentes al desarrollo integral de los niños y jóvenes socio-culturales.</v>
      </c>
      <c r="L97" s="5" t="str">
        <f>VLOOKUP(C97,'AUD AGOSTO'!B:T,8,0)</f>
        <v xml:space="preserve">Presidente: Guido Gossens Roell, 
Secretaria: Luisa Verónica Rojas Huanel, 
Tesorero: Luis Iván Salas Rojas,
Directores:
Marisol  Aguirre Zúñiga, 
María Ernestina Mascaró Morales, 
</v>
      </c>
      <c r="M97" s="5" t="str">
        <f>VLOOKUP(C97,'AUD AGOSTO'!B:T,9,0)</f>
        <v>Durarán 03 años en sus cargos.</v>
      </c>
      <c r="N97" s="5" t="str">
        <f>VLOOKUP(C97,'AUD AGOSTO'!B:T,10,0)</f>
        <v>13-03-2023 al 13-03-2026</v>
      </c>
      <c r="O97" s="5" t="str">
        <f>VLOOKUP(C97,'AUD AGOSTO'!B:T,11,0)</f>
        <v xml:space="preserve">Presidente: Guido Gossens Roell, 
</v>
      </c>
      <c r="P97" s="5" t="str">
        <f>VLOOKUP(C97,'AUD AGOSTO'!B:T,12,0)</f>
        <v xml:space="preserve">14 Sur, Pasaje 5 Poniente A, N° 270, ciudad de Talca, Región del Maule.
</v>
      </c>
      <c r="Q97" s="5" t="str">
        <f>VLOOKUP(C97,'AUD AGOSTO'!B:T,13,0)</f>
        <v>VII</v>
      </c>
      <c r="R97" s="5" t="str">
        <f>VLOOKUP(C97,'AUD AGOSTO'!B:T,14,0)</f>
        <v>Talca</v>
      </c>
      <c r="S97" s="5" t="str">
        <f>VLOOKUP(C97,'AUD AGOSTO'!B:T,15,0)</f>
        <v>71)  2220285</v>
      </c>
      <c r="T97" s="5" t="str">
        <f>VLOOKUP(C97,'AUD AGOSTO'!B:T,16,0)</f>
        <v xml:space="preserve">corporacioneducacionalabatemolina@ceam.cl
www.ceam.cl
</v>
      </c>
      <c r="U97" s="5">
        <f>VLOOKUP(C97,'AUD AGOSTO'!B:T,17,0)</f>
        <v>0</v>
      </c>
      <c r="V97" s="6" t="str">
        <f>VLOOKUP(C97,'AUD AGOSTO'!B:T,18,0)</f>
        <v>93401: Institución de Asistencia Social</v>
      </c>
      <c r="W97" s="7" t="str">
        <f>VLOOKUP(C97,'AUD AGOSTO'!B:T,19,0)</f>
        <v>Se acompaña certificado financiero correspondiente al año 2022, aprobados por el Sub Departamento de Supervisión Financiera Nacional</v>
      </c>
      <c r="X97" s="8">
        <v>2335200</v>
      </c>
      <c r="Y97" s="8">
        <v>2335200</v>
      </c>
      <c r="Z97" s="6">
        <v>45169</v>
      </c>
      <c r="AA97" s="5" t="s">
        <v>5970</v>
      </c>
      <c r="AB97" s="5" t="s">
        <v>5971</v>
      </c>
      <c r="AC97" s="5" t="s">
        <v>5981</v>
      </c>
    </row>
    <row r="98" spans="2:29" x14ac:dyDescent="0.2">
      <c r="B98" s="26" t="s">
        <v>7566</v>
      </c>
      <c r="C98" s="26">
        <v>725129009</v>
      </c>
      <c r="D98" s="5">
        <v>1070750</v>
      </c>
      <c r="E98" s="26">
        <v>7</v>
      </c>
      <c r="F98" s="5" t="str">
        <f>VLOOKUP(C98,'AUD AGOSTO'!B:T,2,0)</f>
        <v>Corporación de Derecho Privado.</v>
      </c>
      <c r="G98" s="5" t="str">
        <f>VLOOKUP(C98,'AUD AGOSTO'!B:T,3,0)</f>
        <v>Corporaciones de Derecho Privado</v>
      </c>
      <c r="H98" s="5" t="str">
        <f>VLOOKUP(C98,'AUD AGOSTO'!B:T,4,0)</f>
        <v xml:space="preserve">Otorgada por Decreto Supremo Nº 750, de fecha 12 de mayo de 1994, del Ministerio de Justicia, publicado en el Diario Oficial el día 03 de octubre de 1996. </v>
      </c>
      <c r="I98" s="5" t="str">
        <f>VLOOKUP(C98,'AUD AGOSTO'!B:T,5,0)</f>
        <v>Certificado de vigencia, folio N° 500519146192, de 18 Julio 2023, emitido por el Servicio de Registro Civil e Identificación.</v>
      </c>
      <c r="J98" s="5">
        <f>VLOOKUP(C98,'AUD AGOSTO'!B:T,6,0)</f>
        <v>2023</v>
      </c>
      <c r="K98" s="5" t="str">
        <f>VLOOKUP(C98,'AUD AGOSTO'!B:T,7,0)</f>
        <v>La prestación de toda clase de servicios y la ejecución de todo tipo de actividades conducentes al desarrollo integral de los niños y jóvenes socio-culturales.</v>
      </c>
      <c r="L98" s="5" t="str">
        <f>VLOOKUP(C98,'AUD AGOSTO'!B:T,8,0)</f>
        <v xml:space="preserve">Presidente: Guido Gossens Roell, 
Secretaria: Luisa Verónica Rojas Huanel, 
Tesorero: Luis Iván Salas Rojas,
Directores:
Marisol  Aguirre Zúñiga, 
María Ernestina Mascaró Morales, 
</v>
      </c>
      <c r="M98" s="5" t="str">
        <f>VLOOKUP(C98,'AUD AGOSTO'!B:T,9,0)</f>
        <v>Durarán 03 años en sus cargos.</v>
      </c>
      <c r="N98" s="5" t="str">
        <f>VLOOKUP(C98,'AUD AGOSTO'!B:T,10,0)</f>
        <v>13-03-2023 al 13-03-2026</v>
      </c>
      <c r="O98" s="5" t="str">
        <f>VLOOKUP(C98,'AUD AGOSTO'!B:T,11,0)</f>
        <v xml:space="preserve">Presidente: Guido Gossens Roell, 
</v>
      </c>
      <c r="P98" s="5" t="str">
        <f>VLOOKUP(C98,'AUD AGOSTO'!B:T,12,0)</f>
        <v xml:space="preserve">14 Sur, Pasaje 5 Poniente A, N° 270, ciudad de Talca, Región del Maule.
</v>
      </c>
      <c r="Q98" s="5" t="str">
        <f>VLOOKUP(C98,'AUD AGOSTO'!B:T,13,0)</f>
        <v>VII</v>
      </c>
      <c r="R98" s="5" t="str">
        <f>VLOOKUP(C98,'AUD AGOSTO'!B:T,14,0)</f>
        <v>Talca</v>
      </c>
      <c r="S98" s="5" t="str">
        <f>VLOOKUP(C98,'AUD AGOSTO'!B:T,15,0)</f>
        <v>71)  2220285</v>
      </c>
      <c r="T98" s="5" t="str">
        <f>VLOOKUP(C98,'AUD AGOSTO'!B:T,16,0)</f>
        <v xml:space="preserve">corporacioneducacionalabatemolina@ceam.cl
www.ceam.cl
</v>
      </c>
      <c r="U98" s="5">
        <f>VLOOKUP(C98,'AUD AGOSTO'!B:T,17,0)</f>
        <v>0</v>
      </c>
      <c r="V98" s="6" t="str">
        <f>VLOOKUP(C98,'AUD AGOSTO'!B:T,18,0)</f>
        <v>93401: Institución de Asistencia Social</v>
      </c>
      <c r="W98" s="7" t="str">
        <f>VLOOKUP(C98,'AUD AGOSTO'!B:T,19,0)</f>
        <v>Se acompaña certificado financiero correspondiente al año 2022, aprobados por el Sub Departamento de Supervisión Financiera Nacional</v>
      </c>
      <c r="X98" s="8">
        <v>2964870</v>
      </c>
      <c r="Y98" s="8">
        <v>2964870</v>
      </c>
      <c r="Z98" s="6">
        <v>45169</v>
      </c>
      <c r="AA98" s="5" t="s">
        <v>5970</v>
      </c>
      <c r="AB98" s="5" t="s">
        <v>5971</v>
      </c>
      <c r="AC98" s="5" t="s">
        <v>5981</v>
      </c>
    </row>
    <row r="99" spans="2:29" x14ac:dyDescent="0.2">
      <c r="B99" s="26" t="s">
        <v>6099</v>
      </c>
      <c r="C99" s="26">
        <v>713523003</v>
      </c>
      <c r="D99" s="5">
        <v>1030366</v>
      </c>
      <c r="E99" s="26">
        <v>3</v>
      </c>
      <c r="F99" s="5" t="str">
        <f>VLOOKUP(C99,'AUD AGOSTO'!B:T,2,0)</f>
        <v>Corporación de Derecho Privado.</v>
      </c>
      <c r="G99" s="5" t="str">
        <f>VLOOKUP(C99,'AUD AGOSTO'!B:T,3,0)</f>
        <v>Corporaciones de Derecho Privado</v>
      </c>
      <c r="H99" s="5" t="str">
        <f>VLOOKUP(C99,'AUD AGOSTO'!B:T,4,0)</f>
        <v xml:space="preserve">Otorgada por Decreto Supremo Nº 1027, de fecha 07 de noviembre de 1986, del Ministerio de Justicia, publicado en el Diario Oficial el día 22 de noviembre de 1986. </v>
      </c>
      <c r="I99" s="5" t="str">
        <f>VLOOKUP(C99,'AUD AGOSTO'!B:T,5,0)</f>
        <v>Certificado de Vigencia Folio Nº 500515439953, de fecha 22 Junio 2023, otorgado por el Servicio de Registro Civil e Identificación.</v>
      </c>
      <c r="J99" s="5">
        <f>VLOOKUP(C99,'AUD AGOSTO'!B:T,6,0)</f>
        <v>0</v>
      </c>
      <c r="K99" s="5" t="str">
        <f>VLOOKUP(C99,'AUD AGOSTO'!B:T,7,0)</f>
        <v>El desarrollo de actividades de prevención y tratamiento, que sirvan para mejorar la atención a los menores en situación irregular en la Cuarta Región.</v>
      </c>
      <c r="L99" s="5" t="str">
        <f>VLOOKUP(C99,'AUD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9" s="5" t="str">
        <f>VLOOKUP(C99,'AUD AGOSTO'!B:T,9,0)</f>
        <v>Durarán 03 años en sus cargos.</v>
      </c>
      <c r="N99" s="5" t="str">
        <f>VLOOKUP(C99,'AUD AGOSTO'!B:T,10,0)</f>
        <v>De 20 de Mayo de 2020 al 20  de Mayo de 2023.</v>
      </c>
      <c r="O99" s="5" t="str">
        <f>VLOOKUP(C99,'AUD AGOSTO'!B:T,11,0)</f>
        <v xml:space="preserve">Presidente: Francisco León Henríquez Adaros, RUT Nº 5.409.009-9
Directora Ejecutiva: María Cristina Meléndez Jiménez, RUT Nº 4.788.312-1
</v>
      </c>
      <c r="P99" s="5" t="str">
        <f>VLOOKUP(C99,'AUD AGOSTO'!B:T,12,0)</f>
        <v xml:space="preserve">La Pampilla S/N, Casilla 98, Coquimbo.
</v>
      </c>
      <c r="Q99" s="5" t="str">
        <f>VLOOKUP(C99,'AUD AGOSTO'!B:T,13,0)</f>
        <v>IV</v>
      </c>
      <c r="R99" s="5" t="str">
        <f>VLOOKUP(C99,'AUD AGOSTO'!B:T,14,0)</f>
        <v>Coquimbo</v>
      </c>
      <c r="S99" s="5" t="str">
        <f>VLOOKUP(C99,'AUD AGOSTO'!B:T,15,0)</f>
        <v>(51) 2321039</v>
      </c>
      <c r="T99" s="5" t="str">
        <f>VLOOKUP(C99,'AUD AGOSTO'!B:T,16,0)</f>
        <v xml:space="preserve">cgmistral07@yahoo.es              ugesco@gmail.com
</v>
      </c>
      <c r="U99" s="5" t="str">
        <f>VLOOKUP(C99,'AUD AGOSTO'!B:T,17,0)</f>
        <v>Casilla 98</v>
      </c>
      <c r="V99" s="6" t="str">
        <f>VLOOKUP(C99,'AUD AGOSTO'!B:T,18,0)</f>
        <v>93401: Institución de Asistencia Social</v>
      </c>
      <c r="W99" s="7" t="str">
        <f>VLOOKUP(C99,'AUD AGOSTO'!B:T,19,0)</f>
        <v xml:space="preserve">Se acompaña certificado financiero correspondiente al año 2022 aprobada por el  Sub Departamento de Supervisión Financiera Nacional. </v>
      </c>
      <c r="X99" s="8">
        <v>13722319</v>
      </c>
      <c r="Y99" s="8">
        <v>109240422</v>
      </c>
      <c r="Z99" s="6">
        <v>45169</v>
      </c>
      <c r="AA99" s="5" t="s">
        <v>5970</v>
      </c>
      <c r="AB99" s="5" t="s">
        <v>5971</v>
      </c>
      <c r="AC99" s="5" t="s">
        <v>6001</v>
      </c>
    </row>
    <row r="100" spans="2:29" x14ac:dyDescent="0.2">
      <c r="B100" s="26" t="s">
        <v>6099</v>
      </c>
      <c r="C100" s="26">
        <v>713523003</v>
      </c>
      <c r="D100" s="5">
        <v>1030383</v>
      </c>
      <c r="E100" s="26">
        <v>3</v>
      </c>
      <c r="F100" s="5" t="str">
        <f>VLOOKUP(C100,'AUD AGOSTO'!B:T,2,0)</f>
        <v>Corporación de Derecho Privado.</v>
      </c>
      <c r="G100" s="5" t="str">
        <f>VLOOKUP(C100,'AUD AGOSTO'!B:T,3,0)</f>
        <v>Corporaciones de Derecho Privado</v>
      </c>
      <c r="H100" s="5" t="str">
        <f>VLOOKUP(C100,'AUD AGOSTO'!B:T,4,0)</f>
        <v xml:space="preserve">Otorgada por Decreto Supremo Nº 1027, de fecha 07 de noviembre de 1986, del Ministerio de Justicia, publicado en el Diario Oficial el día 22 de noviembre de 1986. </v>
      </c>
      <c r="I100" s="5" t="str">
        <f>VLOOKUP(C100,'AUD AGOSTO'!B:T,5,0)</f>
        <v>Certificado de Vigencia Folio Nº 500515439953, de fecha 22 Junio 2023, otorgado por el Servicio de Registro Civil e Identificación.</v>
      </c>
      <c r="J100" s="5">
        <f>VLOOKUP(C100,'AUD AGOSTO'!B:T,6,0)</f>
        <v>0</v>
      </c>
      <c r="K100" s="5" t="str">
        <f>VLOOKUP(C100,'AUD AGOSTO'!B:T,7,0)</f>
        <v>El desarrollo de actividades de prevención y tratamiento, que sirvan para mejorar la atención a los menores en situación irregular en la Cuarta Región.</v>
      </c>
      <c r="L100" s="5" t="str">
        <f>VLOOKUP(C100,'AUD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0" s="5" t="str">
        <f>VLOOKUP(C100,'AUD AGOSTO'!B:T,9,0)</f>
        <v>Durarán 03 años en sus cargos.</v>
      </c>
      <c r="N100" s="5" t="str">
        <f>VLOOKUP(C100,'AUD AGOSTO'!B:T,10,0)</f>
        <v>De 20 de Mayo de 2020 al 20  de Mayo de 2023.</v>
      </c>
      <c r="O100" s="5" t="str">
        <f>VLOOKUP(C100,'AUD AGOSTO'!B:T,11,0)</f>
        <v xml:space="preserve">Presidente: Francisco León Henríquez Adaros, RUT Nº 5.409.009-9
Directora Ejecutiva: María Cristina Meléndez Jiménez, RUT Nº 4.788.312-1
</v>
      </c>
      <c r="P100" s="5" t="str">
        <f>VLOOKUP(C100,'AUD AGOSTO'!B:T,12,0)</f>
        <v xml:space="preserve">La Pampilla S/N, Casilla 98, Coquimbo.
</v>
      </c>
      <c r="Q100" s="5" t="str">
        <f>VLOOKUP(C100,'AUD AGOSTO'!B:T,13,0)</f>
        <v>IV</v>
      </c>
      <c r="R100" s="5" t="str">
        <f>VLOOKUP(C100,'AUD AGOSTO'!B:T,14,0)</f>
        <v>Coquimbo</v>
      </c>
      <c r="S100" s="5" t="str">
        <f>VLOOKUP(C100,'AUD AGOSTO'!B:T,15,0)</f>
        <v>(51) 2321039</v>
      </c>
      <c r="T100" s="5" t="str">
        <f>VLOOKUP(C100,'AUD AGOSTO'!B:T,16,0)</f>
        <v xml:space="preserve">cgmistral07@yahoo.es              ugesco@gmail.com
</v>
      </c>
      <c r="U100" s="5" t="str">
        <f>VLOOKUP(C100,'AUD AGOSTO'!B:T,17,0)</f>
        <v>Casilla 98</v>
      </c>
      <c r="V100" s="6" t="str">
        <f>VLOOKUP(C100,'AUD AGOSTO'!B:T,18,0)</f>
        <v>93401: Institución de Asistencia Social</v>
      </c>
      <c r="W100" s="7" t="str">
        <f>VLOOKUP(C100,'AUD AGOSTO'!B:T,19,0)</f>
        <v xml:space="preserve">Se acompaña certificado financiero correspondiente al año 2022 aprobada por el  Sub Departamento de Supervisión Financiera Nacional. </v>
      </c>
      <c r="X100" s="8">
        <v>7786487</v>
      </c>
      <c r="Y100" s="8">
        <v>64950695</v>
      </c>
      <c r="Z100" s="6">
        <v>45169</v>
      </c>
      <c r="AA100" s="5" t="s">
        <v>5970</v>
      </c>
      <c r="AB100" s="5" t="s">
        <v>5971</v>
      </c>
      <c r="AC100" s="5" t="s">
        <v>6001</v>
      </c>
    </row>
    <row r="101" spans="2:29" x14ac:dyDescent="0.2">
      <c r="B101" s="26" t="s">
        <v>6099</v>
      </c>
      <c r="C101" s="26">
        <v>713523003</v>
      </c>
      <c r="D101" s="5">
        <v>1040504</v>
      </c>
      <c r="E101" s="26">
        <v>4</v>
      </c>
      <c r="F101" s="5" t="str">
        <f>VLOOKUP(C101,'AUD AGOSTO'!B:T,2,0)</f>
        <v>Corporación de Derecho Privado.</v>
      </c>
      <c r="G101" s="5" t="str">
        <f>VLOOKUP(C101,'AUD AGOSTO'!B:T,3,0)</f>
        <v>Corporaciones de Derecho Privado</v>
      </c>
      <c r="H101" s="5" t="str">
        <f>VLOOKUP(C101,'AUD AGOSTO'!B:T,4,0)</f>
        <v xml:space="preserve">Otorgada por Decreto Supremo Nº 1027, de fecha 07 de noviembre de 1986, del Ministerio de Justicia, publicado en el Diario Oficial el día 22 de noviembre de 1986. </v>
      </c>
      <c r="I101" s="5" t="str">
        <f>VLOOKUP(C101,'AUD AGOSTO'!B:T,5,0)</f>
        <v>Certificado de Vigencia Folio Nº 500515439953, de fecha 22 Junio 2023, otorgado por el Servicio de Registro Civil e Identificación.</v>
      </c>
      <c r="J101" s="5">
        <f>VLOOKUP(C101,'AUD AGOSTO'!B:T,6,0)</f>
        <v>0</v>
      </c>
      <c r="K101" s="5" t="str">
        <f>VLOOKUP(C101,'AUD AGOSTO'!B:T,7,0)</f>
        <v>El desarrollo de actividades de prevención y tratamiento, que sirvan para mejorar la atención a los menores en situación irregular en la Cuarta Región.</v>
      </c>
      <c r="L101" s="5" t="str">
        <f>VLOOKUP(C101,'AUD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1" s="5" t="str">
        <f>VLOOKUP(C101,'AUD AGOSTO'!B:T,9,0)</f>
        <v>Durarán 03 años en sus cargos.</v>
      </c>
      <c r="N101" s="5" t="str">
        <f>VLOOKUP(C101,'AUD AGOSTO'!B:T,10,0)</f>
        <v>De 20 de Mayo de 2020 al 20  de Mayo de 2023.</v>
      </c>
      <c r="O101" s="5" t="str">
        <f>VLOOKUP(C101,'AUD AGOSTO'!B:T,11,0)</f>
        <v xml:space="preserve">Presidente: Francisco León Henríquez Adaros, RUT Nº 5.409.009-9
Directora Ejecutiva: María Cristina Meléndez Jiménez, RUT Nº 4.788.312-1
</v>
      </c>
      <c r="P101" s="5" t="str">
        <f>VLOOKUP(C101,'AUD AGOSTO'!B:T,12,0)</f>
        <v xml:space="preserve">La Pampilla S/N, Casilla 98, Coquimbo.
</v>
      </c>
      <c r="Q101" s="5" t="str">
        <f>VLOOKUP(C101,'AUD AGOSTO'!B:T,13,0)</f>
        <v>IV</v>
      </c>
      <c r="R101" s="5" t="str">
        <f>VLOOKUP(C101,'AUD AGOSTO'!B:T,14,0)</f>
        <v>Coquimbo</v>
      </c>
      <c r="S101" s="5" t="str">
        <f>VLOOKUP(C101,'AUD AGOSTO'!B:T,15,0)</f>
        <v>(51) 2321039</v>
      </c>
      <c r="T101" s="5" t="str">
        <f>VLOOKUP(C101,'AUD AGOSTO'!B:T,16,0)</f>
        <v xml:space="preserve">cgmistral07@yahoo.es              ugesco@gmail.com
</v>
      </c>
      <c r="U101" s="5" t="str">
        <f>VLOOKUP(C101,'AUD AGOSTO'!B:T,17,0)</f>
        <v>Casilla 98</v>
      </c>
      <c r="V101" s="6" t="str">
        <f>VLOOKUP(C101,'AUD AGOSTO'!B:T,18,0)</f>
        <v>93401: Institución de Asistencia Social</v>
      </c>
      <c r="W101" s="7" t="str">
        <f>VLOOKUP(C101,'AUD AGOSTO'!B:T,19,0)</f>
        <v xml:space="preserve">Se acompaña certificado financiero correspondiente al año 2022 aprobada por el  Sub Departamento de Supervisión Financiera Nacional. </v>
      </c>
      <c r="X101" s="8">
        <v>4747858</v>
      </c>
      <c r="Y101" s="8">
        <v>32095519</v>
      </c>
      <c r="Z101" s="6">
        <v>45169</v>
      </c>
      <c r="AA101" s="5" t="s">
        <v>5970</v>
      </c>
      <c r="AB101" s="5" t="s">
        <v>5971</v>
      </c>
      <c r="AC101" s="5" t="s">
        <v>6002</v>
      </c>
    </row>
    <row r="102" spans="2:29" x14ac:dyDescent="0.2">
      <c r="B102" s="26" t="s">
        <v>7820</v>
      </c>
      <c r="C102" s="26">
        <v>713523003</v>
      </c>
      <c r="D102" s="5">
        <v>1030293</v>
      </c>
      <c r="E102" s="26">
        <v>3</v>
      </c>
      <c r="F102" s="5" t="str">
        <f>VLOOKUP(C102,'AUD AGOSTO'!B:T,2,0)</f>
        <v>Corporación de Derecho Privado.</v>
      </c>
      <c r="G102" s="5" t="str">
        <f>VLOOKUP(C102,'AUD AGOSTO'!B:T,3,0)</f>
        <v>Corporaciones de Derecho Privado</v>
      </c>
      <c r="H102" s="5" t="str">
        <f>VLOOKUP(C102,'AUD AGOSTO'!B:T,4,0)</f>
        <v xml:space="preserve">Otorgada por Decreto Supremo Nº 1027, de fecha 07 de noviembre de 1986, del Ministerio de Justicia, publicado en el Diario Oficial el día 22 de noviembre de 1986. </v>
      </c>
      <c r="I102" s="5" t="str">
        <f>VLOOKUP(C102,'AUD AGOSTO'!B:T,5,0)</f>
        <v>Certificado de Vigencia Folio Nº 500515439953, de fecha 22 Junio 2023, otorgado por el Servicio de Registro Civil e Identificación.</v>
      </c>
      <c r="J102" s="5">
        <f>VLOOKUP(C102,'AUD AGOSTO'!B:T,6,0)</f>
        <v>0</v>
      </c>
      <c r="K102" s="5" t="str">
        <f>VLOOKUP(C102,'AUD AGOSTO'!B:T,7,0)</f>
        <v>El desarrollo de actividades de prevención y tratamiento, que sirvan para mejorar la atención a los menores en situación irregular en la Cuarta Región.</v>
      </c>
      <c r="L102" s="5" t="str">
        <f>VLOOKUP(C102,'AUD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2" s="5" t="str">
        <f>VLOOKUP(C102,'AUD AGOSTO'!B:T,9,0)</f>
        <v>Durarán 03 años en sus cargos.</v>
      </c>
      <c r="N102" s="5" t="str">
        <f>VLOOKUP(C102,'AUD AGOSTO'!B:T,10,0)</f>
        <v>De 20 de Mayo de 2020 al 20  de Mayo de 2023.</v>
      </c>
      <c r="O102" s="5" t="str">
        <f>VLOOKUP(C102,'AUD AGOSTO'!B:T,11,0)</f>
        <v xml:space="preserve">Presidente: Francisco León Henríquez Adaros, RUT Nº 5.409.009-9
Directora Ejecutiva: María Cristina Meléndez Jiménez, RUT Nº 4.788.312-1
</v>
      </c>
      <c r="P102" s="5" t="str">
        <f>VLOOKUP(C102,'AUD AGOSTO'!B:T,12,0)</f>
        <v xml:space="preserve">La Pampilla S/N, Casilla 98, Coquimbo.
</v>
      </c>
      <c r="Q102" s="5" t="str">
        <f>VLOOKUP(C102,'AUD AGOSTO'!B:T,13,0)</f>
        <v>IV</v>
      </c>
      <c r="R102" s="5" t="str">
        <f>VLOOKUP(C102,'AUD AGOSTO'!B:T,14,0)</f>
        <v>Coquimbo</v>
      </c>
      <c r="S102" s="5" t="str">
        <f>VLOOKUP(C102,'AUD AGOSTO'!B:T,15,0)</f>
        <v>(51) 2321039</v>
      </c>
      <c r="T102" s="5" t="str">
        <f>VLOOKUP(C102,'AUD AGOSTO'!B:T,16,0)</f>
        <v xml:space="preserve">cgmistral07@yahoo.es              ugesco@gmail.com
</v>
      </c>
      <c r="U102" s="5" t="str">
        <f>VLOOKUP(C102,'AUD AGOSTO'!B:T,17,0)</f>
        <v>Casilla 98</v>
      </c>
      <c r="V102" s="6" t="str">
        <f>VLOOKUP(C102,'AUD AGOSTO'!B:T,18,0)</f>
        <v>93401: Institución de Asistencia Social</v>
      </c>
      <c r="W102" s="7" t="str">
        <f>VLOOKUP(C102,'AUD AGOSTO'!B:T,19,0)</f>
        <v xml:space="preserve">Se acompaña certificado financiero correspondiente al año 2022 aprobada por el  Sub Departamento de Supervisión Financiera Nacional. </v>
      </c>
      <c r="X102" s="8">
        <v>0</v>
      </c>
      <c r="Y102" s="8">
        <v>981660</v>
      </c>
      <c r="Z102" s="6">
        <v>45169</v>
      </c>
      <c r="AA102" s="5" t="s">
        <v>5970</v>
      </c>
      <c r="AB102" s="5" t="s">
        <v>5971</v>
      </c>
      <c r="AC102" s="5" t="s">
        <v>6001</v>
      </c>
    </row>
    <row r="103" spans="2:29" x14ac:dyDescent="0.2">
      <c r="B103" s="26" t="s">
        <v>7820</v>
      </c>
      <c r="C103" s="26">
        <v>713523003</v>
      </c>
      <c r="D103" s="5">
        <v>1030384</v>
      </c>
      <c r="E103" s="26">
        <v>3</v>
      </c>
      <c r="F103" s="5" t="str">
        <f>VLOOKUP(C103,'AUD AGOSTO'!B:T,2,0)</f>
        <v>Corporación de Derecho Privado.</v>
      </c>
      <c r="G103" s="5" t="str">
        <f>VLOOKUP(C103,'AUD AGOSTO'!B:T,3,0)</f>
        <v>Corporaciones de Derecho Privado</v>
      </c>
      <c r="H103" s="5" t="str">
        <f>VLOOKUP(C103,'AUD AGOSTO'!B:T,4,0)</f>
        <v xml:space="preserve">Otorgada por Decreto Supremo Nº 1027, de fecha 07 de noviembre de 1986, del Ministerio de Justicia, publicado en el Diario Oficial el día 22 de noviembre de 1986. </v>
      </c>
      <c r="I103" s="5" t="str">
        <f>VLOOKUP(C103,'AUD AGOSTO'!B:T,5,0)</f>
        <v>Certificado de Vigencia Folio Nº 500515439953, de fecha 22 Junio 2023, otorgado por el Servicio de Registro Civil e Identificación.</v>
      </c>
      <c r="J103" s="5">
        <f>VLOOKUP(C103,'AUD AGOSTO'!B:T,6,0)</f>
        <v>0</v>
      </c>
      <c r="K103" s="5" t="str">
        <f>VLOOKUP(C103,'AUD AGOSTO'!B:T,7,0)</f>
        <v>El desarrollo de actividades de prevención y tratamiento, que sirvan para mejorar la atención a los menores en situación irregular en la Cuarta Región.</v>
      </c>
      <c r="L103" s="5" t="str">
        <f>VLOOKUP(C103,'AUD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3" s="5" t="str">
        <f>VLOOKUP(C103,'AUD AGOSTO'!B:T,9,0)</f>
        <v>Durarán 03 años en sus cargos.</v>
      </c>
      <c r="N103" s="5" t="str">
        <f>VLOOKUP(C103,'AUD AGOSTO'!B:T,10,0)</f>
        <v>De 20 de Mayo de 2020 al 20  de Mayo de 2023.</v>
      </c>
      <c r="O103" s="5" t="str">
        <f>VLOOKUP(C103,'AUD AGOSTO'!B:T,11,0)</f>
        <v xml:space="preserve">Presidente: Francisco León Henríquez Adaros, RUT Nº 5.409.009-9
Directora Ejecutiva: María Cristina Meléndez Jiménez, RUT Nº 4.788.312-1
</v>
      </c>
      <c r="P103" s="5" t="str">
        <f>VLOOKUP(C103,'AUD AGOSTO'!B:T,12,0)</f>
        <v xml:space="preserve">La Pampilla S/N, Casilla 98, Coquimbo.
</v>
      </c>
      <c r="Q103" s="5" t="str">
        <f>VLOOKUP(C103,'AUD AGOSTO'!B:T,13,0)</f>
        <v>IV</v>
      </c>
      <c r="R103" s="5" t="str">
        <f>VLOOKUP(C103,'AUD AGOSTO'!B:T,14,0)</f>
        <v>Coquimbo</v>
      </c>
      <c r="S103" s="5" t="str">
        <f>VLOOKUP(C103,'AUD AGOSTO'!B:T,15,0)</f>
        <v>(51) 2321039</v>
      </c>
      <c r="T103" s="5" t="str">
        <f>VLOOKUP(C103,'AUD AGOSTO'!B:T,16,0)</f>
        <v xml:space="preserve">cgmistral07@yahoo.es              ugesco@gmail.com
</v>
      </c>
      <c r="U103" s="5" t="str">
        <f>VLOOKUP(C103,'AUD AGOSTO'!B:T,17,0)</f>
        <v>Casilla 98</v>
      </c>
      <c r="V103" s="6" t="str">
        <f>VLOOKUP(C103,'AUD AGOSTO'!B:T,18,0)</f>
        <v>93401: Institución de Asistencia Social</v>
      </c>
      <c r="W103" s="7" t="str">
        <f>VLOOKUP(C103,'AUD AGOSTO'!B:T,19,0)</f>
        <v xml:space="preserve">Se acompaña certificado financiero correspondiente al año 2022 aprobada por el  Sub Departamento de Supervisión Financiera Nacional. </v>
      </c>
      <c r="X103" s="8">
        <v>7245980</v>
      </c>
      <c r="Y103" s="8">
        <v>55690532</v>
      </c>
      <c r="Z103" s="6">
        <v>45169</v>
      </c>
      <c r="AA103" s="5" t="s">
        <v>5970</v>
      </c>
      <c r="AB103" s="5" t="s">
        <v>5971</v>
      </c>
      <c r="AC103" s="5" t="s">
        <v>6001</v>
      </c>
    </row>
    <row r="104" spans="2:29" x14ac:dyDescent="0.2">
      <c r="B104" s="26" t="s">
        <v>7820</v>
      </c>
      <c r="C104" s="26">
        <v>713523003</v>
      </c>
      <c r="D104" s="5">
        <v>1030385</v>
      </c>
      <c r="E104" s="26">
        <v>3</v>
      </c>
      <c r="F104" s="5" t="str">
        <f>VLOOKUP(C104,'AUD AGOSTO'!B:T,2,0)</f>
        <v>Corporación de Derecho Privado.</v>
      </c>
      <c r="G104" s="5" t="str">
        <f>VLOOKUP(C104,'AUD AGOSTO'!B:T,3,0)</f>
        <v>Corporaciones de Derecho Privado</v>
      </c>
      <c r="H104" s="5" t="str">
        <f>VLOOKUP(C104,'AUD AGOSTO'!B:T,4,0)</f>
        <v xml:space="preserve">Otorgada por Decreto Supremo Nº 1027, de fecha 07 de noviembre de 1986, del Ministerio de Justicia, publicado en el Diario Oficial el día 22 de noviembre de 1986. </v>
      </c>
      <c r="I104" s="5" t="str">
        <f>VLOOKUP(C104,'AUD AGOSTO'!B:T,5,0)</f>
        <v>Certificado de Vigencia Folio Nº 500515439953, de fecha 22 Junio 2023, otorgado por el Servicio de Registro Civil e Identificación.</v>
      </c>
      <c r="J104" s="5">
        <f>VLOOKUP(C104,'AUD AGOSTO'!B:T,6,0)</f>
        <v>0</v>
      </c>
      <c r="K104" s="5" t="str">
        <f>VLOOKUP(C104,'AUD AGOSTO'!B:T,7,0)</f>
        <v>El desarrollo de actividades de prevención y tratamiento, que sirvan para mejorar la atención a los menores en situación irregular en la Cuarta Región.</v>
      </c>
      <c r="L104" s="5" t="str">
        <f>VLOOKUP(C104,'AUD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4" s="5" t="str">
        <f>VLOOKUP(C104,'AUD AGOSTO'!B:T,9,0)</f>
        <v>Durarán 03 años en sus cargos.</v>
      </c>
      <c r="N104" s="5" t="str">
        <f>VLOOKUP(C104,'AUD AGOSTO'!B:T,10,0)</f>
        <v>De 20 de Mayo de 2020 al 20  de Mayo de 2023.</v>
      </c>
      <c r="O104" s="5" t="str">
        <f>VLOOKUP(C104,'AUD AGOSTO'!B:T,11,0)</f>
        <v xml:space="preserve">Presidente: Francisco León Henríquez Adaros, RUT Nº 5.409.009-9
Directora Ejecutiva: María Cristina Meléndez Jiménez, RUT Nº 4.788.312-1
</v>
      </c>
      <c r="P104" s="5" t="str">
        <f>VLOOKUP(C104,'AUD AGOSTO'!B:T,12,0)</f>
        <v xml:space="preserve">La Pampilla S/N, Casilla 98, Coquimbo.
</v>
      </c>
      <c r="Q104" s="5" t="str">
        <f>VLOOKUP(C104,'AUD AGOSTO'!B:T,13,0)</f>
        <v>IV</v>
      </c>
      <c r="R104" s="5" t="str">
        <f>VLOOKUP(C104,'AUD AGOSTO'!B:T,14,0)</f>
        <v>Coquimbo</v>
      </c>
      <c r="S104" s="5" t="str">
        <f>VLOOKUP(C104,'AUD AGOSTO'!B:T,15,0)</f>
        <v>(51) 2321039</v>
      </c>
      <c r="T104" s="5" t="str">
        <f>VLOOKUP(C104,'AUD AGOSTO'!B:T,16,0)</f>
        <v xml:space="preserve">cgmistral07@yahoo.es              ugesco@gmail.com
</v>
      </c>
      <c r="U104" s="5" t="str">
        <f>VLOOKUP(C104,'AUD AGOSTO'!B:T,17,0)</f>
        <v>Casilla 98</v>
      </c>
      <c r="V104" s="6" t="str">
        <f>VLOOKUP(C104,'AUD AGOSTO'!B:T,18,0)</f>
        <v>93401: Institución de Asistencia Social</v>
      </c>
      <c r="W104" s="7" t="str">
        <f>VLOOKUP(C104,'AUD AGOSTO'!B:T,19,0)</f>
        <v xml:space="preserve">Se acompaña certificado financiero correspondiente al año 2022 aprobada por el  Sub Departamento de Supervisión Financiera Nacional. </v>
      </c>
      <c r="X104" s="8">
        <v>4066876</v>
      </c>
      <c r="Y104" s="8">
        <v>39546864</v>
      </c>
      <c r="Z104" s="6">
        <v>45169</v>
      </c>
      <c r="AA104" s="5" t="s">
        <v>5970</v>
      </c>
      <c r="AB104" s="5" t="s">
        <v>5971</v>
      </c>
      <c r="AC104" s="5" t="s">
        <v>6001</v>
      </c>
    </row>
    <row r="105" spans="2:29" x14ac:dyDescent="0.2">
      <c r="B105" s="26" t="s">
        <v>7820</v>
      </c>
      <c r="C105" s="26">
        <v>713523003</v>
      </c>
      <c r="D105" s="5">
        <v>1030386</v>
      </c>
      <c r="E105" s="26">
        <v>3</v>
      </c>
      <c r="F105" s="5" t="str">
        <f>VLOOKUP(C105,'AUD AGOSTO'!B:T,2,0)</f>
        <v>Corporación de Derecho Privado.</v>
      </c>
      <c r="G105" s="5" t="str">
        <f>VLOOKUP(C105,'AUD AGOSTO'!B:T,3,0)</f>
        <v>Corporaciones de Derecho Privado</v>
      </c>
      <c r="H105" s="5" t="str">
        <f>VLOOKUP(C105,'AUD AGOSTO'!B:T,4,0)</f>
        <v xml:space="preserve">Otorgada por Decreto Supremo Nº 1027, de fecha 07 de noviembre de 1986, del Ministerio de Justicia, publicado en el Diario Oficial el día 22 de noviembre de 1986. </v>
      </c>
      <c r="I105" s="5" t="str">
        <f>VLOOKUP(C105,'AUD AGOSTO'!B:T,5,0)</f>
        <v>Certificado de Vigencia Folio Nº 500515439953, de fecha 22 Junio 2023, otorgado por el Servicio de Registro Civil e Identificación.</v>
      </c>
      <c r="J105" s="5">
        <f>VLOOKUP(C105,'AUD AGOSTO'!B:T,6,0)</f>
        <v>0</v>
      </c>
      <c r="K105" s="5" t="str">
        <f>VLOOKUP(C105,'AUD AGOSTO'!B:T,7,0)</f>
        <v>El desarrollo de actividades de prevención y tratamiento, que sirvan para mejorar la atención a los menores en situación irregular en la Cuarta Región.</v>
      </c>
      <c r="L105" s="5" t="str">
        <f>VLOOKUP(C105,'AUD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5" s="5" t="str">
        <f>VLOOKUP(C105,'AUD AGOSTO'!B:T,9,0)</f>
        <v>Durarán 03 años en sus cargos.</v>
      </c>
      <c r="N105" s="5" t="str">
        <f>VLOOKUP(C105,'AUD AGOSTO'!B:T,10,0)</f>
        <v>De 20 de Mayo de 2020 al 20  de Mayo de 2023.</v>
      </c>
      <c r="O105" s="5" t="str">
        <f>VLOOKUP(C105,'AUD AGOSTO'!B:T,11,0)</f>
        <v xml:space="preserve">Presidente: Francisco León Henríquez Adaros, RUT Nº 5.409.009-9
Directora Ejecutiva: María Cristina Meléndez Jiménez, RUT Nº 4.788.312-1
</v>
      </c>
      <c r="P105" s="5" t="str">
        <f>VLOOKUP(C105,'AUD AGOSTO'!B:T,12,0)</f>
        <v xml:space="preserve">La Pampilla S/N, Casilla 98, Coquimbo.
</v>
      </c>
      <c r="Q105" s="5" t="str">
        <f>VLOOKUP(C105,'AUD AGOSTO'!B:T,13,0)</f>
        <v>IV</v>
      </c>
      <c r="R105" s="5" t="str">
        <f>VLOOKUP(C105,'AUD AGOSTO'!B:T,14,0)</f>
        <v>Coquimbo</v>
      </c>
      <c r="S105" s="5" t="str">
        <f>VLOOKUP(C105,'AUD AGOSTO'!B:T,15,0)</f>
        <v>(51) 2321039</v>
      </c>
      <c r="T105" s="5" t="str">
        <f>VLOOKUP(C105,'AUD AGOSTO'!B:T,16,0)</f>
        <v xml:space="preserve">cgmistral07@yahoo.es              ugesco@gmail.com
</v>
      </c>
      <c r="U105" s="5" t="str">
        <f>VLOOKUP(C105,'AUD AGOSTO'!B:T,17,0)</f>
        <v>Casilla 98</v>
      </c>
      <c r="V105" s="6" t="str">
        <f>VLOOKUP(C105,'AUD AGOSTO'!B:T,18,0)</f>
        <v>93401: Institución de Asistencia Social</v>
      </c>
      <c r="W105" s="7" t="str">
        <f>VLOOKUP(C105,'AUD AGOSTO'!B:T,19,0)</f>
        <v xml:space="preserve">Se acompaña certificado financiero correspondiente al año 2022 aprobada por el  Sub Departamento de Supervisión Financiera Nacional. </v>
      </c>
      <c r="X105" s="8">
        <v>3007237</v>
      </c>
      <c r="Y105" s="8">
        <v>14290770</v>
      </c>
      <c r="Z105" s="6">
        <v>45169</v>
      </c>
      <c r="AA105" s="5" t="s">
        <v>5970</v>
      </c>
      <c r="AB105" s="5" t="s">
        <v>5971</v>
      </c>
      <c r="AC105" s="5" t="s">
        <v>6001</v>
      </c>
    </row>
    <row r="106" spans="2:29" x14ac:dyDescent="0.2">
      <c r="B106" s="26" t="s">
        <v>7820</v>
      </c>
      <c r="C106" s="26">
        <v>713523003</v>
      </c>
      <c r="D106" s="5">
        <v>1030392</v>
      </c>
      <c r="E106" s="26">
        <v>3</v>
      </c>
      <c r="F106" s="5" t="str">
        <f>VLOOKUP(C106,'AUD AGOSTO'!B:T,2,0)</f>
        <v>Corporación de Derecho Privado.</v>
      </c>
      <c r="G106" s="5" t="str">
        <f>VLOOKUP(C106,'AUD AGOSTO'!B:T,3,0)</f>
        <v>Corporaciones de Derecho Privado</v>
      </c>
      <c r="H106" s="5" t="str">
        <f>VLOOKUP(C106,'AUD AGOSTO'!B:T,4,0)</f>
        <v xml:space="preserve">Otorgada por Decreto Supremo Nº 1027, de fecha 07 de noviembre de 1986, del Ministerio de Justicia, publicado en el Diario Oficial el día 22 de noviembre de 1986. </v>
      </c>
      <c r="I106" s="5" t="str">
        <f>VLOOKUP(C106,'AUD AGOSTO'!B:T,5,0)</f>
        <v>Certificado de Vigencia Folio Nº 500515439953, de fecha 22 Junio 2023, otorgado por el Servicio de Registro Civil e Identificación.</v>
      </c>
      <c r="J106" s="5">
        <f>VLOOKUP(C106,'AUD AGOSTO'!B:T,6,0)</f>
        <v>0</v>
      </c>
      <c r="K106" s="5" t="str">
        <f>VLOOKUP(C106,'AUD AGOSTO'!B:T,7,0)</f>
        <v>El desarrollo de actividades de prevención y tratamiento, que sirvan para mejorar la atención a los menores en situación irregular en la Cuarta Región.</v>
      </c>
      <c r="L106" s="5" t="str">
        <f>VLOOKUP(C106,'AUD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6" s="5" t="str">
        <f>VLOOKUP(C106,'AUD AGOSTO'!B:T,9,0)</f>
        <v>Durarán 03 años en sus cargos.</v>
      </c>
      <c r="N106" s="5" t="str">
        <f>VLOOKUP(C106,'AUD AGOSTO'!B:T,10,0)</f>
        <v>De 20 de Mayo de 2020 al 20  de Mayo de 2023.</v>
      </c>
      <c r="O106" s="5" t="str">
        <f>VLOOKUP(C106,'AUD AGOSTO'!B:T,11,0)</f>
        <v xml:space="preserve">Presidente: Francisco León Henríquez Adaros, RUT Nº 5.409.009-9
Directora Ejecutiva: María Cristina Meléndez Jiménez, RUT Nº 4.788.312-1
</v>
      </c>
      <c r="P106" s="5" t="str">
        <f>VLOOKUP(C106,'AUD AGOSTO'!B:T,12,0)</f>
        <v xml:space="preserve">La Pampilla S/N, Casilla 98, Coquimbo.
</v>
      </c>
      <c r="Q106" s="5" t="str">
        <f>VLOOKUP(C106,'AUD AGOSTO'!B:T,13,0)</f>
        <v>IV</v>
      </c>
      <c r="R106" s="5" t="str">
        <f>VLOOKUP(C106,'AUD AGOSTO'!B:T,14,0)</f>
        <v>Coquimbo</v>
      </c>
      <c r="S106" s="5" t="str">
        <f>VLOOKUP(C106,'AUD AGOSTO'!B:T,15,0)</f>
        <v>(51) 2321039</v>
      </c>
      <c r="T106" s="5" t="str">
        <f>VLOOKUP(C106,'AUD AGOSTO'!B:T,16,0)</f>
        <v xml:space="preserve">cgmistral07@yahoo.es              ugesco@gmail.com
</v>
      </c>
      <c r="U106" s="5" t="str">
        <f>VLOOKUP(C106,'AUD AGOSTO'!B:T,17,0)</f>
        <v>Casilla 98</v>
      </c>
      <c r="V106" s="6" t="str">
        <f>VLOOKUP(C106,'AUD AGOSTO'!B:T,18,0)</f>
        <v>93401: Institución de Asistencia Social</v>
      </c>
      <c r="W106" s="7" t="str">
        <f>VLOOKUP(C106,'AUD AGOSTO'!B:T,19,0)</f>
        <v xml:space="preserve">Se acompaña certificado financiero correspondiente al año 2022 aprobada por el  Sub Departamento de Supervisión Financiera Nacional. </v>
      </c>
      <c r="X106" s="8">
        <v>1805443</v>
      </c>
      <c r="Y106" s="8">
        <v>12091127</v>
      </c>
      <c r="Z106" s="6">
        <v>45169</v>
      </c>
      <c r="AA106" s="5" t="s">
        <v>5970</v>
      </c>
      <c r="AB106" s="5" t="s">
        <v>5971</v>
      </c>
      <c r="AC106" s="5" t="s">
        <v>7920</v>
      </c>
    </row>
    <row r="107" spans="2:29" x14ac:dyDescent="0.2">
      <c r="B107" s="26" t="s">
        <v>7820</v>
      </c>
      <c r="C107" s="26">
        <v>713523003</v>
      </c>
      <c r="D107" s="5">
        <v>1040511</v>
      </c>
      <c r="E107" s="26">
        <v>4</v>
      </c>
      <c r="F107" s="5" t="str">
        <f>VLOOKUP(C107,'AUD AGOSTO'!B:T,2,0)</f>
        <v>Corporación de Derecho Privado.</v>
      </c>
      <c r="G107" s="5" t="str">
        <f>VLOOKUP(C107,'AUD AGOSTO'!B:T,3,0)</f>
        <v>Corporaciones de Derecho Privado</v>
      </c>
      <c r="H107" s="5" t="str">
        <f>VLOOKUP(C107,'AUD AGOSTO'!B:T,4,0)</f>
        <v xml:space="preserve">Otorgada por Decreto Supremo Nº 1027, de fecha 07 de noviembre de 1986, del Ministerio de Justicia, publicado en el Diario Oficial el día 22 de noviembre de 1986. </v>
      </c>
      <c r="I107" s="5" t="str">
        <f>VLOOKUP(C107,'AUD AGOSTO'!B:T,5,0)</f>
        <v>Certificado de Vigencia Folio Nº 500515439953, de fecha 22 Junio 2023, otorgado por el Servicio de Registro Civil e Identificación.</v>
      </c>
      <c r="J107" s="5">
        <f>VLOOKUP(C107,'AUD AGOSTO'!B:T,6,0)</f>
        <v>0</v>
      </c>
      <c r="K107" s="5" t="str">
        <f>VLOOKUP(C107,'AUD AGOSTO'!B:T,7,0)</f>
        <v>El desarrollo de actividades de prevención y tratamiento, que sirvan para mejorar la atención a los menores en situación irregular en la Cuarta Región.</v>
      </c>
      <c r="L107" s="5" t="str">
        <f>VLOOKUP(C107,'AUD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7" s="5" t="str">
        <f>VLOOKUP(C107,'AUD AGOSTO'!B:T,9,0)</f>
        <v>Durarán 03 años en sus cargos.</v>
      </c>
      <c r="N107" s="5" t="str">
        <f>VLOOKUP(C107,'AUD AGOSTO'!B:T,10,0)</f>
        <v>De 20 de Mayo de 2020 al 20  de Mayo de 2023.</v>
      </c>
      <c r="O107" s="5" t="str">
        <f>VLOOKUP(C107,'AUD AGOSTO'!B:T,11,0)</f>
        <v xml:space="preserve">Presidente: Francisco León Henríquez Adaros, RUT Nº 5.409.009-9
Directora Ejecutiva: María Cristina Meléndez Jiménez, RUT Nº 4.788.312-1
</v>
      </c>
      <c r="P107" s="5" t="str">
        <f>VLOOKUP(C107,'AUD AGOSTO'!B:T,12,0)</f>
        <v xml:space="preserve">La Pampilla S/N, Casilla 98, Coquimbo.
</v>
      </c>
      <c r="Q107" s="5" t="str">
        <f>VLOOKUP(C107,'AUD AGOSTO'!B:T,13,0)</f>
        <v>IV</v>
      </c>
      <c r="R107" s="5" t="str">
        <f>VLOOKUP(C107,'AUD AGOSTO'!B:T,14,0)</f>
        <v>Coquimbo</v>
      </c>
      <c r="S107" s="5" t="str">
        <f>VLOOKUP(C107,'AUD AGOSTO'!B:T,15,0)</f>
        <v>(51) 2321039</v>
      </c>
      <c r="T107" s="5" t="str">
        <f>VLOOKUP(C107,'AUD AGOSTO'!B:T,16,0)</f>
        <v xml:space="preserve">cgmistral07@yahoo.es              ugesco@gmail.com
</v>
      </c>
      <c r="U107" s="5" t="str">
        <f>VLOOKUP(C107,'AUD AGOSTO'!B:T,17,0)</f>
        <v>Casilla 98</v>
      </c>
      <c r="V107" s="6" t="str">
        <f>VLOOKUP(C107,'AUD AGOSTO'!B:T,18,0)</f>
        <v>93401: Institución de Asistencia Social</v>
      </c>
      <c r="W107" s="7" t="str">
        <f>VLOOKUP(C107,'AUD AGOSTO'!B:T,19,0)</f>
        <v xml:space="preserve">Se acompaña certificado financiero correspondiente al año 2022 aprobada por el  Sub Departamento de Supervisión Financiera Nacional. </v>
      </c>
      <c r="X107" s="8">
        <v>8491454</v>
      </c>
      <c r="Y107" s="8">
        <v>39889159</v>
      </c>
      <c r="Z107" s="6">
        <v>45169</v>
      </c>
      <c r="AA107" s="5" t="s">
        <v>5970</v>
      </c>
      <c r="AB107" s="5" t="s">
        <v>5971</v>
      </c>
      <c r="AC107" s="5" t="s">
        <v>7922</v>
      </c>
    </row>
    <row r="108" spans="2:29" x14ac:dyDescent="0.2">
      <c r="B108" s="26" t="s">
        <v>7820</v>
      </c>
      <c r="C108" s="26">
        <v>713523003</v>
      </c>
      <c r="D108" s="5">
        <v>1040517</v>
      </c>
      <c r="E108" s="26">
        <v>4</v>
      </c>
      <c r="F108" s="5" t="str">
        <f>VLOOKUP(C108,'AUD AGOSTO'!B:T,2,0)</f>
        <v>Corporación de Derecho Privado.</v>
      </c>
      <c r="G108" s="5" t="str">
        <f>VLOOKUP(C108,'AUD AGOSTO'!B:T,3,0)</f>
        <v>Corporaciones de Derecho Privado</v>
      </c>
      <c r="H108" s="5" t="str">
        <f>VLOOKUP(C108,'AUD AGOSTO'!B:T,4,0)</f>
        <v xml:space="preserve">Otorgada por Decreto Supremo Nº 1027, de fecha 07 de noviembre de 1986, del Ministerio de Justicia, publicado en el Diario Oficial el día 22 de noviembre de 1986. </v>
      </c>
      <c r="I108" s="5" t="str">
        <f>VLOOKUP(C108,'AUD AGOSTO'!B:T,5,0)</f>
        <v>Certificado de Vigencia Folio Nº 500515439953, de fecha 22 Junio 2023, otorgado por el Servicio de Registro Civil e Identificación.</v>
      </c>
      <c r="J108" s="5">
        <f>VLOOKUP(C108,'AUD AGOSTO'!B:T,6,0)</f>
        <v>0</v>
      </c>
      <c r="K108" s="5" t="str">
        <f>VLOOKUP(C108,'AUD AGOSTO'!B:T,7,0)</f>
        <v>El desarrollo de actividades de prevención y tratamiento, que sirvan para mejorar la atención a los menores en situación irregular en la Cuarta Región.</v>
      </c>
      <c r="L108" s="5" t="str">
        <f>VLOOKUP(C108,'AUD AGOSTO'!B:T,8,0)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8" s="5" t="str">
        <f>VLOOKUP(C108,'AUD AGOSTO'!B:T,9,0)</f>
        <v>Durarán 03 años en sus cargos.</v>
      </c>
      <c r="N108" s="5" t="str">
        <f>VLOOKUP(C108,'AUD AGOSTO'!B:T,10,0)</f>
        <v>De 20 de Mayo de 2020 al 20  de Mayo de 2023.</v>
      </c>
      <c r="O108" s="5" t="str">
        <f>VLOOKUP(C108,'AUD AGOSTO'!B:T,11,0)</f>
        <v xml:space="preserve">Presidente: Francisco León Henríquez Adaros, RUT Nº 5.409.009-9
Directora Ejecutiva: María Cristina Meléndez Jiménez, RUT Nº 4.788.312-1
</v>
      </c>
      <c r="P108" s="5" t="str">
        <f>VLOOKUP(C108,'AUD AGOSTO'!B:T,12,0)</f>
        <v xml:space="preserve">La Pampilla S/N, Casilla 98, Coquimbo.
</v>
      </c>
      <c r="Q108" s="5" t="str">
        <f>VLOOKUP(C108,'AUD AGOSTO'!B:T,13,0)</f>
        <v>IV</v>
      </c>
      <c r="R108" s="5" t="str">
        <f>VLOOKUP(C108,'AUD AGOSTO'!B:T,14,0)</f>
        <v>Coquimbo</v>
      </c>
      <c r="S108" s="5" t="str">
        <f>VLOOKUP(C108,'AUD AGOSTO'!B:T,15,0)</f>
        <v>(51) 2321039</v>
      </c>
      <c r="T108" s="5" t="str">
        <f>VLOOKUP(C108,'AUD AGOSTO'!B:T,16,0)</f>
        <v xml:space="preserve">cgmistral07@yahoo.es              ugesco@gmail.com
</v>
      </c>
      <c r="U108" s="5" t="str">
        <f>VLOOKUP(C108,'AUD AGOSTO'!B:T,17,0)</f>
        <v>Casilla 98</v>
      </c>
      <c r="V108" s="6" t="str">
        <f>VLOOKUP(C108,'AUD AGOSTO'!B:T,18,0)</f>
        <v>93401: Institución de Asistencia Social</v>
      </c>
      <c r="W108" s="7" t="str">
        <f>VLOOKUP(C108,'AUD AGOSTO'!B:T,19,0)</f>
        <v xml:space="preserve">Se acompaña certificado financiero correspondiente al año 2022 aprobada por el  Sub Departamento de Supervisión Financiera Nacional. </v>
      </c>
      <c r="X108" s="8">
        <v>7928171</v>
      </c>
      <c r="Y108" s="8">
        <v>54229921</v>
      </c>
      <c r="Z108" s="6">
        <v>45169</v>
      </c>
      <c r="AA108" s="5" t="s">
        <v>5970</v>
      </c>
      <c r="AB108" s="5" t="s">
        <v>5971</v>
      </c>
      <c r="AC108" s="5" t="s">
        <v>6002</v>
      </c>
    </row>
    <row r="109" spans="2:29" x14ac:dyDescent="0.2">
      <c r="B109" s="26" t="s">
        <v>6106</v>
      </c>
      <c r="C109" s="26">
        <v>721694003</v>
      </c>
      <c r="D109" s="5">
        <v>1040502</v>
      </c>
      <c r="E109" s="26">
        <v>4</v>
      </c>
      <c r="F109" s="5" t="str">
        <f>VLOOKUP(C109,'AUD AGOSTO'!B:T,2,0)</f>
        <v>Corporación de Derecho Privado.</v>
      </c>
      <c r="G109" s="5" t="str">
        <f>VLOOKUP(C109,'AUD AGOSTO'!B:T,3,0)</f>
        <v>Corporaciones de Derecho Privado</v>
      </c>
      <c r="H109" s="5" t="str">
        <f>VLOOKUP(C109,'AUD AGOSTO'!B:T,4,0)</f>
        <v xml:space="preserve">Decreto Supremo Nº 1472, de 03 de noviembre de 1992, del Ministerio de Justicia. </v>
      </c>
      <c r="I109" s="5" t="str">
        <f>VLOOKUP(C109,'AUD AGOSTO'!B:T,5,0)</f>
        <v>Certificado de Vigencia Folio Nº  500511885758, de fecha 31 Mayo 2023, del Servicio de Registro Civil e Identificación.</v>
      </c>
      <c r="J109" s="5">
        <f>VLOOKUP(C109,'AUD AGOSTO'!B:T,6,0)</f>
        <v>2023</v>
      </c>
      <c r="K109" s="5" t="str">
        <f>VLOOKUP(C109,'AUD AGOSTO'!B:T,7,0)</f>
        <v>Formación, promoción, cooperación y prestación de servicios para el desarrollo económico, social, cultural y espiritual de la comunidad, en el área de los derechos humanos del niño, entre otras.</v>
      </c>
      <c r="L109" s="5" t="str">
        <f>VLOOKUP(C109,'AUD AGOSTO'!B:T,8,0)</f>
        <v xml:space="preserve">Presidente:
Héctor Fernando Aliaga Rojas, RUT Nº 3.634.642-6.
Secretario: 
Betty Eliana Brito Vargas, RUT Nº 5.709.591-1.
Tesorero:
Boris Ricardo Miño Zeballos, RUT N° 8.777.596-8
</v>
      </c>
      <c r="M109" s="5" t="str">
        <f>VLOOKUP(C109,'AUD AGOSTO'!B:T,9,0)</f>
        <v>3 años en sus cargos.</v>
      </c>
      <c r="N109" s="5" t="str">
        <f>VLOOKUP(C109,'AUD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AGOSTO'!B:T,11,0)</f>
        <v xml:space="preserve">Patricio Marcelo Labra Guzmán, 
</v>
      </c>
      <c r="P109" s="5" t="str">
        <f>VLOOKUP(C109,'AUD AGOSTO'!B:T,12,0)</f>
        <v xml:space="preserve">Calle Orella N° 1015, comuna y ciudad de Valparaíso, Quinta Región  
</v>
      </c>
      <c r="Q109" s="5" t="str">
        <f>VLOOKUP(C109,'AUD AGOSTO'!B:T,13,0)</f>
        <v>V</v>
      </c>
      <c r="R109" s="5" t="str">
        <f>VLOOKUP(C109,'AUD AGOSTO'!B:T,14,0)</f>
        <v>Valparaíso</v>
      </c>
      <c r="S109" s="5" t="str">
        <f>VLOOKUP(C109,'AUD AGOSTO'!B:T,15,0)</f>
        <v>32-2156239</v>
      </c>
      <c r="T109" s="5" t="str">
        <f>VLOOKUP(C109,'AUD AGOSTO'!B:T,16,0)</f>
        <v>serpaj@serpajchile.cl</v>
      </c>
      <c r="U109" s="5">
        <f>VLOOKUP(C109,'AUD AGOSTO'!B:T,17,0)</f>
        <v>0</v>
      </c>
      <c r="V109" s="6">
        <f>VLOOKUP(C109,'AUD AGOSTO'!B:T,18,0)</f>
        <v>93401</v>
      </c>
      <c r="W109" s="7" t="str">
        <f>VLOOKUP(C109,'AUD AGOSTO'!B:T,19,0)</f>
        <v>Se acompaña certificado de antecedentes financieros correspondiente al año 2022, aprobado por el Subdepartamento de Supervisión Financiera de la Dirección Nacional.</v>
      </c>
      <c r="X109" s="8">
        <v>2089057</v>
      </c>
      <c r="Y109" s="8">
        <v>18611602</v>
      </c>
      <c r="Z109" s="6">
        <v>45169</v>
      </c>
      <c r="AA109" s="5" t="s">
        <v>5970</v>
      </c>
      <c r="AB109" s="5" t="s">
        <v>5971</v>
      </c>
      <c r="AC109" s="5" t="s">
        <v>5988</v>
      </c>
    </row>
    <row r="110" spans="2:29" x14ac:dyDescent="0.2">
      <c r="B110" s="26" t="s">
        <v>6106</v>
      </c>
      <c r="C110" s="26">
        <v>721694003</v>
      </c>
      <c r="D110" s="5">
        <v>1040503</v>
      </c>
      <c r="E110" s="26">
        <v>4</v>
      </c>
      <c r="F110" s="5" t="str">
        <f>VLOOKUP(C110,'AUD AGOSTO'!B:T,2,0)</f>
        <v>Corporación de Derecho Privado.</v>
      </c>
      <c r="G110" s="5" t="str">
        <f>VLOOKUP(C110,'AUD AGOSTO'!B:T,3,0)</f>
        <v>Corporaciones de Derecho Privado</v>
      </c>
      <c r="H110" s="5" t="str">
        <f>VLOOKUP(C110,'AUD AGOSTO'!B:T,4,0)</f>
        <v xml:space="preserve">Decreto Supremo Nº 1472, de 03 de noviembre de 1992, del Ministerio de Justicia. </v>
      </c>
      <c r="I110" s="5" t="str">
        <f>VLOOKUP(C110,'AUD AGOSTO'!B:T,5,0)</f>
        <v>Certificado de Vigencia Folio Nº  500511885758, de fecha 31 Mayo 2023, del Servicio de Registro Civil e Identificación.</v>
      </c>
      <c r="J110" s="5">
        <f>VLOOKUP(C110,'AUD AGOSTO'!B:T,6,0)</f>
        <v>2023</v>
      </c>
      <c r="K110" s="5" t="str">
        <f>VLOOKUP(C110,'AUD AGOSTO'!B:T,7,0)</f>
        <v>Formación, promoción, cooperación y prestación de servicios para el desarrollo económico, social, cultural y espiritual de la comunidad, en el área de los derechos humanos del niño, entre otras.</v>
      </c>
      <c r="L110" s="5" t="str">
        <f>VLOOKUP(C110,'AUD AGOSTO'!B:T,8,0)</f>
        <v xml:space="preserve">Presidente:
Héctor Fernando Aliaga Rojas, RUT Nº 3.634.642-6.
Secretario: 
Betty Eliana Brito Vargas, RUT Nº 5.709.591-1.
Tesorero:
Boris Ricardo Miño Zeballos, RUT N° 8.777.596-8
</v>
      </c>
      <c r="M110" s="5" t="str">
        <f>VLOOKUP(C110,'AUD AGOSTO'!B:T,9,0)</f>
        <v>3 años en sus cargos.</v>
      </c>
      <c r="N110" s="5" t="str">
        <f>VLOOKUP(C110,'AUD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AGOSTO'!B:T,11,0)</f>
        <v xml:space="preserve">Patricio Marcelo Labra Guzmán, 
</v>
      </c>
      <c r="P110" s="5" t="str">
        <f>VLOOKUP(C110,'AUD AGOSTO'!B:T,12,0)</f>
        <v xml:space="preserve">Calle Orella N° 1015, comuna y ciudad de Valparaíso, Quinta Región  
</v>
      </c>
      <c r="Q110" s="5" t="str">
        <f>VLOOKUP(C110,'AUD AGOSTO'!B:T,13,0)</f>
        <v>V</v>
      </c>
      <c r="R110" s="5" t="str">
        <f>VLOOKUP(C110,'AUD AGOSTO'!B:T,14,0)</f>
        <v>Valparaíso</v>
      </c>
      <c r="S110" s="5" t="str">
        <f>VLOOKUP(C110,'AUD AGOSTO'!B:T,15,0)</f>
        <v>32-2156239</v>
      </c>
      <c r="T110" s="5" t="str">
        <f>VLOOKUP(C110,'AUD AGOSTO'!B:T,16,0)</f>
        <v>serpaj@serpajchile.cl</v>
      </c>
      <c r="U110" s="5">
        <f>VLOOKUP(C110,'AUD AGOSTO'!B:T,17,0)</f>
        <v>0</v>
      </c>
      <c r="V110" s="6">
        <f>VLOOKUP(C110,'AUD AGOSTO'!B:T,18,0)</f>
        <v>93401</v>
      </c>
      <c r="W110" s="7" t="str">
        <f>VLOOKUP(C110,'AUD AGOSTO'!B:T,19,0)</f>
        <v>Se acompaña certificado de antecedentes financieros correspondiente al año 2022, aprobado por el Subdepartamento de Supervisión Financiera de la Dirección Nacional.</v>
      </c>
      <c r="X110" s="8">
        <v>3418458</v>
      </c>
      <c r="Y110" s="8">
        <v>26208175</v>
      </c>
      <c r="Z110" s="6">
        <v>45169</v>
      </c>
      <c r="AA110" s="5" t="s">
        <v>5970</v>
      </c>
      <c r="AB110" s="5" t="s">
        <v>5971</v>
      </c>
      <c r="AC110" s="5" t="s">
        <v>5988</v>
      </c>
    </row>
    <row r="111" spans="2:29" x14ac:dyDescent="0.2">
      <c r="B111" s="26" t="s">
        <v>7526</v>
      </c>
      <c r="C111" s="26">
        <v>721694003</v>
      </c>
      <c r="D111" s="5">
        <v>1010275</v>
      </c>
      <c r="E111" s="26">
        <v>1</v>
      </c>
      <c r="F111" s="5" t="str">
        <f>VLOOKUP(C111,'AUD AGOSTO'!B:T,2,0)</f>
        <v>Corporación de Derecho Privado.</v>
      </c>
      <c r="G111" s="5" t="str">
        <f>VLOOKUP(C111,'AUD AGOSTO'!B:T,3,0)</f>
        <v>Corporaciones de Derecho Privado</v>
      </c>
      <c r="H111" s="5" t="str">
        <f>VLOOKUP(C111,'AUD AGOSTO'!B:T,4,0)</f>
        <v xml:space="preserve">Decreto Supremo Nº 1472, de 03 de noviembre de 1992, del Ministerio de Justicia. </v>
      </c>
      <c r="I111" s="5" t="str">
        <f>VLOOKUP(C111,'AUD AGOSTO'!B:T,5,0)</f>
        <v>Certificado de Vigencia Folio Nº  500511885758, de fecha 31 Mayo 2023, del Servicio de Registro Civil e Identificación.</v>
      </c>
      <c r="J111" s="5">
        <f>VLOOKUP(C111,'AUD AGOSTO'!B:T,6,0)</f>
        <v>2023</v>
      </c>
      <c r="K111" s="5" t="str">
        <f>VLOOKUP(C111,'AUD AGOSTO'!B:T,7,0)</f>
        <v>Formación, promoción, cooperación y prestación de servicios para el desarrollo económico, social, cultural y espiritual de la comunidad, en el área de los derechos humanos del niño, entre otras.</v>
      </c>
      <c r="L111" s="5" t="str">
        <f>VLOOKUP(C111,'AUD AGOSTO'!B:T,8,0)</f>
        <v xml:space="preserve">Presidente:
Héctor Fernando Aliaga Rojas, RUT Nº 3.634.642-6.
Secretario: 
Betty Eliana Brito Vargas, RUT Nº 5.709.591-1.
Tesorero:
Boris Ricardo Miño Zeballos, RUT N° 8.777.596-8
</v>
      </c>
      <c r="M111" s="5" t="str">
        <f>VLOOKUP(C111,'AUD AGOSTO'!B:T,9,0)</f>
        <v>3 años en sus cargos.</v>
      </c>
      <c r="N111" s="5" t="str">
        <f>VLOOKUP(C111,'AUD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AGOSTO'!B:T,11,0)</f>
        <v xml:space="preserve">Patricio Marcelo Labra Guzmán, 
</v>
      </c>
      <c r="P111" s="5" t="str">
        <f>VLOOKUP(C111,'AUD AGOSTO'!B:T,12,0)</f>
        <v xml:space="preserve">Calle Orella N° 1015, comuna y ciudad de Valparaíso, Quinta Región  
</v>
      </c>
      <c r="Q111" s="5" t="str">
        <f>VLOOKUP(C111,'AUD AGOSTO'!B:T,13,0)</f>
        <v>V</v>
      </c>
      <c r="R111" s="5" t="str">
        <f>VLOOKUP(C111,'AUD AGOSTO'!B:T,14,0)</f>
        <v>Valparaíso</v>
      </c>
      <c r="S111" s="5" t="str">
        <f>VLOOKUP(C111,'AUD AGOSTO'!B:T,15,0)</f>
        <v>32-2156239</v>
      </c>
      <c r="T111" s="5" t="str">
        <f>VLOOKUP(C111,'AUD AGOSTO'!B:T,16,0)</f>
        <v>serpaj@serpajchile.cl</v>
      </c>
      <c r="U111" s="5">
        <f>VLOOKUP(C111,'AUD AGOSTO'!B:T,17,0)</f>
        <v>0</v>
      </c>
      <c r="V111" s="6">
        <f>VLOOKUP(C111,'AUD AGOSTO'!B:T,18,0)</f>
        <v>93401</v>
      </c>
      <c r="W111" s="7" t="str">
        <f>VLOOKUP(C111,'AUD AGOSTO'!B:T,19,0)</f>
        <v>Se acompaña certificado de antecedentes financieros correspondiente al año 2022, aprobado por el Subdepartamento de Supervisión Financiera de la Dirección Nacional.</v>
      </c>
      <c r="X111" s="8">
        <v>9863885</v>
      </c>
      <c r="Y111" s="8">
        <v>85487003</v>
      </c>
      <c r="Z111" s="6">
        <v>45169</v>
      </c>
      <c r="AA111" s="5" t="s">
        <v>5970</v>
      </c>
      <c r="AB111" s="5" t="s">
        <v>5971</v>
      </c>
      <c r="AC111" s="5" t="s">
        <v>164</v>
      </c>
    </row>
    <row r="112" spans="2:29" x14ac:dyDescent="0.2">
      <c r="B112" s="26" t="s">
        <v>7526</v>
      </c>
      <c r="C112" s="26">
        <v>721694003</v>
      </c>
      <c r="D112" s="5">
        <v>1010277</v>
      </c>
      <c r="E112" s="26">
        <v>1</v>
      </c>
      <c r="F112" s="5" t="str">
        <f>VLOOKUP(C112,'AUD AGOSTO'!B:T,2,0)</f>
        <v>Corporación de Derecho Privado.</v>
      </c>
      <c r="G112" s="5" t="str">
        <f>VLOOKUP(C112,'AUD AGOSTO'!B:T,3,0)</f>
        <v>Corporaciones de Derecho Privado</v>
      </c>
      <c r="H112" s="5" t="str">
        <f>VLOOKUP(C112,'AUD AGOSTO'!B:T,4,0)</f>
        <v xml:space="preserve">Decreto Supremo Nº 1472, de 03 de noviembre de 1992, del Ministerio de Justicia. </v>
      </c>
      <c r="I112" s="5" t="str">
        <f>VLOOKUP(C112,'AUD AGOSTO'!B:T,5,0)</f>
        <v>Certificado de Vigencia Folio Nº  500511885758, de fecha 31 Mayo 2023, del Servicio de Registro Civil e Identificación.</v>
      </c>
      <c r="J112" s="5">
        <f>VLOOKUP(C112,'AUD AGOSTO'!B:T,6,0)</f>
        <v>2023</v>
      </c>
      <c r="K112" s="5" t="str">
        <f>VLOOKUP(C112,'AUD AGOSTO'!B:T,7,0)</f>
        <v>Formación, promoción, cooperación y prestación de servicios para el desarrollo económico, social, cultural y espiritual de la comunidad, en el área de los derechos humanos del niño, entre otras.</v>
      </c>
      <c r="L112" s="5" t="str">
        <f>VLOOKUP(C112,'AUD AGOSTO'!B:T,8,0)</f>
        <v xml:space="preserve">Presidente:
Héctor Fernando Aliaga Rojas, RUT Nº 3.634.642-6.
Secretario: 
Betty Eliana Brito Vargas, RUT Nº 5.709.591-1.
Tesorero:
Boris Ricardo Miño Zeballos, RUT N° 8.777.596-8
</v>
      </c>
      <c r="M112" s="5" t="str">
        <f>VLOOKUP(C112,'AUD AGOSTO'!B:T,9,0)</f>
        <v>3 años en sus cargos.</v>
      </c>
      <c r="N112" s="5" t="str">
        <f>VLOOKUP(C112,'AUD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2" s="5" t="str">
        <f>VLOOKUP(C112,'AUD AGOSTO'!B:T,11,0)</f>
        <v xml:space="preserve">Patricio Marcelo Labra Guzmán, 
</v>
      </c>
      <c r="P112" s="5" t="str">
        <f>VLOOKUP(C112,'AUD AGOSTO'!B:T,12,0)</f>
        <v xml:space="preserve">Calle Orella N° 1015, comuna y ciudad de Valparaíso, Quinta Región  
</v>
      </c>
      <c r="Q112" s="5" t="str">
        <f>VLOOKUP(C112,'AUD AGOSTO'!B:T,13,0)</f>
        <v>V</v>
      </c>
      <c r="R112" s="5" t="str">
        <f>VLOOKUP(C112,'AUD AGOSTO'!B:T,14,0)</f>
        <v>Valparaíso</v>
      </c>
      <c r="S112" s="5" t="str">
        <f>VLOOKUP(C112,'AUD AGOSTO'!B:T,15,0)</f>
        <v>32-2156239</v>
      </c>
      <c r="T112" s="5" t="str">
        <f>VLOOKUP(C112,'AUD AGOSTO'!B:T,16,0)</f>
        <v>serpaj@serpajchile.cl</v>
      </c>
      <c r="U112" s="5">
        <f>VLOOKUP(C112,'AUD AGOSTO'!B:T,17,0)</f>
        <v>0</v>
      </c>
      <c r="V112" s="6">
        <f>VLOOKUP(C112,'AUD AGOSTO'!B:T,18,0)</f>
        <v>93401</v>
      </c>
      <c r="W112" s="7" t="str">
        <f>VLOOKUP(C112,'AUD AGOSTO'!B:T,19,0)</f>
        <v>Se acompaña certificado de antecedentes financieros correspondiente al año 2022, aprobado por el Subdepartamento de Supervisión Financiera de la Dirección Nacional.</v>
      </c>
      <c r="X112" s="8">
        <v>4649050</v>
      </c>
      <c r="Y112" s="8">
        <v>38819569</v>
      </c>
      <c r="Z112" s="6">
        <v>45169</v>
      </c>
      <c r="AA112" s="5" t="s">
        <v>5970</v>
      </c>
      <c r="AB112" s="5" t="s">
        <v>5971</v>
      </c>
      <c r="AC112" s="5" t="s">
        <v>164</v>
      </c>
    </row>
    <row r="113" spans="2:29" x14ac:dyDescent="0.2">
      <c r="B113" s="26" t="s">
        <v>7526</v>
      </c>
      <c r="C113" s="26">
        <v>721694003</v>
      </c>
      <c r="D113" s="5">
        <v>1010282</v>
      </c>
      <c r="E113" s="26">
        <v>1</v>
      </c>
      <c r="F113" s="5" t="str">
        <f>VLOOKUP(C113,'AUD AGOSTO'!B:T,2,0)</f>
        <v>Corporación de Derecho Privado.</v>
      </c>
      <c r="G113" s="5" t="str">
        <f>VLOOKUP(C113,'AUD AGOSTO'!B:T,3,0)</f>
        <v>Corporaciones de Derecho Privado</v>
      </c>
      <c r="H113" s="5" t="str">
        <f>VLOOKUP(C113,'AUD AGOSTO'!B:T,4,0)</f>
        <v xml:space="preserve">Decreto Supremo Nº 1472, de 03 de noviembre de 1992, del Ministerio de Justicia. </v>
      </c>
      <c r="I113" s="5" t="str">
        <f>VLOOKUP(C113,'AUD AGOSTO'!B:T,5,0)</f>
        <v>Certificado de Vigencia Folio Nº  500511885758, de fecha 31 Mayo 2023, del Servicio de Registro Civil e Identificación.</v>
      </c>
      <c r="J113" s="5">
        <f>VLOOKUP(C113,'AUD AGOSTO'!B:T,6,0)</f>
        <v>2023</v>
      </c>
      <c r="K113" s="5" t="str">
        <f>VLOOKUP(C113,'AUD AGOSTO'!B:T,7,0)</f>
        <v>Formación, promoción, cooperación y prestación de servicios para el desarrollo económico, social, cultural y espiritual de la comunidad, en el área de los derechos humanos del niño, entre otras.</v>
      </c>
      <c r="L113" s="5" t="str">
        <f>VLOOKUP(C113,'AUD AGOSTO'!B:T,8,0)</f>
        <v xml:space="preserve">Presidente:
Héctor Fernando Aliaga Rojas, RUT Nº 3.634.642-6.
Secretario: 
Betty Eliana Brito Vargas, RUT Nº 5.709.591-1.
Tesorero:
Boris Ricardo Miño Zeballos, RUT N° 8.777.596-8
</v>
      </c>
      <c r="M113" s="5" t="str">
        <f>VLOOKUP(C113,'AUD AGOSTO'!B:T,9,0)</f>
        <v>3 años en sus cargos.</v>
      </c>
      <c r="N113" s="5" t="str">
        <f>VLOOKUP(C113,'AUD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3" s="5" t="str">
        <f>VLOOKUP(C113,'AUD AGOSTO'!B:T,11,0)</f>
        <v xml:space="preserve">Patricio Marcelo Labra Guzmán, 
</v>
      </c>
      <c r="P113" s="5" t="str">
        <f>VLOOKUP(C113,'AUD AGOSTO'!B:T,12,0)</f>
        <v xml:space="preserve">Calle Orella N° 1015, comuna y ciudad de Valparaíso, Quinta Región  
</v>
      </c>
      <c r="Q113" s="5" t="str">
        <f>VLOOKUP(C113,'AUD AGOSTO'!B:T,13,0)</f>
        <v>V</v>
      </c>
      <c r="R113" s="5" t="str">
        <f>VLOOKUP(C113,'AUD AGOSTO'!B:T,14,0)</f>
        <v>Valparaíso</v>
      </c>
      <c r="S113" s="5" t="str">
        <f>VLOOKUP(C113,'AUD AGOSTO'!B:T,15,0)</f>
        <v>32-2156239</v>
      </c>
      <c r="T113" s="5" t="str">
        <f>VLOOKUP(C113,'AUD AGOSTO'!B:T,16,0)</f>
        <v>serpaj@serpajchile.cl</v>
      </c>
      <c r="U113" s="5">
        <f>VLOOKUP(C113,'AUD AGOSTO'!B:T,17,0)</f>
        <v>0</v>
      </c>
      <c r="V113" s="6">
        <f>VLOOKUP(C113,'AUD AGOSTO'!B:T,18,0)</f>
        <v>93401</v>
      </c>
      <c r="W113" s="7" t="str">
        <f>VLOOKUP(C113,'AUD AGOSTO'!B:T,19,0)</f>
        <v>Se acompaña certificado de antecedentes financieros correspondiente al año 2022, aprobado por el Subdepartamento de Supervisión Financiera de la Dirección Nacional.</v>
      </c>
      <c r="X113" s="8">
        <v>6397114</v>
      </c>
      <c r="Y113" s="8">
        <v>40728290</v>
      </c>
      <c r="Z113" s="6">
        <v>45169</v>
      </c>
      <c r="AA113" s="5" t="s">
        <v>5970</v>
      </c>
      <c r="AB113" s="5" t="s">
        <v>5971</v>
      </c>
      <c r="AC113" s="5" t="s">
        <v>164</v>
      </c>
    </row>
    <row r="114" spans="2:29" x14ac:dyDescent="0.2">
      <c r="B114" s="26" t="s">
        <v>7526</v>
      </c>
      <c r="C114" s="26">
        <v>721694003</v>
      </c>
      <c r="D114" s="5">
        <v>1010283</v>
      </c>
      <c r="E114" s="26">
        <v>1</v>
      </c>
      <c r="F114" s="5" t="str">
        <f>VLOOKUP(C114,'AUD AGOSTO'!B:T,2,0)</f>
        <v>Corporación de Derecho Privado.</v>
      </c>
      <c r="G114" s="5" t="str">
        <f>VLOOKUP(C114,'AUD AGOSTO'!B:T,3,0)</f>
        <v>Corporaciones de Derecho Privado</v>
      </c>
      <c r="H114" s="5" t="str">
        <f>VLOOKUP(C114,'AUD AGOSTO'!B:T,4,0)</f>
        <v xml:space="preserve">Decreto Supremo Nº 1472, de 03 de noviembre de 1992, del Ministerio de Justicia. </v>
      </c>
      <c r="I114" s="5" t="str">
        <f>VLOOKUP(C114,'AUD AGOSTO'!B:T,5,0)</f>
        <v>Certificado de Vigencia Folio Nº  500511885758, de fecha 31 Mayo 2023, del Servicio de Registro Civil e Identificación.</v>
      </c>
      <c r="J114" s="5">
        <f>VLOOKUP(C114,'AUD AGOSTO'!B:T,6,0)</f>
        <v>2023</v>
      </c>
      <c r="K114" s="5" t="str">
        <f>VLOOKUP(C114,'AUD AGOSTO'!B:T,7,0)</f>
        <v>Formación, promoción, cooperación y prestación de servicios para el desarrollo económico, social, cultural y espiritual de la comunidad, en el área de los derechos humanos del niño, entre otras.</v>
      </c>
      <c r="L114" s="5" t="str">
        <f>VLOOKUP(C114,'AUD AGOSTO'!B:T,8,0)</f>
        <v xml:space="preserve">Presidente:
Héctor Fernando Aliaga Rojas, RUT Nº 3.634.642-6.
Secretario: 
Betty Eliana Brito Vargas, RUT Nº 5.709.591-1.
Tesorero:
Boris Ricardo Miño Zeballos, RUT N° 8.777.596-8
</v>
      </c>
      <c r="M114" s="5" t="str">
        <f>VLOOKUP(C114,'AUD AGOSTO'!B:T,9,0)</f>
        <v>3 años en sus cargos.</v>
      </c>
      <c r="N114" s="5" t="str">
        <f>VLOOKUP(C114,'AUD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4" s="5" t="str">
        <f>VLOOKUP(C114,'AUD AGOSTO'!B:T,11,0)</f>
        <v xml:space="preserve">Patricio Marcelo Labra Guzmán, 
</v>
      </c>
      <c r="P114" s="5" t="str">
        <f>VLOOKUP(C114,'AUD AGOSTO'!B:T,12,0)</f>
        <v xml:space="preserve">Calle Orella N° 1015, comuna y ciudad de Valparaíso, Quinta Región  
</v>
      </c>
      <c r="Q114" s="5" t="str">
        <f>VLOOKUP(C114,'AUD AGOSTO'!B:T,13,0)</f>
        <v>V</v>
      </c>
      <c r="R114" s="5" t="str">
        <f>VLOOKUP(C114,'AUD AGOSTO'!B:T,14,0)</f>
        <v>Valparaíso</v>
      </c>
      <c r="S114" s="5" t="str">
        <f>VLOOKUP(C114,'AUD AGOSTO'!B:T,15,0)</f>
        <v>32-2156239</v>
      </c>
      <c r="T114" s="5" t="str">
        <f>VLOOKUP(C114,'AUD AGOSTO'!B:T,16,0)</f>
        <v>serpaj@serpajchile.cl</v>
      </c>
      <c r="U114" s="5">
        <f>VLOOKUP(C114,'AUD AGOSTO'!B:T,17,0)</f>
        <v>0</v>
      </c>
      <c r="V114" s="6">
        <f>VLOOKUP(C114,'AUD AGOSTO'!B:T,18,0)</f>
        <v>93401</v>
      </c>
      <c r="W114" s="7" t="str">
        <f>VLOOKUP(C114,'AUD AGOSTO'!B:T,19,0)</f>
        <v>Se acompaña certificado de antecedentes financieros correspondiente al año 2022, aprobado por el Subdepartamento de Supervisión Financiera de la Dirección Nacional.</v>
      </c>
      <c r="X114" s="8">
        <v>5330928</v>
      </c>
      <c r="Y114" s="8">
        <v>41581239</v>
      </c>
      <c r="Z114" s="6">
        <v>45169</v>
      </c>
      <c r="AA114" s="5" t="s">
        <v>5970</v>
      </c>
      <c r="AB114" s="5" t="s">
        <v>5971</v>
      </c>
      <c r="AC114" s="5" t="s">
        <v>164</v>
      </c>
    </row>
    <row r="115" spans="2:29" x14ac:dyDescent="0.2">
      <c r="B115" s="26" t="s">
        <v>7526</v>
      </c>
      <c r="C115" s="26">
        <v>721694003</v>
      </c>
      <c r="D115" s="5">
        <v>1010284</v>
      </c>
      <c r="E115" s="26">
        <v>1</v>
      </c>
      <c r="F115" s="5" t="str">
        <f>VLOOKUP(C115,'AUD AGOSTO'!B:T,2,0)</f>
        <v>Corporación de Derecho Privado.</v>
      </c>
      <c r="G115" s="5" t="str">
        <f>VLOOKUP(C115,'AUD AGOSTO'!B:T,3,0)</f>
        <v>Corporaciones de Derecho Privado</v>
      </c>
      <c r="H115" s="5" t="str">
        <f>VLOOKUP(C115,'AUD AGOSTO'!B:T,4,0)</f>
        <v xml:space="preserve">Decreto Supremo Nº 1472, de 03 de noviembre de 1992, del Ministerio de Justicia. </v>
      </c>
      <c r="I115" s="5" t="str">
        <f>VLOOKUP(C115,'AUD AGOSTO'!B:T,5,0)</f>
        <v>Certificado de Vigencia Folio Nº  500511885758, de fecha 31 Mayo 2023, del Servicio de Registro Civil e Identificación.</v>
      </c>
      <c r="J115" s="5">
        <f>VLOOKUP(C115,'AUD AGOSTO'!B:T,6,0)</f>
        <v>2023</v>
      </c>
      <c r="K115" s="5" t="str">
        <f>VLOOKUP(C115,'AUD AGOSTO'!B:T,7,0)</f>
        <v>Formación, promoción, cooperación y prestación de servicios para el desarrollo económico, social, cultural y espiritual de la comunidad, en el área de los derechos humanos del niño, entre otras.</v>
      </c>
      <c r="L115" s="5" t="str">
        <f>VLOOKUP(C115,'AUD AGOSTO'!B:T,8,0)</f>
        <v xml:space="preserve">Presidente:
Héctor Fernando Aliaga Rojas, RUT Nº 3.634.642-6.
Secretario: 
Betty Eliana Brito Vargas, RUT Nº 5.709.591-1.
Tesorero:
Boris Ricardo Miño Zeballos, RUT N° 8.777.596-8
</v>
      </c>
      <c r="M115" s="5" t="str">
        <f>VLOOKUP(C115,'AUD AGOSTO'!B:T,9,0)</f>
        <v>3 años en sus cargos.</v>
      </c>
      <c r="N115" s="5" t="str">
        <f>VLOOKUP(C115,'AUD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5" s="5" t="str">
        <f>VLOOKUP(C115,'AUD AGOSTO'!B:T,11,0)</f>
        <v xml:space="preserve">Patricio Marcelo Labra Guzmán, 
</v>
      </c>
      <c r="P115" s="5" t="str">
        <f>VLOOKUP(C115,'AUD AGOSTO'!B:T,12,0)</f>
        <v xml:space="preserve">Calle Orella N° 1015, comuna y ciudad de Valparaíso, Quinta Región  
</v>
      </c>
      <c r="Q115" s="5" t="str">
        <f>VLOOKUP(C115,'AUD AGOSTO'!B:T,13,0)</f>
        <v>V</v>
      </c>
      <c r="R115" s="5" t="str">
        <f>VLOOKUP(C115,'AUD AGOSTO'!B:T,14,0)</f>
        <v>Valparaíso</v>
      </c>
      <c r="S115" s="5" t="str">
        <f>VLOOKUP(C115,'AUD AGOSTO'!B:T,15,0)</f>
        <v>32-2156239</v>
      </c>
      <c r="T115" s="5" t="str">
        <f>VLOOKUP(C115,'AUD AGOSTO'!B:T,16,0)</f>
        <v>serpaj@serpajchile.cl</v>
      </c>
      <c r="U115" s="5">
        <f>VLOOKUP(C115,'AUD AGOSTO'!B:T,17,0)</f>
        <v>0</v>
      </c>
      <c r="V115" s="6">
        <f>VLOOKUP(C115,'AUD AGOSTO'!B:T,18,0)</f>
        <v>93401</v>
      </c>
      <c r="W115" s="7" t="str">
        <f>VLOOKUP(C115,'AUD AGOSTO'!B:T,19,0)</f>
        <v>Se acompaña certificado de antecedentes financieros correspondiente al año 2022, aprobado por el Subdepartamento de Supervisión Financiera de la Dirección Nacional.</v>
      </c>
      <c r="X115" s="8">
        <v>3082464</v>
      </c>
      <c r="Y115" s="8">
        <v>21988243</v>
      </c>
      <c r="Z115" s="6">
        <v>45169</v>
      </c>
      <c r="AA115" s="5" t="s">
        <v>5970</v>
      </c>
      <c r="AB115" s="5" t="s">
        <v>5971</v>
      </c>
      <c r="AC115" s="5" t="s">
        <v>164</v>
      </c>
    </row>
    <row r="116" spans="2:29" x14ac:dyDescent="0.2">
      <c r="B116" s="26" t="s">
        <v>7526</v>
      </c>
      <c r="C116" s="26">
        <v>721694003</v>
      </c>
      <c r="D116" s="5">
        <v>1020414</v>
      </c>
      <c r="E116" s="26">
        <v>2</v>
      </c>
      <c r="F116" s="5" t="str">
        <f>VLOOKUP(C116,'AUD AGOSTO'!B:T,2,0)</f>
        <v>Corporación de Derecho Privado.</v>
      </c>
      <c r="G116" s="5" t="str">
        <f>VLOOKUP(C116,'AUD AGOSTO'!B:T,3,0)</f>
        <v>Corporaciones de Derecho Privado</v>
      </c>
      <c r="H116" s="5" t="str">
        <f>VLOOKUP(C116,'AUD AGOSTO'!B:T,4,0)</f>
        <v xml:space="preserve">Decreto Supremo Nº 1472, de 03 de noviembre de 1992, del Ministerio de Justicia. </v>
      </c>
      <c r="I116" s="5" t="str">
        <f>VLOOKUP(C116,'AUD AGOSTO'!B:T,5,0)</f>
        <v>Certificado de Vigencia Folio Nº  500511885758, de fecha 31 Mayo 2023, del Servicio de Registro Civil e Identificación.</v>
      </c>
      <c r="J116" s="5">
        <f>VLOOKUP(C116,'AUD AGOSTO'!B:T,6,0)</f>
        <v>2023</v>
      </c>
      <c r="K116" s="5" t="str">
        <f>VLOOKUP(C116,'AUD AGOSTO'!B:T,7,0)</f>
        <v>Formación, promoción, cooperación y prestación de servicios para el desarrollo económico, social, cultural y espiritual de la comunidad, en el área de los derechos humanos del niño, entre otras.</v>
      </c>
      <c r="L116" s="5" t="str">
        <f>VLOOKUP(C116,'AUD AGOSTO'!B:T,8,0)</f>
        <v xml:space="preserve">Presidente:
Héctor Fernando Aliaga Rojas, RUT Nº 3.634.642-6.
Secretario: 
Betty Eliana Brito Vargas, RUT Nº 5.709.591-1.
Tesorero:
Boris Ricardo Miño Zeballos, RUT N° 8.777.596-8
</v>
      </c>
      <c r="M116" s="5" t="str">
        <f>VLOOKUP(C116,'AUD AGOSTO'!B:T,9,0)</f>
        <v>3 años en sus cargos.</v>
      </c>
      <c r="N116" s="5" t="str">
        <f>VLOOKUP(C116,'AUD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6" s="5" t="str">
        <f>VLOOKUP(C116,'AUD AGOSTO'!B:T,11,0)</f>
        <v xml:space="preserve">Patricio Marcelo Labra Guzmán, 
</v>
      </c>
      <c r="P116" s="5" t="str">
        <f>VLOOKUP(C116,'AUD AGOSTO'!B:T,12,0)</f>
        <v xml:space="preserve">Calle Orella N° 1015, comuna y ciudad de Valparaíso, Quinta Región  
</v>
      </c>
      <c r="Q116" s="5" t="str">
        <f>VLOOKUP(C116,'AUD AGOSTO'!B:T,13,0)</f>
        <v>V</v>
      </c>
      <c r="R116" s="5" t="str">
        <f>VLOOKUP(C116,'AUD AGOSTO'!B:T,14,0)</f>
        <v>Valparaíso</v>
      </c>
      <c r="S116" s="5" t="str">
        <f>VLOOKUP(C116,'AUD AGOSTO'!B:T,15,0)</f>
        <v>32-2156239</v>
      </c>
      <c r="T116" s="5" t="str">
        <f>VLOOKUP(C116,'AUD AGOSTO'!B:T,16,0)</f>
        <v>serpaj@serpajchile.cl</v>
      </c>
      <c r="U116" s="5">
        <f>VLOOKUP(C116,'AUD AGOSTO'!B:T,17,0)</f>
        <v>0</v>
      </c>
      <c r="V116" s="6">
        <f>VLOOKUP(C116,'AUD AGOSTO'!B:T,18,0)</f>
        <v>93401</v>
      </c>
      <c r="W116" s="7" t="str">
        <f>VLOOKUP(C116,'AUD AGOSTO'!B:T,19,0)</f>
        <v>Se acompaña certificado de antecedentes financieros correspondiente al año 2022, aprobado por el Subdepartamento de Supervisión Financiera de la Dirección Nacional.</v>
      </c>
      <c r="X116" s="8">
        <v>6276217</v>
      </c>
      <c r="Y116" s="8">
        <v>48815022</v>
      </c>
      <c r="Z116" s="6">
        <v>45169</v>
      </c>
      <c r="AA116" s="5" t="s">
        <v>5970</v>
      </c>
      <c r="AB116" s="5" t="s">
        <v>5971</v>
      </c>
      <c r="AC116" s="5" t="s">
        <v>5973</v>
      </c>
    </row>
    <row r="117" spans="2:29" x14ac:dyDescent="0.2">
      <c r="B117" s="26" t="s">
        <v>7526</v>
      </c>
      <c r="C117" s="26">
        <v>721694003</v>
      </c>
      <c r="D117" s="5">
        <v>1020415</v>
      </c>
      <c r="E117" s="26">
        <v>2</v>
      </c>
      <c r="F117" s="5" t="str">
        <f>VLOOKUP(C117,'AUD AGOSTO'!B:T,2,0)</f>
        <v>Corporación de Derecho Privado.</v>
      </c>
      <c r="G117" s="5" t="str">
        <f>VLOOKUP(C117,'AUD AGOSTO'!B:T,3,0)</f>
        <v>Corporaciones de Derecho Privado</v>
      </c>
      <c r="H117" s="5" t="str">
        <f>VLOOKUP(C117,'AUD AGOSTO'!B:T,4,0)</f>
        <v xml:space="preserve">Decreto Supremo Nº 1472, de 03 de noviembre de 1992, del Ministerio de Justicia. </v>
      </c>
      <c r="I117" s="5" t="str">
        <f>VLOOKUP(C117,'AUD AGOSTO'!B:T,5,0)</f>
        <v>Certificado de Vigencia Folio Nº  500511885758, de fecha 31 Mayo 2023, del Servicio de Registro Civil e Identificación.</v>
      </c>
      <c r="J117" s="5">
        <f>VLOOKUP(C117,'AUD AGOSTO'!B:T,6,0)</f>
        <v>2023</v>
      </c>
      <c r="K117" s="5" t="str">
        <f>VLOOKUP(C117,'AUD AGOSTO'!B:T,7,0)</f>
        <v>Formación, promoción, cooperación y prestación de servicios para el desarrollo económico, social, cultural y espiritual de la comunidad, en el área de los derechos humanos del niño, entre otras.</v>
      </c>
      <c r="L117" s="5" t="str">
        <f>VLOOKUP(C117,'AUD AGOSTO'!B:T,8,0)</f>
        <v xml:space="preserve">Presidente:
Héctor Fernando Aliaga Rojas, RUT Nº 3.634.642-6.
Secretario: 
Betty Eliana Brito Vargas, RUT Nº 5.709.591-1.
Tesorero:
Boris Ricardo Miño Zeballos, RUT N° 8.777.596-8
</v>
      </c>
      <c r="M117" s="5" t="str">
        <f>VLOOKUP(C117,'AUD AGOSTO'!B:T,9,0)</f>
        <v>3 años en sus cargos.</v>
      </c>
      <c r="N117" s="5" t="str">
        <f>VLOOKUP(C117,'AUD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7" s="5" t="str">
        <f>VLOOKUP(C117,'AUD AGOSTO'!B:T,11,0)</f>
        <v xml:space="preserve">Patricio Marcelo Labra Guzmán, 
</v>
      </c>
      <c r="P117" s="5" t="str">
        <f>VLOOKUP(C117,'AUD AGOSTO'!B:T,12,0)</f>
        <v xml:space="preserve">Calle Orella N° 1015, comuna y ciudad de Valparaíso, Quinta Región  
</v>
      </c>
      <c r="Q117" s="5" t="str">
        <f>VLOOKUP(C117,'AUD AGOSTO'!B:T,13,0)</f>
        <v>V</v>
      </c>
      <c r="R117" s="5" t="str">
        <f>VLOOKUP(C117,'AUD AGOSTO'!B:T,14,0)</f>
        <v>Valparaíso</v>
      </c>
      <c r="S117" s="5" t="str">
        <f>VLOOKUP(C117,'AUD AGOSTO'!B:T,15,0)</f>
        <v>32-2156239</v>
      </c>
      <c r="T117" s="5" t="str">
        <f>VLOOKUP(C117,'AUD AGOSTO'!B:T,16,0)</f>
        <v>serpaj@serpajchile.cl</v>
      </c>
      <c r="U117" s="5">
        <f>VLOOKUP(C117,'AUD AGOSTO'!B:T,17,0)</f>
        <v>0</v>
      </c>
      <c r="V117" s="6">
        <f>VLOOKUP(C117,'AUD AGOSTO'!B:T,18,0)</f>
        <v>93401</v>
      </c>
      <c r="W117" s="7" t="str">
        <f>VLOOKUP(C117,'AUD AGOSTO'!B:T,19,0)</f>
        <v>Se acompaña certificado de antecedentes financieros correspondiente al año 2022, aprobado por el Subdepartamento de Supervisión Financiera de la Dirección Nacional.</v>
      </c>
      <c r="X117" s="8">
        <v>1438483</v>
      </c>
      <c r="Y117" s="8">
        <v>21577248</v>
      </c>
      <c r="Z117" s="6">
        <v>45169</v>
      </c>
      <c r="AA117" s="5" t="s">
        <v>5970</v>
      </c>
      <c r="AB117" s="5" t="s">
        <v>5971</v>
      </c>
      <c r="AC117" s="5" t="s">
        <v>7536</v>
      </c>
    </row>
    <row r="118" spans="2:29" x14ac:dyDescent="0.2">
      <c r="B118" s="26" t="s">
        <v>7526</v>
      </c>
      <c r="C118" s="26">
        <v>721694003</v>
      </c>
      <c r="D118" s="5">
        <v>1020428</v>
      </c>
      <c r="E118" s="26">
        <v>2</v>
      </c>
      <c r="F118" s="5" t="str">
        <f>VLOOKUP(C118,'AUD AGOSTO'!B:T,2,0)</f>
        <v>Corporación de Derecho Privado.</v>
      </c>
      <c r="G118" s="5" t="str">
        <f>VLOOKUP(C118,'AUD AGOSTO'!B:T,3,0)</f>
        <v>Corporaciones de Derecho Privado</v>
      </c>
      <c r="H118" s="5" t="str">
        <f>VLOOKUP(C118,'AUD AGOSTO'!B:T,4,0)</f>
        <v xml:space="preserve">Decreto Supremo Nº 1472, de 03 de noviembre de 1992, del Ministerio de Justicia. </v>
      </c>
      <c r="I118" s="5" t="str">
        <f>VLOOKUP(C118,'AUD AGOSTO'!B:T,5,0)</f>
        <v>Certificado de Vigencia Folio Nº  500511885758, de fecha 31 Mayo 2023, del Servicio de Registro Civil e Identificación.</v>
      </c>
      <c r="J118" s="5">
        <f>VLOOKUP(C118,'AUD AGOSTO'!B:T,6,0)</f>
        <v>2023</v>
      </c>
      <c r="K118" s="5" t="str">
        <f>VLOOKUP(C118,'AUD AGOSTO'!B:T,7,0)</f>
        <v>Formación, promoción, cooperación y prestación de servicios para el desarrollo económico, social, cultural y espiritual de la comunidad, en el área de los derechos humanos del niño, entre otras.</v>
      </c>
      <c r="L118" s="5" t="str">
        <f>VLOOKUP(C118,'AUD AGOSTO'!B:T,8,0)</f>
        <v xml:space="preserve">Presidente:
Héctor Fernando Aliaga Rojas, RUT Nº 3.634.642-6.
Secretario: 
Betty Eliana Brito Vargas, RUT Nº 5.709.591-1.
Tesorero:
Boris Ricardo Miño Zeballos, RUT N° 8.777.596-8
</v>
      </c>
      <c r="M118" s="5" t="str">
        <f>VLOOKUP(C118,'AUD AGOSTO'!B:T,9,0)</f>
        <v>3 años en sus cargos.</v>
      </c>
      <c r="N118" s="5" t="str">
        <f>VLOOKUP(C118,'AUD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8" s="5" t="str">
        <f>VLOOKUP(C118,'AUD AGOSTO'!B:T,11,0)</f>
        <v xml:space="preserve">Patricio Marcelo Labra Guzmán, 
</v>
      </c>
      <c r="P118" s="5" t="str">
        <f>VLOOKUP(C118,'AUD AGOSTO'!B:T,12,0)</f>
        <v xml:space="preserve">Calle Orella N° 1015, comuna y ciudad de Valparaíso, Quinta Región  
</v>
      </c>
      <c r="Q118" s="5" t="str">
        <f>VLOOKUP(C118,'AUD AGOSTO'!B:T,13,0)</f>
        <v>V</v>
      </c>
      <c r="R118" s="5" t="str">
        <f>VLOOKUP(C118,'AUD AGOSTO'!B:T,14,0)</f>
        <v>Valparaíso</v>
      </c>
      <c r="S118" s="5" t="str">
        <f>VLOOKUP(C118,'AUD AGOSTO'!B:T,15,0)</f>
        <v>32-2156239</v>
      </c>
      <c r="T118" s="5" t="str">
        <f>VLOOKUP(C118,'AUD AGOSTO'!B:T,16,0)</f>
        <v>serpaj@serpajchile.cl</v>
      </c>
      <c r="U118" s="5">
        <f>VLOOKUP(C118,'AUD AGOSTO'!B:T,17,0)</f>
        <v>0</v>
      </c>
      <c r="V118" s="6">
        <f>VLOOKUP(C118,'AUD AGOSTO'!B:T,18,0)</f>
        <v>93401</v>
      </c>
      <c r="W118" s="7" t="str">
        <f>VLOOKUP(C118,'AUD AGOSTO'!B:T,19,0)</f>
        <v>Se acompaña certificado de antecedentes financieros correspondiente al año 2022, aprobado por el Subdepartamento de Supervisión Financiera de la Dirección Nacional.</v>
      </c>
      <c r="X118" s="8">
        <v>3265944</v>
      </c>
      <c r="Y118" s="8">
        <v>21288160</v>
      </c>
      <c r="Z118" s="6">
        <v>45169</v>
      </c>
      <c r="AA118" s="5" t="s">
        <v>5970</v>
      </c>
      <c r="AB118" s="5" t="s">
        <v>5971</v>
      </c>
      <c r="AC118" s="5" t="s">
        <v>6010</v>
      </c>
    </row>
    <row r="119" spans="2:29" x14ac:dyDescent="0.2">
      <c r="B119" s="26" t="s">
        <v>7526</v>
      </c>
      <c r="C119" s="26">
        <v>721694003</v>
      </c>
      <c r="D119" s="5">
        <v>1040479</v>
      </c>
      <c r="E119" s="26">
        <v>4</v>
      </c>
      <c r="F119" s="5" t="str">
        <f>VLOOKUP(C119,'AUD AGOSTO'!B:T,2,0)</f>
        <v>Corporación de Derecho Privado.</v>
      </c>
      <c r="G119" s="5" t="str">
        <f>VLOOKUP(C119,'AUD AGOSTO'!B:T,3,0)</f>
        <v>Corporaciones de Derecho Privado</v>
      </c>
      <c r="H119" s="5" t="str">
        <f>VLOOKUP(C119,'AUD AGOSTO'!B:T,4,0)</f>
        <v xml:space="preserve">Decreto Supremo Nº 1472, de 03 de noviembre de 1992, del Ministerio de Justicia. </v>
      </c>
      <c r="I119" s="5" t="str">
        <f>VLOOKUP(C119,'AUD AGOSTO'!B:T,5,0)</f>
        <v>Certificado de Vigencia Folio Nº  500511885758, de fecha 31 Mayo 2023, del Servicio de Registro Civil e Identificación.</v>
      </c>
      <c r="J119" s="5">
        <f>VLOOKUP(C119,'AUD AGOSTO'!B:T,6,0)</f>
        <v>2023</v>
      </c>
      <c r="K119" s="5" t="str">
        <f>VLOOKUP(C119,'AUD AGOSTO'!B:T,7,0)</f>
        <v>Formación, promoción, cooperación y prestación de servicios para el desarrollo económico, social, cultural y espiritual de la comunidad, en el área de los derechos humanos del niño, entre otras.</v>
      </c>
      <c r="L119" s="5" t="str">
        <f>VLOOKUP(C119,'AUD AGOSTO'!B:T,8,0)</f>
        <v xml:space="preserve">Presidente:
Héctor Fernando Aliaga Rojas, RUT Nº 3.634.642-6.
Secretario: 
Betty Eliana Brito Vargas, RUT Nº 5.709.591-1.
Tesorero:
Boris Ricardo Miño Zeballos, RUT N° 8.777.596-8
</v>
      </c>
      <c r="M119" s="5" t="str">
        <f>VLOOKUP(C119,'AUD AGOSTO'!B:T,9,0)</f>
        <v>3 años en sus cargos.</v>
      </c>
      <c r="N119" s="5" t="str">
        <f>VLOOKUP(C119,'AUD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9" s="5" t="str">
        <f>VLOOKUP(C119,'AUD AGOSTO'!B:T,11,0)</f>
        <v xml:space="preserve">Patricio Marcelo Labra Guzmán, 
</v>
      </c>
      <c r="P119" s="5" t="str">
        <f>VLOOKUP(C119,'AUD AGOSTO'!B:T,12,0)</f>
        <v xml:space="preserve">Calle Orella N° 1015, comuna y ciudad de Valparaíso, Quinta Región  
</v>
      </c>
      <c r="Q119" s="5" t="str">
        <f>VLOOKUP(C119,'AUD AGOSTO'!B:T,13,0)</f>
        <v>V</v>
      </c>
      <c r="R119" s="5" t="str">
        <f>VLOOKUP(C119,'AUD AGOSTO'!B:T,14,0)</f>
        <v>Valparaíso</v>
      </c>
      <c r="S119" s="5" t="str">
        <f>VLOOKUP(C119,'AUD AGOSTO'!B:T,15,0)</f>
        <v>32-2156239</v>
      </c>
      <c r="T119" s="5" t="str">
        <f>VLOOKUP(C119,'AUD AGOSTO'!B:T,16,0)</f>
        <v>serpaj@serpajchile.cl</v>
      </c>
      <c r="U119" s="5">
        <f>VLOOKUP(C119,'AUD AGOSTO'!B:T,17,0)</f>
        <v>0</v>
      </c>
      <c r="V119" s="6">
        <f>VLOOKUP(C119,'AUD AGOSTO'!B:T,18,0)</f>
        <v>93401</v>
      </c>
      <c r="W119" s="7" t="str">
        <f>VLOOKUP(C119,'AUD AGOSTO'!B:T,19,0)</f>
        <v>Se acompaña certificado de antecedentes financieros correspondiente al año 2022, aprobado por el Subdepartamento de Supervisión Financiera de la Dirección Nacional.</v>
      </c>
      <c r="X119" s="8">
        <v>10224473</v>
      </c>
      <c r="Y119" s="8">
        <v>86982207</v>
      </c>
      <c r="Z119" s="6">
        <v>45169</v>
      </c>
      <c r="AA119" s="5" t="s">
        <v>5970</v>
      </c>
      <c r="AB119" s="5" t="s">
        <v>5971</v>
      </c>
      <c r="AC119" s="5" t="s">
        <v>5988</v>
      </c>
    </row>
    <row r="120" spans="2:29" x14ac:dyDescent="0.2">
      <c r="B120" s="26" t="s">
        <v>7526</v>
      </c>
      <c r="C120" s="26">
        <v>721694003</v>
      </c>
      <c r="D120" s="5">
        <v>1070721</v>
      </c>
      <c r="E120" s="26">
        <v>7</v>
      </c>
      <c r="F120" s="5" t="str">
        <f>VLOOKUP(C120,'AUD AGOSTO'!B:T,2,0)</f>
        <v>Corporación de Derecho Privado.</v>
      </c>
      <c r="G120" s="5" t="str">
        <f>VLOOKUP(C120,'AUD AGOSTO'!B:T,3,0)</f>
        <v>Corporaciones de Derecho Privado</v>
      </c>
      <c r="H120" s="5" t="str">
        <f>VLOOKUP(C120,'AUD AGOSTO'!B:T,4,0)</f>
        <v xml:space="preserve">Decreto Supremo Nº 1472, de 03 de noviembre de 1992, del Ministerio de Justicia. </v>
      </c>
      <c r="I120" s="5" t="str">
        <f>VLOOKUP(C120,'AUD AGOSTO'!B:T,5,0)</f>
        <v>Certificado de Vigencia Folio Nº  500511885758, de fecha 31 Mayo 2023, del Servicio de Registro Civil e Identificación.</v>
      </c>
      <c r="J120" s="5">
        <f>VLOOKUP(C120,'AUD AGOSTO'!B:T,6,0)</f>
        <v>2023</v>
      </c>
      <c r="K120" s="5" t="str">
        <f>VLOOKUP(C120,'AUD AGOSTO'!B:T,7,0)</f>
        <v>Formación, promoción, cooperación y prestación de servicios para el desarrollo económico, social, cultural y espiritual de la comunidad, en el área de los derechos humanos del niño, entre otras.</v>
      </c>
      <c r="L120" s="5" t="str">
        <f>VLOOKUP(C120,'AUD AGOSTO'!B:T,8,0)</f>
        <v xml:space="preserve">Presidente:
Héctor Fernando Aliaga Rojas, RUT Nº 3.634.642-6.
Secretario: 
Betty Eliana Brito Vargas, RUT Nº 5.709.591-1.
Tesorero:
Boris Ricardo Miño Zeballos, RUT N° 8.777.596-8
</v>
      </c>
      <c r="M120" s="5" t="str">
        <f>VLOOKUP(C120,'AUD AGOSTO'!B:T,9,0)</f>
        <v>3 años en sus cargos.</v>
      </c>
      <c r="N120" s="5" t="str">
        <f>VLOOKUP(C120,'AUD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0" s="5" t="str">
        <f>VLOOKUP(C120,'AUD AGOSTO'!B:T,11,0)</f>
        <v xml:space="preserve">Patricio Marcelo Labra Guzmán, 
</v>
      </c>
      <c r="P120" s="5" t="str">
        <f>VLOOKUP(C120,'AUD AGOSTO'!B:T,12,0)</f>
        <v xml:space="preserve">Calle Orella N° 1015, comuna y ciudad de Valparaíso, Quinta Región  
</v>
      </c>
      <c r="Q120" s="5" t="str">
        <f>VLOOKUP(C120,'AUD AGOSTO'!B:T,13,0)</f>
        <v>V</v>
      </c>
      <c r="R120" s="5" t="str">
        <f>VLOOKUP(C120,'AUD AGOSTO'!B:T,14,0)</f>
        <v>Valparaíso</v>
      </c>
      <c r="S120" s="5" t="str">
        <f>VLOOKUP(C120,'AUD AGOSTO'!B:T,15,0)</f>
        <v>32-2156239</v>
      </c>
      <c r="T120" s="5" t="str">
        <f>VLOOKUP(C120,'AUD AGOSTO'!B:T,16,0)</f>
        <v>serpaj@serpajchile.cl</v>
      </c>
      <c r="U120" s="5">
        <f>VLOOKUP(C120,'AUD AGOSTO'!B:T,17,0)</f>
        <v>0</v>
      </c>
      <c r="V120" s="6">
        <f>VLOOKUP(C120,'AUD AGOSTO'!B:T,18,0)</f>
        <v>93401</v>
      </c>
      <c r="W120" s="7" t="str">
        <f>VLOOKUP(C120,'AUD AGOSTO'!B:T,19,0)</f>
        <v>Se acompaña certificado de antecedentes financieros correspondiente al año 2022, aprobado por el Subdepartamento de Supervisión Financiera de la Dirección Nacional.</v>
      </c>
      <c r="X120" s="8">
        <v>6163886</v>
      </c>
      <c r="Y120" s="8">
        <v>38982413</v>
      </c>
      <c r="Z120" s="6">
        <v>45169</v>
      </c>
      <c r="AA120" s="5" t="s">
        <v>5970</v>
      </c>
      <c r="AB120" s="5" t="s">
        <v>5971</v>
      </c>
      <c r="AC120" s="5" t="s">
        <v>5981</v>
      </c>
    </row>
    <row r="121" spans="2:29" x14ac:dyDescent="0.2">
      <c r="B121" s="26" t="s">
        <v>7526</v>
      </c>
      <c r="C121" s="26">
        <v>721694003</v>
      </c>
      <c r="D121" s="5">
        <v>1070722</v>
      </c>
      <c r="E121" s="26">
        <v>7</v>
      </c>
      <c r="F121" s="5" t="str">
        <f>VLOOKUP(C121,'AUD AGOSTO'!B:T,2,0)</f>
        <v>Corporación de Derecho Privado.</v>
      </c>
      <c r="G121" s="5" t="str">
        <f>VLOOKUP(C121,'AUD AGOSTO'!B:T,3,0)</f>
        <v>Corporaciones de Derecho Privado</v>
      </c>
      <c r="H121" s="5" t="str">
        <f>VLOOKUP(C121,'AUD AGOSTO'!B:T,4,0)</f>
        <v xml:space="preserve">Decreto Supremo Nº 1472, de 03 de noviembre de 1992, del Ministerio de Justicia. </v>
      </c>
      <c r="I121" s="5" t="str">
        <f>VLOOKUP(C121,'AUD AGOSTO'!B:T,5,0)</f>
        <v>Certificado de Vigencia Folio Nº  500511885758, de fecha 31 Mayo 2023, del Servicio de Registro Civil e Identificación.</v>
      </c>
      <c r="J121" s="5">
        <f>VLOOKUP(C121,'AUD AGOSTO'!B:T,6,0)</f>
        <v>2023</v>
      </c>
      <c r="K121" s="5" t="str">
        <f>VLOOKUP(C121,'AUD AGOSTO'!B:T,7,0)</f>
        <v>Formación, promoción, cooperación y prestación de servicios para el desarrollo económico, social, cultural y espiritual de la comunidad, en el área de los derechos humanos del niño, entre otras.</v>
      </c>
      <c r="L121" s="5" t="str">
        <f>VLOOKUP(C121,'AUD AGOSTO'!B:T,8,0)</f>
        <v xml:space="preserve">Presidente:
Héctor Fernando Aliaga Rojas, RUT Nº 3.634.642-6.
Secretario: 
Betty Eliana Brito Vargas, RUT Nº 5.709.591-1.
Tesorero:
Boris Ricardo Miño Zeballos, RUT N° 8.777.596-8
</v>
      </c>
      <c r="M121" s="5" t="str">
        <f>VLOOKUP(C121,'AUD AGOSTO'!B:T,9,0)</f>
        <v>3 años en sus cargos.</v>
      </c>
      <c r="N121" s="5" t="str">
        <f>VLOOKUP(C121,'AUD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1" s="5" t="str">
        <f>VLOOKUP(C121,'AUD AGOSTO'!B:T,11,0)</f>
        <v xml:space="preserve">Patricio Marcelo Labra Guzmán, 
</v>
      </c>
      <c r="P121" s="5" t="str">
        <f>VLOOKUP(C121,'AUD AGOSTO'!B:T,12,0)</f>
        <v xml:space="preserve">Calle Orella N° 1015, comuna y ciudad de Valparaíso, Quinta Región  
</v>
      </c>
      <c r="Q121" s="5" t="str">
        <f>VLOOKUP(C121,'AUD AGOSTO'!B:T,13,0)</f>
        <v>V</v>
      </c>
      <c r="R121" s="5" t="str">
        <f>VLOOKUP(C121,'AUD AGOSTO'!B:T,14,0)</f>
        <v>Valparaíso</v>
      </c>
      <c r="S121" s="5" t="str">
        <f>VLOOKUP(C121,'AUD AGOSTO'!B:T,15,0)</f>
        <v>32-2156239</v>
      </c>
      <c r="T121" s="5" t="str">
        <f>VLOOKUP(C121,'AUD AGOSTO'!B:T,16,0)</f>
        <v>serpaj@serpajchile.cl</v>
      </c>
      <c r="U121" s="5">
        <f>VLOOKUP(C121,'AUD AGOSTO'!B:T,17,0)</f>
        <v>0</v>
      </c>
      <c r="V121" s="6">
        <f>VLOOKUP(C121,'AUD AGOSTO'!B:T,18,0)</f>
        <v>93401</v>
      </c>
      <c r="W121" s="7" t="str">
        <f>VLOOKUP(C121,'AUD AGOSTO'!B:T,19,0)</f>
        <v>Se acompaña certificado de antecedentes financieros correspondiente al año 2022, aprobado por el Subdepartamento de Supervisión Financiera de la Dirección Nacional.</v>
      </c>
      <c r="X121" s="8">
        <v>4497971</v>
      </c>
      <c r="Y121" s="8">
        <v>34817626</v>
      </c>
      <c r="Z121" s="6">
        <v>45169</v>
      </c>
      <c r="AA121" s="5" t="s">
        <v>5970</v>
      </c>
      <c r="AB121" s="5" t="s">
        <v>5971</v>
      </c>
      <c r="AC121" s="5" t="s">
        <v>5981</v>
      </c>
    </row>
    <row r="122" spans="2:29" x14ac:dyDescent="0.2">
      <c r="B122" s="26" t="s">
        <v>7526</v>
      </c>
      <c r="C122" s="26">
        <v>721694003</v>
      </c>
      <c r="D122" s="5">
        <v>1070743</v>
      </c>
      <c r="E122" s="26">
        <v>7</v>
      </c>
      <c r="F122" s="5" t="str">
        <f>VLOOKUP(C122,'AUD AGOSTO'!B:T,2,0)</f>
        <v>Corporación de Derecho Privado.</v>
      </c>
      <c r="G122" s="5" t="str">
        <f>VLOOKUP(C122,'AUD AGOSTO'!B:T,3,0)</f>
        <v>Corporaciones de Derecho Privado</v>
      </c>
      <c r="H122" s="5" t="str">
        <f>VLOOKUP(C122,'AUD AGOSTO'!B:T,4,0)</f>
        <v xml:space="preserve">Decreto Supremo Nº 1472, de 03 de noviembre de 1992, del Ministerio de Justicia. </v>
      </c>
      <c r="I122" s="5" t="str">
        <f>VLOOKUP(C122,'AUD AGOSTO'!B:T,5,0)</f>
        <v>Certificado de Vigencia Folio Nº  500511885758, de fecha 31 Mayo 2023, del Servicio de Registro Civil e Identificación.</v>
      </c>
      <c r="J122" s="5">
        <f>VLOOKUP(C122,'AUD AGOSTO'!B:T,6,0)</f>
        <v>2023</v>
      </c>
      <c r="K122" s="5" t="str">
        <f>VLOOKUP(C122,'AUD AGOSTO'!B:T,7,0)</f>
        <v>Formación, promoción, cooperación y prestación de servicios para el desarrollo económico, social, cultural y espiritual de la comunidad, en el área de los derechos humanos del niño, entre otras.</v>
      </c>
      <c r="L122" s="5" t="str">
        <f>VLOOKUP(C122,'AUD AGOSTO'!B:T,8,0)</f>
        <v xml:space="preserve">Presidente:
Héctor Fernando Aliaga Rojas, RUT Nº 3.634.642-6.
Secretario: 
Betty Eliana Brito Vargas, RUT Nº 5.709.591-1.
Tesorero:
Boris Ricardo Miño Zeballos, RUT N° 8.777.596-8
</v>
      </c>
      <c r="M122" s="5" t="str">
        <f>VLOOKUP(C122,'AUD AGOSTO'!B:T,9,0)</f>
        <v>3 años en sus cargos.</v>
      </c>
      <c r="N122" s="5" t="str">
        <f>VLOOKUP(C122,'AUD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2" s="5" t="str">
        <f>VLOOKUP(C122,'AUD AGOSTO'!B:T,11,0)</f>
        <v xml:space="preserve">Patricio Marcelo Labra Guzmán, 
</v>
      </c>
      <c r="P122" s="5" t="str">
        <f>VLOOKUP(C122,'AUD AGOSTO'!B:T,12,0)</f>
        <v xml:space="preserve">Calle Orella N° 1015, comuna y ciudad de Valparaíso, Quinta Región  
</v>
      </c>
      <c r="Q122" s="5" t="str">
        <f>VLOOKUP(C122,'AUD AGOSTO'!B:T,13,0)</f>
        <v>V</v>
      </c>
      <c r="R122" s="5" t="str">
        <f>VLOOKUP(C122,'AUD AGOSTO'!B:T,14,0)</f>
        <v>Valparaíso</v>
      </c>
      <c r="S122" s="5" t="str">
        <f>VLOOKUP(C122,'AUD AGOSTO'!B:T,15,0)</f>
        <v>32-2156239</v>
      </c>
      <c r="T122" s="5" t="str">
        <f>VLOOKUP(C122,'AUD AGOSTO'!B:T,16,0)</f>
        <v>serpaj@serpajchile.cl</v>
      </c>
      <c r="U122" s="5">
        <f>VLOOKUP(C122,'AUD AGOSTO'!B:T,17,0)</f>
        <v>0</v>
      </c>
      <c r="V122" s="6">
        <f>VLOOKUP(C122,'AUD AGOSTO'!B:T,18,0)</f>
        <v>93401</v>
      </c>
      <c r="W122" s="7" t="str">
        <f>VLOOKUP(C122,'AUD AGOSTO'!B:T,19,0)</f>
        <v>Se acompaña certificado de antecedentes financieros correspondiente al año 2022, aprobado por el Subdepartamento de Supervisión Financiera de la Dirección Nacional.</v>
      </c>
      <c r="X122" s="8">
        <v>11375760</v>
      </c>
      <c r="Y122" s="8">
        <v>72950240</v>
      </c>
      <c r="Z122" s="6">
        <v>45169</v>
      </c>
      <c r="AA122" s="5" t="s">
        <v>5970</v>
      </c>
      <c r="AB122" s="5" t="s">
        <v>5971</v>
      </c>
      <c r="AC122" s="5" t="s">
        <v>5987</v>
      </c>
    </row>
    <row r="123" spans="2:29" x14ac:dyDescent="0.2">
      <c r="B123" s="26" t="s">
        <v>7526</v>
      </c>
      <c r="C123" s="26">
        <v>721694003</v>
      </c>
      <c r="D123" s="5">
        <v>1110190</v>
      </c>
      <c r="E123" s="26">
        <v>11</v>
      </c>
      <c r="F123" s="5" t="str">
        <f>VLOOKUP(C123,'AUD AGOSTO'!B:T,2,0)</f>
        <v>Corporación de Derecho Privado.</v>
      </c>
      <c r="G123" s="5" t="str">
        <f>VLOOKUP(C123,'AUD AGOSTO'!B:T,3,0)</f>
        <v>Corporaciones de Derecho Privado</v>
      </c>
      <c r="H123" s="5" t="str">
        <f>VLOOKUP(C123,'AUD AGOSTO'!B:T,4,0)</f>
        <v xml:space="preserve">Decreto Supremo Nº 1472, de 03 de noviembre de 1992, del Ministerio de Justicia. </v>
      </c>
      <c r="I123" s="5" t="str">
        <f>VLOOKUP(C123,'AUD AGOSTO'!B:T,5,0)</f>
        <v>Certificado de Vigencia Folio Nº  500511885758, de fecha 31 Mayo 2023, del Servicio de Registro Civil e Identificación.</v>
      </c>
      <c r="J123" s="5">
        <f>VLOOKUP(C123,'AUD AGOSTO'!B:T,6,0)</f>
        <v>2023</v>
      </c>
      <c r="K123" s="5" t="str">
        <f>VLOOKUP(C123,'AUD AGOSTO'!B:T,7,0)</f>
        <v>Formación, promoción, cooperación y prestación de servicios para el desarrollo económico, social, cultural y espiritual de la comunidad, en el área de los derechos humanos del niño, entre otras.</v>
      </c>
      <c r="L123" s="5" t="str">
        <f>VLOOKUP(C123,'AUD AGOSTO'!B:T,8,0)</f>
        <v xml:space="preserve">Presidente:
Héctor Fernando Aliaga Rojas, RUT Nº 3.634.642-6.
Secretario: 
Betty Eliana Brito Vargas, RUT Nº 5.709.591-1.
Tesorero:
Boris Ricardo Miño Zeballos, RUT N° 8.777.596-8
</v>
      </c>
      <c r="M123" s="5" t="str">
        <f>VLOOKUP(C123,'AUD AGOSTO'!B:T,9,0)</f>
        <v>3 años en sus cargos.</v>
      </c>
      <c r="N123" s="5" t="str">
        <f>VLOOKUP(C123,'AUD AGOSTO'!B:T,10,0)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3" s="5" t="str">
        <f>VLOOKUP(C123,'AUD AGOSTO'!B:T,11,0)</f>
        <v xml:space="preserve">Patricio Marcelo Labra Guzmán, 
</v>
      </c>
      <c r="P123" s="5" t="str">
        <f>VLOOKUP(C123,'AUD AGOSTO'!B:T,12,0)</f>
        <v xml:space="preserve">Calle Orella N° 1015, comuna y ciudad de Valparaíso, Quinta Región  
</v>
      </c>
      <c r="Q123" s="5" t="str">
        <f>VLOOKUP(C123,'AUD AGOSTO'!B:T,13,0)</f>
        <v>V</v>
      </c>
      <c r="R123" s="5" t="str">
        <f>VLOOKUP(C123,'AUD AGOSTO'!B:T,14,0)</f>
        <v>Valparaíso</v>
      </c>
      <c r="S123" s="5" t="str">
        <f>VLOOKUP(C123,'AUD AGOSTO'!B:T,15,0)</f>
        <v>32-2156239</v>
      </c>
      <c r="T123" s="5" t="str">
        <f>VLOOKUP(C123,'AUD AGOSTO'!B:T,16,0)</f>
        <v>serpaj@serpajchile.cl</v>
      </c>
      <c r="U123" s="5">
        <f>VLOOKUP(C123,'AUD AGOSTO'!B:T,17,0)</f>
        <v>0</v>
      </c>
      <c r="V123" s="6">
        <f>VLOOKUP(C123,'AUD AGOSTO'!B:T,18,0)</f>
        <v>93401</v>
      </c>
      <c r="W123" s="7" t="str">
        <f>VLOOKUP(C123,'AUD AGOSTO'!B:T,19,0)</f>
        <v>Se acompaña certificado de antecedentes financieros correspondiente al año 2022, aprobado por el Subdepartamento de Supervisión Financiera de la Dirección Nacional.</v>
      </c>
      <c r="X123" s="8">
        <v>2452227</v>
      </c>
      <c r="Y123" s="8">
        <v>27894082</v>
      </c>
      <c r="Z123" s="6">
        <v>45169</v>
      </c>
      <c r="AA123" s="5" t="s">
        <v>5970</v>
      </c>
      <c r="AB123" s="5" t="s">
        <v>5971</v>
      </c>
      <c r="AC123" s="5" t="s">
        <v>6118</v>
      </c>
    </row>
    <row r="124" spans="2:29" x14ac:dyDescent="0.2">
      <c r="B124" s="26" t="s">
        <v>6290</v>
      </c>
      <c r="C124" s="26">
        <v>650794826</v>
      </c>
      <c r="D124" s="5">
        <v>1030295</v>
      </c>
      <c r="E124" s="26">
        <v>3</v>
      </c>
      <c r="F124" s="5" t="str">
        <f>VLOOKUP(C124,'AUD AGOSTO'!B:T,2,0)</f>
        <v xml:space="preserve">Corporación </v>
      </c>
      <c r="G124" s="5" t="str">
        <f>VLOOKUP(C124,'AUD AGOSTO'!B:T,3,0)</f>
        <v>Corporaciones de Derecho Privado</v>
      </c>
      <c r="H124" s="5" t="str">
        <f>VLOOKUP(C124,'AUD AGOSTO'!B:T,4,0)</f>
        <v>Otorgado mediante Certificado Nº 012/2013, de la Ilustre Municipalidad de Copiapó.</v>
      </c>
      <c r="I124" s="5" t="str">
        <f>VLOOKUP(C124,'AUD AGOSTO'!B:T,5,0)</f>
        <v>Certificado Folio Nº500470810543, emitido por SRCeI con fecha 29 de septiembre de 2022.</v>
      </c>
      <c r="J124" s="5">
        <f>VLOOKUP(C124,'AUD AGOSTO'!B:T,6,0)</f>
        <v>0</v>
      </c>
      <c r="K124" s="5" t="str">
        <f>VLOOKUP(C124,'AUD AGOSTO'!B:T,7,0)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4" s="5" t="str">
        <f>VLOOKUP(C124,'AUD AGOSTO'!B:T,8,0)</f>
        <v xml:space="preserve">Presidente: 
Carlos Mauricio Gacitúa Godoy, RUT: 13.432.992-0.
Vicepresidente: 
Sofia Macarena Baez Herrera, RUT: 13.365.864-5.
Secretario:
Rodolfo Osses Baez, RUT: 18.710.283-9.
Tesorero:
Paola Agley Pérez Zamora, RUT: 12.445.312-7.
</v>
      </c>
      <c r="M124" s="5" t="str">
        <f>VLOOKUP(C124,'AUD AGOSTO'!B:T,9,0)</f>
        <v xml:space="preserve">Durarán 5 años* en sus cargos, pudiendo ser reelegidos.
(*hay reforma de estatutos)
</v>
      </c>
      <c r="N124" s="5" t="str">
        <f>VLOOKUP(C124,'AUD AGOSTO'!B:T,10,0)</f>
        <v>04-03-2021 al 04-03-2024.</v>
      </c>
      <c r="O124" s="5" t="str">
        <f>VLOOKUP(C124,'AUD AGOSTO'!B:T,11,0)</f>
        <v xml:space="preserve">Presidente: Carlos Mauricio Gacitua Godoy.
Presidente Suplente: Natalia Donoso Pérez. Actuará con las mismas funciones y facultades que el presidente Titular en caso de ausencia de este. 
</v>
      </c>
      <c r="P124" s="5" t="str">
        <f>VLOOKUP(C124,'AUD AGOSTO'!B:T,12,0)</f>
        <v>Los Carrera N° 401. Oficina N° 508, edificio San Martín. Copiapó</v>
      </c>
      <c r="Q124" s="5" t="str">
        <f>VLOOKUP(C124,'AUD AGOSTO'!B:T,13,0)</f>
        <v>III</v>
      </c>
      <c r="R124" s="5" t="str">
        <f>VLOOKUP(C124,'AUD AGOSTO'!B:T,14,0)</f>
        <v>Copiapó</v>
      </c>
      <c r="S124" s="5" t="str">
        <f>VLOOKUP(C124,'AUD AGOSTO'!B:T,15,0)</f>
        <v>967036066, 982748395, 522-240385, 522231057</v>
      </c>
      <c r="T124" s="5" t="str">
        <f>VLOOKUP(C124,'AUD AGOSTO'!B:T,16,0)</f>
        <v>corporacionrenasci@gmail.com
 supervisoratecnicarenasci@gmail.com</v>
      </c>
      <c r="U124" s="5">
        <f>VLOOKUP(C124,'AUD AGOSTO'!B:T,17,0)</f>
        <v>0</v>
      </c>
      <c r="V124" s="6" t="str">
        <f>VLOOKUP(C124,'AUD AGOSTO'!B:T,18,0)</f>
        <v>93401: Institución de Asistencia Social</v>
      </c>
      <c r="W124" s="7" t="str">
        <f>VLOOKUP(C124,'AUD AGOSTO'!B:T,19,0)</f>
        <v xml:space="preserve">
Se acompaña Certificado Financiero de los antecedentes financieros del año 2021, aprobados por el Subdepartamento de Supervisión Financiera Nacional. 
</v>
      </c>
      <c r="X124" s="8">
        <v>0</v>
      </c>
      <c r="Y124" s="8">
        <v>2262809</v>
      </c>
      <c r="Z124" s="6">
        <v>45169</v>
      </c>
      <c r="AA124" s="5" t="s">
        <v>5970</v>
      </c>
      <c r="AB124" s="5" t="s">
        <v>5971</v>
      </c>
      <c r="AC124" s="5" t="s">
        <v>6001</v>
      </c>
    </row>
    <row r="125" spans="2:29" x14ac:dyDescent="0.2">
      <c r="B125" s="26" t="s">
        <v>6290</v>
      </c>
      <c r="C125" s="26">
        <v>650794826</v>
      </c>
      <c r="D125" s="5">
        <v>1030296</v>
      </c>
      <c r="E125" s="26">
        <v>3</v>
      </c>
      <c r="F125" s="5" t="str">
        <f>VLOOKUP(C125,'AUD AGOSTO'!B:T,2,0)</f>
        <v xml:space="preserve">Corporación </v>
      </c>
      <c r="G125" s="5" t="str">
        <f>VLOOKUP(C125,'AUD AGOSTO'!B:T,3,0)</f>
        <v>Corporaciones de Derecho Privado</v>
      </c>
      <c r="H125" s="5" t="str">
        <f>VLOOKUP(C125,'AUD AGOSTO'!B:T,4,0)</f>
        <v>Otorgado mediante Certificado Nº 012/2013, de la Ilustre Municipalidad de Copiapó.</v>
      </c>
      <c r="I125" s="5" t="str">
        <f>VLOOKUP(C125,'AUD AGOSTO'!B:T,5,0)</f>
        <v>Certificado Folio Nº500470810543, emitido por SRCeI con fecha 29 de septiembre de 2022.</v>
      </c>
      <c r="J125" s="5">
        <f>VLOOKUP(C125,'AUD AGOSTO'!B:T,6,0)</f>
        <v>0</v>
      </c>
      <c r="K125" s="5" t="str">
        <f>VLOOKUP(C125,'AUD AGOSTO'!B:T,7,0)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5" s="5" t="str">
        <f>VLOOKUP(C125,'AUD AGOSTO'!B:T,8,0)</f>
        <v xml:space="preserve">Presidente: 
Carlos Mauricio Gacitúa Godoy, RUT: 13.432.992-0.
Vicepresidente: 
Sofia Macarena Baez Herrera, RUT: 13.365.864-5.
Secretario:
Rodolfo Osses Baez, RUT: 18.710.283-9.
Tesorero:
Paola Agley Pérez Zamora, RUT: 12.445.312-7.
</v>
      </c>
      <c r="M125" s="5" t="str">
        <f>VLOOKUP(C125,'AUD AGOSTO'!B:T,9,0)</f>
        <v xml:space="preserve">Durarán 5 años* en sus cargos, pudiendo ser reelegidos.
(*hay reforma de estatutos)
</v>
      </c>
      <c r="N125" s="5" t="str">
        <f>VLOOKUP(C125,'AUD AGOSTO'!B:T,10,0)</f>
        <v>04-03-2021 al 04-03-2024.</v>
      </c>
      <c r="O125" s="5" t="str">
        <f>VLOOKUP(C125,'AUD AGOSTO'!B:T,11,0)</f>
        <v xml:space="preserve">Presidente: Carlos Mauricio Gacitua Godoy.
Presidente Suplente: Natalia Donoso Pérez. Actuará con las mismas funciones y facultades que el presidente Titular en caso de ausencia de este. 
</v>
      </c>
      <c r="P125" s="5" t="str">
        <f>VLOOKUP(C125,'AUD AGOSTO'!B:T,12,0)</f>
        <v>Los Carrera N° 401. Oficina N° 508, edificio San Martín. Copiapó</v>
      </c>
      <c r="Q125" s="5" t="str">
        <f>VLOOKUP(C125,'AUD AGOSTO'!B:T,13,0)</f>
        <v>III</v>
      </c>
      <c r="R125" s="5" t="str">
        <f>VLOOKUP(C125,'AUD AGOSTO'!B:T,14,0)</f>
        <v>Copiapó</v>
      </c>
      <c r="S125" s="5" t="str">
        <f>VLOOKUP(C125,'AUD AGOSTO'!B:T,15,0)</f>
        <v>967036066, 982748395, 522-240385, 522231057</v>
      </c>
      <c r="T125" s="5" t="str">
        <f>VLOOKUP(C125,'AUD AGOSTO'!B:T,16,0)</f>
        <v>corporacionrenasci@gmail.com
 supervisoratecnicarenasci@gmail.com</v>
      </c>
      <c r="U125" s="5">
        <f>VLOOKUP(C125,'AUD AGOSTO'!B:T,17,0)</f>
        <v>0</v>
      </c>
      <c r="V125" s="6" t="str">
        <f>VLOOKUP(C125,'AUD AGOSTO'!B:T,18,0)</f>
        <v>93401: Institución de Asistencia Social</v>
      </c>
      <c r="W125" s="7" t="str">
        <f>VLOOKUP(C125,'AUD AGOSTO'!B:T,19,0)</f>
        <v xml:space="preserve">
Se acompaña Certificado Financiero de los antecedentes financieros del año 2021, aprobados por el Subdepartamento de Supervisión Financiera Nacional. 
</v>
      </c>
      <c r="X125" s="8">
        <v>0</v>
      </c>
      <c r="Y125" s="8">
        <v>2027972</v>
      </c>
      <c r="Z125" s="6">
        <v>45169</v>
      </c>
      <c r="AA125" s="5" t="s">
        <v>5970</v>
      </c>
      <c r="AB125" s="5" t="s">
        <v>5971</v>
      </c>
      <c r="AC125" s="5" t="s">
        <v>6001</v>
      </c>
    </row>
    <row r="126" spans="2:29" x14ac:dyDescent="0.2">
      <c r="B126" s="26" t="s">
        <v>6289</v>
      </c>
      <c r="C126" s="26">
        <v>700376001</v>
      </c>
      <c r="D126" s="5">
        <v>1090648</v>
      </c>
      <c r="E126" s="26">
        <v>9</v>
      </c>
      <c r="F126" s="5" t="str">
        <f>VLOOKUP(C126,'AUD AGOSTO'!B:T,2,0)</f>
        <v>Fundación de Derecho Privado</v>
      </c>
      <c r="G126" s="5" t="str">
        <f>VLOOKUP(C126,'AUD AGOSTO'!B:T,3,0)</f>
        <v>Fundación Derecho Privado.</v>
      </c>
      <c r="H126" s="5" t="str">
        <f>VLOOKUP(C126,'AUD AGOSTO'!B:T,4,0)</f>
        <v>Otorgada por Decreto Supremo N° 629, de fecha 14 de febrero de 1938, del Ministerio de Justicia.</v>
      </c>
      <c r="I126" s="5" t="str">
        <f>VLOOKUP(C126,'AUD AGOSTO'!B:T,5,0)</f>
        <v xml:space="preserve">Certificado de Vigencia de persona jurídica sin fines de lucro Folio N° 500514869705, emitido con fecha 19 junio 2023, del Servicio de Registro Civil e Identificación. </v>
      </c>
      <c r="J126" s="5">
        <f>VLOOKUP(C126,'AUD AGOSTO'!B:T,6,0)</f>
        <v>2023</v>
      </c>
      <c r="K126" s="5" t="str">
        <f>VLOOKUP(C126,'AUD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6" s="5" t="str">
        <f>VLOOKUP(C126,'AUD AGOSTO'!B:T,9,0)</f>
        <v xml:space="preserve"> 3 años.</v>
      </c>
      <c r="N126" s="5" t="str">
        <f>VLOOKUP(C126,'AUD AGOSTO'!B:T,10,0)</f>
        <v xml:space="preserve">16-12-2020 hasta el 16-12-2023.
</v>
      </c>
      <c r="O126" s="5" t="str">
        <f>VLOOKUP(C126,'AUD AGOSTO'!B:T,11,0)</f>
        <v>Presidente: José Pedro Silva Prado
Director Ejecutivo: Edmundo Crespo Pisano
Gerente/Director Administración y Finanzas: Julio Gutiérrez Campos,</v>
      </c>
      <c r="P126" s="5" t="str">
        <f>VLOOKUP(C126,'AUD AGOSTO'!B:T,12,0)</f>
        <v xml:space="preserve">Paseo Pdte. Errázuriz Echaurren N° 2631, 5° piso, comuna de Providencia, Santiago, Región Metropolitana.
</v>
      </c>
      <c r="Q126" s="5" t="str">
        <f>VLOOKUP(C126,'AUD AGOSTO'!B:T,13,0)</f>
        <v>XIII</v>
      </c>
      <c r="R126" s="5" t="str">
        <f>VLOOKUP(C126,'AUD AGOSTO'!B:T,14,0)</f>
        <v>Providencia</v>
      </c>
      <c r="S126" s="5" t="str">
        <f>VLOOKUP(C126,'AUD AGOSTO'!B:T,15,0)</f>
        <v>228737900 - 228737980</v>
      </c>
      <c r="T126" s="5" t="str">
        <f>VLOOKUP(C126,'AUD AGOSTO'!B:T,16,0)</f>
        <v xml:space="preserve">ccardenas@ciudaddelnino.cl
nneira@ciudaddelnino.cl 
</v>
      </c>
      <c r="U126" s="5">
        <f>VLOOKUP(C126,'AUD AGOSTO'!B:T,17,0)</f>
        <v>0</v>
      </c>
      <c r="V126" s="6" t="str">
        <f>VLOOKUP(C126,'AUD AGOSTO'!B:T,18,0)</f>
        <v>93401: Instituciones de Asistencia Social</v>
      </c>
      <c r="W126" s="7" t="str">
        <f>VLOOKUP(C126,'AUD AGOSTO'!B:T,19,0)</f>
        <v xml:space="preserve">Se acompaña certificado de antecedentes financieros, correspondientes al año 2022 aprobador por el Subdepartamento de Supervisión Financiera Nacional.  </v>
      </c>
      <c r="X126" s="8">
        <v>10249193</v>
      </c>
      <c r="Y126" s="8">
        <v>64972563</v>
      </c>
      <c r="Z126" s="6">
        <v>45169</v>
      </c>
      <c r="AA126" s="5" t="s">
        <v>5970</v>
      </c>
      <c r="AB126" s="5" t="s">
        <v>5971</v>
      </c>
      <c r="AC126" s="5" t="s">
        <v>174</v>
      </c>
    </row>
    <row r="127" spans="2:29" x14ac:dyDescent="0.2">
      <c r="B127" s="26" t="s">
        <v>6289</v>
      </c>
      <c r="C127" s="26">
        <v>700376001</v>
      </c>
      <c r="D127" s="5">
        <v>1090649</v>
      </c>
      <c r="E127" s="26">
        <v>9</v>
      </c>
      <c r="F127" s="5" t="str">
        <f>VLOOKUP(C127,'AUD AGOSTO'!B:T,2,0)</f>
        <v>Fundación de Derecho Privado</v>
      </c>
      <c r="G127" s="5" t="str">
        <f>VLOOKUP(C127,'AUD AGOSTO'!B:T,3,0)</f>
        <v>Fundación Derecho Privado.</v>
      </c>
      <c r="H127" s="5" t="str">
        <f>VLOOKUP(C127,'AUD AGOSTO'!B:T,4,0)</f>
        <v>Otorgada por Decreto Supremo N° 629, de fecha 14 de febrero de 1938, del Ministerio de Justicia.</v>
      </c>
      <c r="I127" s="5" t="str">
        <f>VLOOKUP(C127,'AUD AGOSTO'!B:T,5,0)</f>
        <v xml:space="preserve">Certificado de Vigencia de persona jurídica sin fines de lucro Folio N° 500514869705, emitido con fecha 19 junio 2023, del Servicio de Registro Civil e Identificación. </v>
      </c>
      <c r="J127" s="5">
        <f>VLOOKUP(C127,'AUD AGOSTO'!B:T,6,0)</f>
        <v>2023</v>
      </c>
      <c r="K127" s="5" t="str">
        <f>VLOOKUP(C127,'AUD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7" s="5" t="str">
        <f>VLOOKUP(C127,'AUD AGOSTO'!B:T,9,0)</f>
        <v xml:space="preserve"> 3 años.</v>
      </c>
      <c r="N127" s="5" t="str">
        <f>VLOOKUP(C127,'AUD AGOSTO'!B:T,10,0)</f>
        <v xml:space="preserve">16-12-2020 hasta el 16-12-2023.
</v>
      </c>
      <c r="O127" s="5" t="str">
        <f>VLOOKUP(C127,'AUD AGOSTO'!B:T,11,0)</f>
        <v>Presidente: José Pedro Silva Prado
Director Ejecutivo: Edmundo Crespo Pisano
Gerente/Director Administración y Finanzas: Julio Gutiérrez Campos,</v>
      </c>
      <c r="P127" s="5" t="str">
        <f>VLOOKUP(C127,'AUD AGOSTO'!B:T,12,0)</f>
        <v xml:space="preserve">Paseo Pdte. Errázuriz Echaurren N° 2631, 5° piso, comuna de Providencia, Santiago, Región Metropolitana.
</v>
      </c>
      <c r="Q127" s="5" t="str">
        <f>VLOOKUP(C127,'AUD AGOSTO'!B:T,13,0)</f>
        <v>XIII</v>
      </c>
      <c r="R127" s="5" t="str">
        <f>VLOOKUP(C127,'AUD AGOSTO'!B:T,14,0)</f>
        <v>Providencia</v>
      </c>
      <c r="S127" s="5" t="str">
        <f>VLOOKUP(C127,'AUD AGOSTO'!B:T,15,0)</f>
        <v>228737900 - 228737980</v>
      </c>
      <c r="T127" s="5" t="str">
        <f>VLOOKUP(C127,'AUD AGOSTO'!B:T,16,0)</f>
        <v xml:space="preserve">ccardenas@ciudaddelnino.cl
nneira@ciudaddelnino.cl 
</v>
      </c>
      <c r="U127" s="5">
        <f>VLOOKUP(C127,'AUD AGOSTO'!B:T,17,0)</f>
        <v>0</v>
      </c>
      <c r="V127" s="6" t="str">
        <f>VLOOKUP(C127,'AUD AGOSTO'!B:T,18,0)</f>
        <v>93401: Instituciones de Asistencia Social</v>
      </c>
      <c r="W127" s="7" t="str">
        <f>VLOOKUP(C127,'AUD AGOSTO'!B:T,19,0)</f>
        <v xml:space="preserve">Se acompaña certificado de antecedentes financieros, correspondientes al año 2022 aprobador por el Subdepartamento de Supervisión Financiera Nacional.  </v>
      </c>
      <c r="X127" s="8">
        <v>5382728</v>
      </c>
      <c r="Y127" s="8">
        <v>42647768</v>
      </c>
      <c r="Z127" s="6">
        <v>45169</v>
      </c>
      <c r="AA127" s="5" t="s">
        <v>5970</v>
      </c>
      <c r="AB127" s="5" t="s">
        <v>5971</v>
      </c>
      <c r="AC127" s="5" t="s">
        <v>174</v>
      </c>
    </row>
    <row r="128" spans="2:29" x14ac:dyDescent="0.2">
      <c r="B128" s="26" t="s">
        <v>6289</v>
      </c>
      <c r="C128" s="26">
        <v>700376001</v>
      </c>
      <c r="D128" s="5">
        <v>1100510</v>
      </c>
      <c r="E128" s="26">
        <v>10</v>
      </c>
      <c r="F128" s="5" t="str">
        <f>VLOOKUP(C128,'AUD AGOSTO'!B:T,2,0)</f>
        <v>Fundación de Derecho Privado</v>
      </c>
      <c r="G128" s="5" t="str">
        <f>VLOOKUP(C128,'AUD AGOSTO'!B:T,3,0)</f>
        <v>Fundación Derecho Privado.</v>
      </c>
      <c r="H128" s="5" t="str">
        <f>VLOOKUP(C128,'AUD AGOSTO'!B:T,4,0)</f>
        <v>Otorgada por Decreto Supremo N° 629, de fecha 14 de febrero de 1938, del Ministerio de Justicia.</v>
      </c>
      <c r="I128" s="5" t="str">
        <f>VLOOKUP(C128,'AUD AGOSTO'!B:T,5,0)</f>
        <v xml:space="preserve">Certificado de Vigencia de persona jurídica sin fines de lucro Folio N° 500514869705, emitido con fecha 19 junio 2023, del Servicio de Registro Civil e Identificación. </v>
      </c>
      <c r="J128" s="5">
        <f>VLOOKUP(C128,'AUD AGOSTO'!B:T,6,0)</f>
        <v>2023</v>
      </c>
      <c r="K128" s="5" t="str">
        <f>VLOOKUP(C128,'AUD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8" s="5" t="str">
        <f>VLOOKUP(C128,'AUD AGOSTO'!B:T,9,0)</f>
        <v xml:space="preserve"> 3 años.</v>
      </c>
      <c r="N128" s="5" t="str">
        <f>VLOOKUP(C128,'AUD AGOSTO'!B:T,10,0)</f>
        <v xml:space="preserve">16-12-2020 hasta el 16-12-2023.
</v>
      </c>
      <c r="O128" s="5" t="str">
        <f>VLOOKUP(C128,'AUD AGOSTO'!B:T,11,0)</f>
        <v>Presidente: José Pedro Silva Prado
Director Ejecutivo: Edmundo Crespo Pisano
Gerente/Director Administración y Finanzas: Julio Gutiérrez Campos,</v>
      </c>
      <c r="P128" s="5" t="str">
        <f>VLOOKUP(C128,'AUD AGOSTO'!B:T,12,0)</f>
        <v xml:space="preserve">Paseo Pdte. Errázuriz Echaurren N° 2631, 5° piso, comuna de Providencia, Santiago, Región Metropolitana.
</v>
      </c>
      <c r="Q128" s="5" t="str">
        <f>VLOOKUP(C128,'AUD AGOSTO'!B:T,13,0)</f>
        <v>XIII</v>
      </c>
      <c r="R128" s="5" t="str">
        <f>VLOOKUP(C128,'AUD AGOSTO'!B:T,14,0)</f>
        <v>Providencia</v>
      </c>
      <c r="S128" s="5" t="str">
        <f>VLOOKUP(C128,'AUD AGOSTO'!B:T,15,0)</f>
        <v>228737900 - 228737980</v>
      </c>
      <c r="T128" s="5" t="str">
        <f>VLOOKUP(C128,'AUD AGOSTO'!B:T,16,0)</f>
        <v xml:space="preserve">ccardenas@ciudaddelnino.cl
nneira@ciudaddelnino.cl 
</v>
      </c>
      <c r="U128" s="5">
        <f>VLOOKUP(C128,'AUD AGOSTO'!B:T,17,0)</f>
        <v>0</v>
      </c>
      <c r="V128" s="6" t="str">
        <f>VLOOKUP(C128,'AUD AGOSTO'!B:T,18,0)</f>
        <v>93401: Instituciones de Asistencia Social</v>
      </c>
      <c r="W128" s="7" t="str">
        <f>VLOOKUP(C128,'AUD AGOSTO'!B:T,19,0)</f>
        <v xml:space="preserve">Se acompaña certificado de antecedentes financieros, correspondientes al año 2022 aprobador por el Subdepartamento de Supervisión Financiera Nacional.  </v>
      </c>
      <c r="X128" s="8">
        <v>3194554</v>
      </c>
      <c r="Y128" s="8">
        <v>22628088</v>
      </c>
      <c r="Z128" s="6">
        <v>45169</v>
      </c>
      <c r="AA128" s="5" t="s">
        <v>5970</v>
      </c>
      <c r="AB128" s="5" t="s">
        <v>5971</v>
      </c>
      <c r="AC128" s="5" t="s">
        <v>5992</v>
      </c>
    </row>
    <row r="129" spans="2:29" x14ac:dyDescent="0.2">
      <c r="B129" s="26" t="s">
        <v>6289</v>
      </c>
      <c r="C129" s="26">
        <v>700376001</v>
      </c>
      <c r="D129" s="5">
        <v>1100511</v>
      </c>
      <c r="E129" s="26">
        <v>10</v>
      </c>
      <c r="F129" s="5" t="str">
        <f>VLOOKUP(C129,'AUD AGOSTO'!B:T,2,0)</f>
        <v>Fundación de Derecho Privado</v>
      </c>
      <c r="G129" s="5" t="str">
        <f>VLOOKUP(C129,'AUD AGOSTO'!B:T,3,0)</f>
        <v>Fundación Derecho Privado.</v>
      </c>
      <c r="H129" s="5" t="str">
        <f>VLOOKUP(C129,'AUD AGOSTO'!B:T,4,0)</f>
        <v>Otorgada por Decreto Supremo N° 629, de fecha 14 de febrero de 1938, del Ministerio de Justicia.</v>
      </c>
      <c r="I129" s="5" t="str">
        <f>VLOOKUP(C129,'AUD AGOSTO'!B:T,5,0)</f>
        <v xml:space="preserve">Certificado de Vigencia de persona jurídica sin fines de lucro Folio N° 500514869705, emitido con fecha 19 junio 2023, del Servicio de Registro Civil e Identificación. </v>
      </c>
      <c r="J129" s="5">
        <f>VLOOKUP(C129,'AUD AGOSTO'!B:T,6,0)</f>
        <v>2023</v>
      </c>
      <c r="K129" s="5" t="str">
        <f>VLOOKUP(C129,'AUD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9" s="5" t="str">
        <f>VLOOKUP(C129,'AUD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9" s="5" t="str">
        <f>VLOOKUP(C129,'AUD AGOSTO'!B:T,9,0)</f>
        <v xml:space="preserve"> 3 años.</v>
      </c>
      <c r="N129" s="5" t="str">
        <f>VLOOKUP(C129,'AUD AGOSTO'!B:T,10,0)</f>
        <v xml:space="preserve">16-12-2020 hasta el 16-12-2023.
</v>
      </c>
      <c r="O129" s="5" t="str">
        <f>VLOOKUP(C129,'AUD AGOSTO'!B:T,11,0)</f>
        <v>Presidente: José Pedro Silva Prado
Director Ejecutivo: Edmundo Crespo Pisano
Gerente/Director Administración y Finanzas: Julio Gutiérrez Campos,</v>
      </c>
      <c r="P129" s="5" t="str">
        <f>VLOOKUP(C129,'AUD AGOSTO'!B:T,12,0)</f>
        <v xml:space="preserve">Paseo Pdte. Errázuriz Echaurren N° 2631, 5° piso, comuna de Providencia, Santiago, Región Metropolitana.
</v>
      </c>
      <c r="Q129" s="5" t="str">
        <f>VLOOKUP(C129,'AUD AGOSTO'!B:T,13,0)</f>
        <v>XIII</v>
      </c>
      <c r="R129" s="5" t="str">
        <f>VLOOKUP(C129,'AUD AGOSTO'!B:T,14,0)</f>
        <v>Providencia</v>
      </c>
      <c r="S129" s="5" t="str">
        <f>VLOOKUP(C129,'AUD AGOSTO'!B:T,15,0)</f>
        <v>228737900 - 228737980</v>
      </c>
      <c r="T129" s="5" t="str">
        <f>VLOOKUP(C129,'AUD AGOSTO'!B:T,16,0)</f>
        <v xml:space="preserve">ccardenas@ciudaddelnino.cl
nneira@ciudaddelnino.cl 
</v>
      </c>
      <c r="U129" s="5">
        <f>VLOOKUP(C129,'AUD AGOSTO'!B:T,17,0)</f>
        <v>0</v>
      </c>
      <c r="V129" s="6" t="str">
        <f>VLOOKUP(C129,'AUD AGOSTO'!B:T,18,0)</f>
        <v>93401: Instituciones de Asistencia Social</v>
      </c>
      <c r="W129" s="7" t="str">
        <f>VLOOKUP(C129,'AUD AGOSTO'!B:T,19,0)</f>
        <v xml:space="preserve">Se acompaña certificado de antecedentes financieros, correspondientes al año 2022 aprobador por el Subdepartamento de Supervisión Financiera Nacional.  </v>
      </c>
      <c r="X129" s="8">
        <v>3210954</v>
      </c>
      <c r="Y129" s="8">
        <v>25011643</v>
      </c>
      <c r="Z129" s="6">
        <v>45169</v>
      </c>
      <c r="AA129" s="5" t="s">
        <v>5970</v>
      </c>
      <c r="AB129" s="5" t="s">
        <v>5971</v>
      </c>
      <c r="AC129" s="5" t="s">
        <v>5992</v>
      </c>
    </row>
    <row r="130" spans="2:29" x14ac:dyDescent="0.2">
      <c r="B130" s="26" t="s">
        <v>6289</v>
      </c>
      <c r="C130" s="26">
        <v>700376001</v>
      </c>
      <c r="D130" s="5">
        <v>1100755</v>
      </c>
      <c r="E130" s="26">
        <v>10</v>
      </c>
      <c r="F130" s="5" t="str">
        <f>VLOOKUP(C130,'AUD AGOSTO'!B:T,2,0)</f>
        <v>Fundación de Derecho Privado</v>
      </c>
      <c r="G130" s="5" t="str">
        <f>VLOOKUP(C130,'AUD AGOSTO'!B:T,3,0)</f>
        <v>Fundación Derecho Privado.</v>
      </c>
      <c r="H130" s="5" t="str">
        <f>VLOOKUP(C130,'AUD AGOSTO'!B:T,4,0)</f>
        <v>Otorgada por Decreto Supremo N° 629, de fecha 14 de febrero de 1938, del Ministerio de Justicia.</v>
      </c>
      <c r="I130" s="5" t="str">
        <f>VLOOKUP(C130,'AUD AGOSTO'!B:T,5,0)</f>
        <v xml:space="preserve">Certificado de Vigencia de persona jurídica sin fines de lucro Folio N° 500514869705, emitido con fecha 19 junio 2023, del Servicio de Registro Civil e Identificación. </v>
      </c>
      <c r="J130" s="5">
        <f>VLOOKUP(C130,'AUD AGOSTO'!B:T,6,0)</f>
        <v>2023</v>
      </c>
      <c r="K130" s="5" t="str">
        <f>VLOOKUP(C130,'AUD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0" s="5" t="str">
        <f>VLOOKUP(C130,'AUD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0" s="5" t="str">
        <f>VLOOKUP(C130,'AUD AGOSTO'!B:T,9,0)</f>
        <v xml:space="preserve"> 3 años.</v>
      </c>
      <c r="N130" s="5" t="str">
        <f>VLOOKUP(C130,'AUD AGOSTO'!B:T,10,0)</f>
        <v xml:space="preserve">16-12-2020 hasta el 16-12-2023.
</v>
      </c>
      <c r="O130" s="5" t="str">
        <f>VLOOKUP(C130,'AUD AGOSTO'!B:T,11,0)</f>
        <v>Presidente: José Pedro Silva Prado
Director Ejecutivo: Edmundo Crespo Pisano
Gerente/Director Administración y Finanzas: Julio Gutiérrez Campos,</v>
      </c>
      <c r="P130" s="5" t="str">
        <f>VLOOKUP(C130,'AUD AGOSTO'!B:T,12,0)</f>
        <v xml:space="preserve">Paseo Pdte. Errázuriz Echaurren N° 2631, 5° piso, comuna de Providencia, Santiago, Región Metropolitana.
</v>
      </c>
      <c r="Q130" s="5" t="str">
        <f>VLOOKUP(C130,'AUD AGOSTO'!B:T,13,0)</f>
        <v>XIII</v>
      </c>
      <c r="R130" s="5" t="str">
        <f>VLOOKUP(C130,'AUD AGOSTO'!B:T,14,0)</f>
        <v>Providencia</v>
      </c>
      <c r="S130" s="5" t="str">
        <f>VLOOKUP(C130,'AUD AGOSTO'!B:T,15,0)</f>
        <v>228737900 - 228737980</v>
      </c>
      <c r="T130" s="5" t="str">
        <f>VLOOKUP(C130,'AUD AGOSTO'!B:T,16,0)</f>
        <v xml:space="preserve">ccardenas@ciudaddelnino.cl
nneira@ciudaddelnino.cl 
</v>
      </c>
      <c r="U130" s="5">
        <f>VLOOKUP(C130,'AUD AGOSTO'!B:T,17,0)</f>
        <v>0</v>
      </c>
      <c r="V130" s="6" t="str">
        <f>VLOOKUP(C130,'AUD AGOSTO'!B:T,18,0)</f>
        <v>93401: Instituciones de Asistencia Social</v>
      </c>
      <c r="W130" s="7" t="str">
        <f>VLOOKUP(C130,'AUD AGOSTO'!B:T,19,0)</f>
        <v xml:space="preserve">Se acompaña certificado de antecedentes financieros, correspondientes al año 2022 aprobador por el Subdepartamento de Supervisión Financiera Nacional.  </v>
      </c>
      <c r="X130" s="8">
        <v>13177534</v>
      </c>
      <c r="Y130" s="8">
        <v>107302774</v>
      </c>
      <c r="Z130" s="6">
        <v>45169</v>
      </c>
      <c r="AA130" s="5" t="s">
        <v>5970</v>
      </c>
      <c r="AB130" s="5" t="s">
        <v>5971</v>
      </c>
      <c r="AC130" s="5" t="s">
        <v>5992</v>
      </c>
    </row>
    <row r="131" spans="2:29" x14ac:dyDescent="0.2">
      <c r="B131" s="26" t="s">
        <v>6289</v>
      </c>
      <c r="C131" s="26">
        <v>700376001</v>
      </c>
      <c r="D131" s="5">
        <v>1132565</v>
      </c>
      <c r="E131" s="26">
        <v>13</v>
      </c>
      <c r="F131" s="5" t="str">
        <f>VLOOKUP(C131,'AUD AGOSTO'!B:T,2,0)</f>
        <v>Fundación de Derecho Privado</v>
      </c>
      <c r="G131" s="5" t="str">
        <f>VLOOKUP(C131,'AUD AGOSTO'!B:T,3,0)</f>
        <v>Fundación Derecho Privado.</v>
      </c>
      <c r="H131" s="5" t="str">
        <f>VLOOKUP(C131,'AUD AGOSTO'!B:T,4,0)</f>
        <v>Otorgada por Decreto Supremo N° 629, de fecha 14 de febrero de 1938, del Ministerio de Justicia.</v>
      </c>
      <c r="I131" s="5" t="str">
        <f>VLOOKUP(C131,'AUD AGOSTO'!B:T,5,0)</f>
        <v xml:space="preserve">Certificado de Vigencia de persona jurídica sin fines de lucro Folio N° 500514869705, emitido con fecha 19 junio 2023, del Servicio de Registro Civil e Identificación. </v>
      </c>
      <c r="J131" s="5">
        <f>VLOOKUP(C131,'AUD AGOSTO'!B:T,6,0)</f>
        <v>2023</v>
      </c>
      <c r="K131" s="5" t="str">
        <f>VLOOKUP(C131,'AUD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1" s="5" t="str">
        <f>VLOOKUP(C131,'AUD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1" s="5" t="str">
        <f>VLOOKUP(C131,'AUD AGOSTO'!B:T,9,0)</f>
        <v xml:space="preserve"> 3 años.</v>
      </c>
      <c r="N131" s="5" t="str">
        <f>VLOOKUP(C131,'AUD AGOSTO'!B:T,10,0)</f>
        <v xml:space="preserve">16-12-2020 hasta el 16-12-2023.
</v>
      </c>
      <c r="O131" s="5" t="str">
        <f>VLOOKUP(C131,'AUD AGOSTO'!B:T,11,0)</f>
        <v>Presidente: José Pedro Silva Prado
Director Ejecutivo: Edmundo Crespo Pisano
Gerente/Director Administración y Finanzas: Julio Gutiérrez Campos,</v>
      </c>
      <c r="P131" s="5" t="str">
        <f>VLOOKUP(C131,'AUD AGOSTO'!B:T,12,0)</f>
        <v xml:space="preserve">Paseo Pdte. Errázuriz Echaurren N° 2631, 5° piso, comuna de Providencia, Santiago, Región Metropolitana.
</v>
      </c>
      <c r="Q131" s="5" t="str">
        <f>VLOOKUP(C131,'AUD AGOSTO'!B:T,13,0)</f>
        <v>XIII</v>
      </c>
      <c r="R131" s="5" t="str">
        <f>VLOOKUP(C131,'AUD AGOSTO'!B:T,14,0)</f>
        <v>Providencia</v>
      </c>
      <c r="S131" s="5" t="str">
        <f>VLOOKUP(C131,'AUD AGOSTO'!B:T,15,0)</f>
        <v>228737900 - 228737980</v>
      </c>
      <c r="T131" s="5" t="str">
        <f>VLOOKUP(C131,'AUD AGOSTO'!B:T,16,0)</f>
        <v xml:space="preserve">ccardenas@ciudaddelnino.cl
nneira@ciudaddelnino.cl 
</v>
      </c>
      <c r="U131" s="5">
        <f>VLOOKUP(C131,'AUD AGOSTO'!B:T,17,0)</f>
        <v>0</v>
      </c>
      <c r="V131" s="6" t="str">
        <f>VLOOKUP(C131,'AUD AGOSTO'!B:T,18,0)</f>
        <v>93401: Instituciones de Asistencia Social</v>
      </c>
      <c r="W131" s="7" t="str">
        <f>VLOOKUP(C131,'AUD AGOSTO'!B:T,19,0)</f>
        <v xml:space="preserve">Se acompaña certificado de antecedentes financieros, correspondientes al año 2022 aprobador por el Subdepartamento de Supervisión Financiera Nacional.  </v>
      </c>
      <c r="X131" s="8">
        <v>9793245</v>
      </c>
      <c r="Y131" s="8">
        <v>75456150</v>
      </c>
      <c r="Z131" s="6">
        <v>45169</v>
      </c>
      <c r="AA131" s="5" t="s">
        <v>5970</v>
      </c>
      <c r="AB131" s="5" t="s">
        <v>5971</v>
      </c>
      <c r="AC131" s="5" t="s">
        <v>5231</v>
      </c>
    </row>
    <row r="132" spans="2:29" x14ac:dyDescent="0.2">
      <c r="B132" s="26" t="s">
        <v>6289</v>
      </c>
      <c r="C132" s="26">
        <v>700376001</v>
      </c>
      <c r="D132" s="5">
        <v>1132566</v>
      </c>
      <c r="E132" s="26">
        <v>13</v>
      </c>
      <c r="F132" s="5" t="str">
        <f>VLOOKUP(C132,'AUD AGOSTO'!B:T,2,0)</f>
        <v>Fundación de Derecho Privado</v>
      </c>
      <c r="G132" s="5" t="str">
        <f>VLOOKUP(C132,'AUD AGOSTO'!B:T,3,0)</f>
        <v>Fundación Derecho Privado.</v>
      </c>
      <c r="H132" s="5" t="str">
        <f>VLOOKUP(C132,'AUD AGOSTO'!B:T,4,0)</f>
        <v>Otorgada por Decreto Supremo N° 629, de fecha 14 de febrero de 1938, del Ministerio de Justicia.</v>
      </c>
      <c r="I132" s="5" t="str">
        <f>VLOOKUP(C132,'AUD AGOSTO'!B:T,5,0)</f>
        <v xml:space="preserve">Certificado de Vigencia de persona jurídica sin fines de lucro Folio N° 500514869705, emitido con fecha 19 junio 2023, del Servicio de Registro Civil e Identificación. </v>
      </c>
      <c r="J132" s="5">
        <f>VLOOKUP(C132,'AUD AGOSTO'!B:T,6,0)</f>
        <v>2023</v>
      </c>
      <c r="K132" s="5" t="str">
        <f>VLOOKUP(C132,'AUD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2" s="5" t="str">
        <f>VLOOKUP(C132,'AUD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2" s="5" t="str">
        <f>VLOOKUP(C132,'AUD AGOSTO'!B:T,9,0)</f>
        <v xml:space="preserve"> 3 años.</v>
      </c>
      <c r="N132" s="5" t="str">
        <f>VLOOKUP(C132,'AUD AGOSTO'!B:T,10,0)</f>
        <v xml:space="preserve">16-12-2020 hasta el 16-12-2023.
</v>
      </c>
      <c r="O132" s="5" t="str">
        <f>VLOOKUP(C132,'AUD AGOSTO'!B:T,11,0)</f>
        <v>Presidente: José Pedro Silva Prado
Director Ejecutivo: Edmundo Crespo Pisano
Gerente/Director Administración y Finanzas: Julio Gutiérrez Campos,</v>
      </c>
      <c r="P132" s="5" t="str">
        <f>VLOOKUP(C132,'AUD AGOSTO'!B:T,12,0)</f>
        <v xml:space="preserve">Paseo Pdte. Errázuriz Echaurren N° 2631, 5° piso, comuna de Providencia, Santiago, Región Metropolitana.
</v>
      </c>
      <c r="Q132" s="5" t="str">
        <f>VLOOKUP(C132,'AUD AGOSTO'!B:T,13,0)</f>
        <v>XIII</v>
      </c>
      <c r="R132" s="5" t="str">
        <f>VLOOKUP(C132,'AUD AGOSTO'!B:T,14,0)</f>
        <v>Providencia</v>
      </c>
      <c r="S132" s="5" t="str">
        <f>VLOOKUP(C132,'AUD AGOSTO'!B:T,15,0)</f>
        <v>228737900 - 228737980</v>
      </c>
      <c r="T132" s="5" t="str">
        <f>VLOOKUP(C132,'AUD AGOSTO'!B:T,16,0)</f>
        <v xml:space="preserve">ccardenas@ciudaddelnino.cl
nneira@ciudaddelnino.cl 
</v>
      </c>
      <c r="U132" s="5">
        <f>VLOOKUP(C132,'AUD AGOSTO'!B:T,17,0)</f>
        <v>0</v>
      </c>
      <c r="V132" s="6" t="str">
        <f>VLOOKUP(C132,'AUD AGOSTO'!B:T,18,0)</f>
        <v>93401: Instituciones de Asistencia Social</v>
      </c>
      <c r="W132" s="7" t="str">
        <f>VLOOKUP(C132,'AUD AGOSTO'!B:T,19,0)</f>
        <v xml:space="preserve">Se acompaña certificado de antecedentes financieros, correspondientes al año 2022 aprobador por el Subdepartamento de Supervisión Financiera Nacional.  </v>
      </c>
      <c r="X132" s="8">
        <v>11441021</v>
      </c>
      <c r="Y132" s="8">
        <v>85860258</v>
      </c>
      <c r="Z132" s="6">
        <v>45169</v>
      </c>
      <c r="AA132" s="5" t="s">
        <v>5970</v>
      </c>
      <c r="AB132" s="5" t="s">
        <v>5971</v>
      </c>
      <c r="AC132" s="5" t="s">
        <v>5231</v>
      </c>
    </row>
    <row r="133" spans="2:29" x14ac:dyDescent="0.2">
      <c r="B133" s="26" t="s">
        <v>6289</v>
      </c>
      <c r="C133" s="26">
        <v>700376001</v>
      </c>
      <c r="D133" s="5">
        <v>1140139</v>
      </c>
      <c r="E133" s="26">
        <v>14</v>
      </c>
      <c r="F133" s="5" t="str">
        <f>VLOOKUP(C133,'AUD AGOSTO'!B:T,2,0)</f>
        <v>Fundación de Derecho Privado</v>
      </c>
      <c r="G133" s="5" t="str">
        <f>VLOOKUP(C133,'AUD AGOSTO'!B:T,3,0)</f>
        <v>Fundación Derecho Privado.</v>
      </c>
      <c r="H133" s="5" t="str">
        <f>VLOOKUP(C133,'AUD AGOSTO'!B:T,4,0)</f>
        <v>Otorgada por Decreto Supremo N° 629, de fecha 14 de febrero de 1938, del Ministerio de Justicia.</v>
      </c>
      <c r="I133" s="5" t="str">
        <f>VLOOKUP(C133,'AUD AGOSTO'!B:T,5,0)</f>
        <v xml:space="preserve">Certificado de Vigencia de persona jurídica sin fines de lucro Folio N° 500514869705, emitido con fecha 19 junio 2023, del Servicio de Registro Civil e Identificación. </v>
      </c>
      <c r="J133" s="5">
        <f>VLOOKUP(C133,'AUD AGOSTO'!B:T,6,0)</f>
        <v>2023</v>
      </c>
      <c r="K133" s="5" t="str">
        <f>VLOOKUP(C133,'AUD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3" s="5" t="str">
        <f>VLOOKUP(C133,'AUD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3" s="5" t="str">
        <f>VLOOKUP(C133,'AUD AGOSTO'!B:T,9,0)</f>
        <v xml:space="preserve"> 3 años.</v>
      </c>
      <c r="N133" s="5" t="str">
        <f>VLOOKUP(C133,'AUD AGOSTO'!B:T,10,0)</f>
        <v xml:space="preserve">16-12-2020 hasta el 16-12-2023.
</v>
      </c>
      <c r="O133" s="5" t="str">
        <f>VLOOKUP(C133,'AUD AGOSTO'!B:T,11,0)</f>
        <v>Presidente: José Pedro Silva Prado
Director Ejecutivo: Edmundo Crespo Pisano
Gerente/Director Administración y Finanzas: Julio Gutiérrez Campos,</v>
      </c>
      <c r="P133" s="5" t="str">
        <f>VLOOKUP(C133,'AUD AGOSTO'!B:T,12,0)</f>
        <v xml:space="preserve">Paseo Pdte. Errázuriz Echaurren N° 2631, 5° piso, comuna de Providencia, Santiago, Región Metropolitana.
</v>
      </c>
      <c r="Q133" s="5" t="str">
        <f>VLOOKUP(C133,'AUD AGOSTO'!B:T,13,0)</f>
        <v>XIII</v>
      </c>
      <c r="R133" s="5" t="str">
        <f>VLOOKUP(C133,'AUD AGOSTO'!B:T,14,0)</f>
        <v>Providencia</v>
      </c>
      <c r="S133" s="5" t="str">
        <f>VLOOKUP(C133,'AUD AGOSTO'!B:T,15,0)</f>
        <v>228737900 - 228737980</v>
      </c>
      <c r="T133" s="5" t="str">
        <f>VLOOKUP(C133,'AUD AGOSTO'!B:T,16,0)</f>
        <v xml:space="preserve">ccardenas@ciudaddelnino.cl
nneira@ciudaddelnino.cl 
</v>
      </c>
      <c r="U133" s="5">
        <f>VLOOKUP(C133,'AUD AGOSTO'!B:T,17,0)</f>
        <v>0</v>
      </c>
      <c r="V133" s="6" t="str">
        <f>VLOOKUP(C133,'AUD AGOSTO'!B:T,18,0)</f>
        <v>93401: Instituciones de Asistencia Social</v>
      </c>
      <c r="W133" s="7" t="str">
        <f>VLOOKUP(C133,'AUD AGOSTO'!B:T,19,0)</f>
        <v xml:space="preserve">Se acompaña certificado de antecedentes financieros, correspondientes al año 2022 aprobador por el Subdepartamento de Supervisión Financiera Nacional.  </v>
      </c>
      <c r="X133" s="8">
        <v>1147170</v>
      </c>
      <c r="Y133" s="8">
        <v>8450691</v>
      </c>
      <c r="Z133" s="6">
        <v>45169</v>
      </c>
      <c r="AA133" s="5" t="s">
        <v>5970</v>
      </c>
      <c r="AB133" s="5" t="s">
        <v>5971</v>
      </c>
      <c r="AC133" s="5" t="s">
        <v>5997</v>
      </c>
    </row>
    <row r="134" spans="2:29" x14ac:dyDescent="0.2">
      <c r="B134" s="26" t="s">
        <v>6289</v>
      </c>
      <c r="C134" s="26">
        <v>700376001</v>
      </c>
      <c r="D134" s="5">
        <v>1140140</v>
      </c>
      <c r="E134" s="26">
        <v>14</v>
      </c>
      <c r="F134" s="5" t="str">
        <f>VLOOKUP(C134,'AUD AGOSTO'!B:T,2,0)</f>
        <v>Fundación de Derecho Privado</v>
      </c>
      <c r="G134" s="5" t="str">
        <f>VLOOKUP(C134,'AUD AGOSTO'!B:T,3,0)</f>
        <v>Fundación Derecho Privado.</v>
      </c>
      <c r="H134" s="5" t="str">
        <f>VLOOKUP(C134,'AUD AGOSTO'!B:T,4,0)</f>
        <v>Otorgada por Decreto Supremo N° 629, de fecha 14 de febrero de 1938, del Ministerio de Justicia.</v>
      </c>
      <c r="I134" s="5" t="str">
        <f>VLOOKUP(C134,'AUD AGOSTO'!B:T,5,0)</f>
        <v xml:space="preserve">Certificado de Vigencia de persona jurídica sin fines de lucro Folio N° 500514869705, emitido con fecha 19 junio 2023, del Servicio de Registro Civil e Identificación. </v>
      </c>
      <c r="J134" s="5">
        <f>VLOOKUP(C134,'AUD AGOSTO'!B:T,6,0)</f>
        <v>2023</v>
      </c>
      <c r="K134" s="5" t="str">
        <f>VLOOKUP(C134,'AUD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4" s="5" t="str">
        <f>VLOOKUP(C134,'AUD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4" s="5" t="str">
        <f>VLOOKUP(C134,'AUD AGOSTO'!B:T,9,0)</f>
        <v xml:space="preserve"> 3 años.</v>
      </c>
      <c r="N134" s="5" t="str">
        <f>VLOOKUP(C134,'AUD AGOSTO'!B:T,10,0)</f>
        <v xml:space="preserve">16-12-2020 hasta el 16-12-2023.
</v>
      </c>
      <c r="O134" s="5" t="str">
        <f>VLOOKUP(C134,'AUD AGOSTO'!B:T,11,0)</f>
        <v>Presidente: José Pedro Silva Prado
Director Ejecutivo: Edmundo Crespo Pisano
Gerente/Director Administración y Finanzas: Julio Gutiérrez Campos,</v>
      </c>
      <c r="P134" s="5" t="str">
        <f>VLOOKUP(C134,'AUD AGOSTO'!B:T,12,0)</f>
        <v xml:space="preserve">Paseo Pdte. Errázuriz Echaurren N° 2631, 5° piso, comuna de Providencia, Santiago, Región Metropolitana.
</v>
      </c>
      <c r="Q134" s="5" t="str">
        <f>VLOOKUP(C134,'AUD AGOSTO'!B:T,13,0)</f>
        <v>XIII</v>
      </c>
      <c r="R134" s="5" t="str">
        <f>VLOOKUP(C134,'AUD AGOSTO'!B:T,14,0)</f>
        <v>Providencia</v>
      </c>
      <c r="S134" s="5" t="str">
        <f>VLOOKUP(C134,'AUD AGOSTO'!B:T,15,0)</f>
        <v>228737900 - 228737980</v>
      </c>
      <c r="T134" s="5" t="str">
        <f>VLOOKUP(C134,'AUD AGOSTO'!B:T,16,0)</f>
        <v xml:space="preserve">ccardenas@ciudaddelnino.cl
nneira@ciudaddelnino.cl 
</v>
      </c>
      <c r="U134" s="5">
        <f>VLOOKUP(C134,'AUD AGOSTO'!B:T,17,0)</f>
        <v>0</v>
      </c>
      <c r="V134" s="6" t="str">
        <f>VLOOKUP(C134,'AUD AGOSTO'!B:T,18,0)</f>
        <v>93401: Instituciones de Asistencia Social</v>
      </c>
      <c r="W134" s="7" t="str">
        <f>VLOOKUP(C134,'AUD AGOSTO'!B:T,19,0)</f>
        <v xml:space="preserve">Se acompaña certificado de antecedentes financieros, correspondientes al año 2022 aprobador por el Subdepartamento de Supervisión Financiera Nacional.  </v>
      </c>
      <c r="X134" s="8">
        <v>1182983</v>
      </c>
      <c r="Y134" s="8">
        <v>9801861</v>
      </c>
      <c r="Z134" s="6">
        <v>45169</v>
      </c>
      <c r="AA134" s="5" t="s">
        <v>5970</v>
      </c>
      <c r="AB134" s="5" t="s">
        <v>5971</v>
      </c>
      <c r="AC134" s="5" t="s">
        <v>5997</v>
      </c>
    </row>
    <row r="135" spans="2:29" x14ac:dyDescent="0.2">
      <c r="B135" s="26" t="s">
        <v>7916</v>
      </c>
      <c r="C135" s="26">
        <v>700376001</v>
      </c>
      <c r="D135" s="5">
        <v>1040505</v>
      </c>
      <c r="E135" s="26">
        <v>4</v>
      </c>
      <c r="F135" s="5" t="str">
        <f>VLOOKUP(C135,'AUD AGOSTO'!B:T,2,0)</f>
        <v>Fundación de Derecho Privado</v>
      </c>
      <c r="G135" s="5" t="str">
        <f>VLOOKUP(C135,'AUD AGOSTO'!B:T,3,0)</f>
        <v>Fundación Derecho Privado.</v>
      </c>
      <c r="H135" s="5" t="str">
        <f>VLOOKUP(C135,'AUD AGOSTO'!B:T,4,0)</f>
        <v>Otorgada por Decreto Supremo N° 629, de fecha 14 de febrero de 1938, del Ministerio de Justicia.</v>
      </c>
      <c r="I135" s="5" t="str">
        <f>VLOOKUP(C135,'AUD AGOSTO'!B:T,5,0)</f>
        <v xml:space="preserve">Certificado de Vigencia de persona jurídica sin fines de lucro Folio N° 500514869705, emitido con fecha 19 junio 2023, del Servicio de Registro Civil e Identificación. </v>
      </c>
      <c r="J135" s="5">
        <f>VLOOKUP(C135,'AUD AGOSTO'!B:T,6,0)</f>
        <v>2023</v>
      </c>
      <c r="K135" s="5" t="str">
        <f>VLOOKUP(C135,'AUD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5" s="5" t="str">
        <f>VLOOKUP(C135,'AUD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5" s="5" t="str">
        <f>VLOOKUP(C135,'AUD AGOSTO'!B:T,9,0)</f>
        <v xml:space="preserve"> 3 años.</v>
      </c>
      <c r="N135" s="5" t="str">
        <f>VLOOKUP(C135,'AUD AGOSTO'!B:T,10,0)</f>
        <v xml:space="preserve">16-12-2020 hasta el 16-12-2023.
</v>
      </c>
      <c r="O135" s="5" t="str">
        <f>VLOOKUP(C135,'AUD AGOSTO'!B:T,11,0)</f>
        <v>Presidente: José Pedro Silva Prado
Director Ejecutivo: Edmundo Crespo Pisano
Gerente/Director Administración y Finanzas: Julio Gutiérrez Campos,</v>
      </c>
      <c r="P135" s="5" t="str">
        <f>VLOOKUP(C135,'AUD AGOSTO'!B:T,12,0)</f>
        <v xml:space="preserve">Paseo Pdte. Errázuriz Echaurren N° 2631, 5° piso, comuna de Providencia, Santiago, Región Metropolitana.
</v>
      </c>
      <c r="Q135" s="5" t="str">
        <f>VLOOKUP(C135,'AUD AGOSTO'!B:T,13,0)</f>
        <v>XIII</v>
      </c>
      <c r="R135" s="5" t="str">
        <f>VLOOKUP(C135,'AUD AGOSTO'!B:T,14,0)</f>
        <v>Providencia</v>
      </c>
      <c r="S135" s="5" t="str">
        <f>VLOOKUP(C135,'AUD AGOSTO'!B:T,15,0)</f>
        <v>228737900 - 228737980</v>
      </c>
      <c r="T135" s="5" t="str">
        <f>VLOOKUP(C135,'AUD AGOSTO'!B:T,16,0)</f>
        <v xml:space="preserve">ccardenas@ciudaddelnino.cl
nneira@ciudaddelnino.cl 
</v>
      </c>
      <c r="U135" s="5">
        <f>VLOOKUP(C135,'AUD AGOSTO'!B:T,17,0)</f>
        <v>0</v>
      </c>
      <c r="V135" s="6" t="str">
        <f>VLOOKUP(C135,'AUD AGOSTO'!B:T,18,0)</f>
        <v>93401: Instituciones de Asistencia Social</v>
      </c>
      <c r="W135" s="7" t="str">
        <f>VLOOKUP(C135,'AUD AGOSTO'!B:T,19,0)</f>
        <v xml:space="preserve">Se acompaña certificado de antecedentes financieros, correspondientes al año 2022 aprobador por el Subdepartamento de Supervisión Financiera Nacional.  </v>
      </c>
      <c r="X135" s="8">
        <v>20916720</v>
      </c>
      <c r="Y135" s="8">
        <v>135930589</v>
      </c>
      <c r="Z135" s="6">
        <v>45169</v>
      </c>
      <c r="AA135" s="5" t="s">
        <v>5970</v>
      </c>
      <c r="AB135" s="5" t="s">
        <v>5971</v>
      </c>
      <c r="AC135" s="5" t="s">
        <v>5988</v>
      </c>
    </row>
    <row r="136" spans="2:29" x14ac:dyDescent="0.2">
      <c r="B136" s="26" t="s">
        <v>7916</v>
      </c>
      <c r="C136" s="26">
        <v>700376001</v>
      </c>
      <c r="D136" s="5">
        <v>1040523</v>
      </c>
      <c r="E136" s="26">
        <v>4</v>
      </c>
      <c r="F136" s="5" t="str">
        <f>VLOOKUP(C136,'AUD AGOSTO'!B:T,2,0)</f>
        <v>Fundación de Derecho Privado</v>
      </c>
      <c r="G136" s="5" t="str">
        <f>VLOOKUP(C136,'AUD AGOSTO'!B:T,3,0)</f>
        <v>Fundación Derecho Privado.</v>
      </c>
      <c r="H136" s="5" t="str">
        <f>VLOOKUP(C136,'AUD AGOSTO'!B:T,4,0)</f>
        <v>Otorgada por Decreto Supremo N° 629, de fecha 14 de febrero de 1938, del Ministerio de Justicia.</v>
      </c>
      <c r="I136" s="5" t="str">
        <f>VLOOKUP(C136,'AUD AGOSTO'!B:T,5,0)</f>
        <v xml:space="preserve">Certificado de Vigencia de persona jurídica sin fines de lucro Folio N° 500514869705, emitido con fecha 19 junio 2023, del Servicio de Registro Civil e Identificación. </v>
      </c>
      <c r="J136" s="5">
        <f>VLOOKUP(C136,'AUD AGOSTO'!B:T,6,0)</f>
        <v>2023</v>
      </c>
      <c r="K136" s="5" t="str">
        <f>VLOOKUP(C136,'AUD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6" s="5" t="str">
        <f>VLOOKUP(C136,'AUD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6" s="5" t="str">
        <f>VLOOKUP(C136,'AUD AGOSTO'!B:T,9,0)</f>
        <v xml:space="preserve"> 3 años.</v>
      </c>
      <c r="N136" s="5" t="str">
        <f>VLOOKUP(C136,'AUD AGOSTO'!B:T,10,0)</f>
        <v xml:space="preserve">16-12-2020 hasta el 16-12-2023.
</v>
      </c>
      <c r="O136" s="5" t="str">
        <f>VLOOKUP(C136,'AUD AGOSTO'!B:T,11,0)</f>
        <v>Presidente: José Pedro Silva Prado
Director Ejecutivo: Edmundo Crespo Pisano
Gerente/Director Administración y Finanzas: Julio Gutiérrez Campos,</v>
      </c>
      <c r="P136" s="5" t="str">
        <f>VLOOKUP(C136,'AUD AGOSTO'!B:T,12,0)</f>
        <v xml:space="preserve">Paseo Pdte. Errázuriz Echaurren N° 2631, 5° piso, comuna de Providencia, Santiago, Región Metropolitana.
</v>
      </c>
      <c r="Q136" s="5" t="str">
        <f>VLOOKUP(C136,'AUD AGOSTO'!B:T,13,0)</f>
        <v>XIII</v>
      </c>
      <c r="R136" s="5" t="str">
        <f>VLOOKUP(C136,'AUD AGOSTO'!B:T,14,0)</f>
        <v>Providencia</v>
      </c>
      <c r="S136" s="5" t="str">
        <f>VLOOKUP(C136,'AUD AGOSTO'!B:T,15,0)</f>
        <v>228737900 - 228737980</v>
      </c>
      <c r="T136" s="5" t="str">
        <f>VLOOKUP(C136,'AUD AGOSTO'!B:T,16,0)</f>
        <v xml:space="preserve">ccardenas@ciudaddelnino.cl
nneira@ciudaddelnino.cl 
</v>
      </c>
      <c r="U136" s="5">
        <f>VLOOKUP(C136,'AUD AGOSTO'!B:T,17,0)</f>
        <v>0</v>
      </c>
      <c r="V136" s="6" t="str">
        <f>VLOOKUP(C136,'AUD AGOSTO'!B:T,18,0)</f>
        <v>93401: Instituciones de Asistencia Social</v>
      </c>
      <c r="W136" s="7" t="str">
        <f>VLOOKUP(C136,'AUD AGOSTO'!B:T,19,0)</f>
        <v xml:space="preserve">Se acompaña certificado de antecedentes financieros, correspondientes al año 2022 aprobador por el Subdepartamento de Supervisión Financiera Nacional.  </v>
      </c>
      <c r="X136" s="8">
        <v>1575092</v>
      </c>
      <c r="Y136" s="8">
        <v>13465930</v>
      </c>
      <c r="Z136" s="6">
        <v>45169</v>
      </c>
      <c r="AA136" s="5" t="s">
        <v>5970</v>
      </c>
      <c r="AB136" s="5" t="s">
        <v>5971</v>
      </c>
      <c r="AC136" s="5" t="s">
        <v>5988</v>
      </c>
    </row>
    <row r="137" spans="2:29" x14ac:dyDescent="0.2">
      <c r="B137" s="26" t="s">
        <v>7916</v>
      </c>
      <c r="C137" s="26">
        <v>700376001</v>
      </c>
      <c r="D137" s="5">
        <v>1040524</v>
      </c>
      <c r="E137" s="26">
        <v>4</v>
      </c>
      <c r="F137" s="5" t="str">
        <f>VLOOKUP(C137,'AUD AGOSTO'!B:T,2,0)</f>
        <v>Fundación de Derecho Privado</v>
      </c>
      <c r="G137" s="5" t="str">
        <f>VLOOKUP(C137,'AUD AGOSTO'!B:T,3,0)</f>
        <v>Fundación Derecho Privado.</v>
      </c>
      <c r="H137" s="5" t="str">
        <f>VLOOKUP(C137,'AUD AGOSTO'!B:T,4,0)</f>
        <v>Otorgada por Decreto Supremo N° 629, de fecha 14 de febrero de 1938, del Ministerio de Justicia.</v>
      </c>
      <c r="I137" s="5" t="str">
        <f>VLOOKUP(C137,'AUD AGOSTO'!B:T,5,0)</f>
        <v xml:space="preserve">Certificado de Vigencia de persona jurídica sin fines de lucro Folio N° 500514869705, emitido con fecha 19 junio 2023, del Servicio de Registro Civil e Identificación. </v>
      </c>
      <c r="J137" s="5">
        <f>VLOOKUP(C137,'AUD AGOSTO'!B:T,6,0)</f>
        <v>2023</v>
      </c>
      <c r="K137" s="5" t="str">
        <f>VLOOKUP(C137,'AUD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7" s="5" t="str">
        <f>VLOOKUP(C137,'AUD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7" s="5" t="str">
        <f>VLOOKUP(C137,'AUD AGOSTO'!B:T,9,0)</f>
        <v xml:space="preserve"> 3 años.</v>
      </c>
      <c r="N137" s="5" t="str">
        <f>VLOOKUP(C137,'AUD AGOSTO'!B:T,10,0)</f>
        <v xml:space="preserve">16-12-2020 hasta el 16-12-2023.
</v>
      </c>
      <c r="O137" s="5" t="str">
        <f>VLOOKUP(C137,'AUD AGOSTO'!B:T,11,0)</f>
        <v>Presidente: José Pedro Silva Prado
Director Ejecutivo: Edmundo Crespo Pisano
Gerente/Director Administración y Finanzas: Julio Gutiérrez Campos,</v>
      </c>
      <c r="P137" s="5" t="str">
        <f>VLOOKUP(C137,'AUD AGOSTO'!B:T,12,0)</f>
        <v xml:space="preserve">Paseo Pdte. Errázuriz Echaurren N° 2631, 5° piso, comuna de Providencia, Santiago, Región Metropolitana.
</v>
      </c>
      <c r="Q137" s="5" t="str">
        <f>VLOOKUP(C137,'AUD AGOSTO'!B:T,13,0)</f>
        <v>XIII</v>
      </c>
      <c r="R137" s="5" t="str">
        <f>VLOOKUP(C137,'AUD AGOSTO'!B:T,14,0)</f>
        <v>Providencia</v>
      </c>
      <c r="S137" s="5" t="str">
        <f>VLOOKUP(C137,'AUD AGOSTO'!B:T,15,0)</f>
        <v>228737900 - 228737980</v>
      </c>
      <c r="T137" s="5" t="str">
        <f>VLOOKUP(C137,'AUD AGOSTO'!B:T,16,0)</f>
        <v xml:space="preserve">ccardenas@ciudaddelnino.cl
nneira@ciudaddelnino.cl 
</v>
      </c>
      <c r="U137" s="5">
        <f>VLOOKUP(C137,'AUD AGOSTO'!B:T,17,0)</f>
        <v>0</v>
      </c>
      <c r="V137" s="6" t="str">
        <f>VLOOKUP(C137,'AUD AGOSTO'!B:T,18,0)</f>
        <v>93401: Instituciones de Asistencia Social</v>
      </c>
      <c r="W137" s="7" t="str">
        <f>VLOOKUP(C137,'AUD AGOSTO'!B:T,19,0)</f>
        <v xml:space="preserve">Se acompaña certificado de antecedentes financieros, correspondientes al año 2022 aprobador por el Subdepartamento de Supervisión Financiera Nacional.  </v>
      </c>
      <c r="X137" s="8">
        <v>1661808</v>
      </c>
      <c r="Y137" s="8">
        <v>14223961</v>
      </c>
      <c r="Z137" s="6">
        <v>45169</v>
      </c>
      <c r="AA137" s="5" t="s">
        <v>5970</v>
      </c>
      <c r="AB137" s="5" t="s">
        <v>5971</v>
      </c>
      <c r="AC137" s="5" t="s">
        <v>5988</v>
      </c>
    </row>
    <row r="138" spans="2:29" x14ac:dyDescent="0.2">
      <c r="B138" s="26" t="s">
        <v>7916</v>
      </c>
      <c r="C138" s="26">
        <v>700376001</v>
      </c>
      <c r="D138" s="5">
        <v>1090669</v>
      </c>
      <c r="E138" s="26">
        <v>9</v>
      </c>
      <c r="F138" s="5" t="str">
        <f>VLOOKUP(C138,'AUD AGOSTO'!B:T,2,0)</f>
        <v>Fundación de Derecho Privado</v>
      </c>
      <c r="G138" s="5" t="str">
        <f>VLOOKUP(C138,'AUD AGOSTO'!B:T,3,0)</f>
        <v>Fundación Derecho Privado.</v>
      </c>
      <c r="H138" s="5" t="str">
        <f>VLOOKUP(C138,'AUD AGOSTO'!B:T,4,0)</f>
        <v>Otorgada por Decreto Supremo N° 629, de fecha 14 de febrero de 1938, del Ministerio de Justicia.</v>
      </c>
      <c r="I138" s="5" t="str">
        <f>VLOOKUP(C138,'AUD AGOSTO'!B:T,5,0)</f>
        <v xml:space="preserve">Certificado de Vigencia de persona jurídica sin fines de lucro Folio N° 500514869705, emitido con fecha 19 junio 2023, del Servicio de Registro Civil e Identificación. </v>
      </c>
      <c r="J138" s="5">
        <f>VLOOKUP(C138,'AUD AGOSTO'!B:T,6,0)</f>
        <v>2023</v>
      </c>
      <c r="K138" s="5" t="str">
        <f>VLOOKUP(C138,'AUD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8" s="5" t="str">
        <f>VLOOKUP(C138,'AUD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8" s="5" t="str">
        <f>VLOOKUP(C138,'AUD AGOSTO'!B:T,9,0)</f>
        <v xml:space="preserve"> 3 años.</v>
      </c>
      <c r="N138" s="5" t="str">
        <f>VLOOKUP(C138,'AUD AGOSTO'!B:T,10,0)</f>
        <v xml:space="preserve">16-12-2020 hasta el 16-12-2023.
</v>
      </c>
      <c r="O138" s="5" t="str">
        <f>VLOOKUP(C138,'AUD AGOSTO'!B:T,11,0)</f>
        <v>Presidente: José Pedro Silva Prado
Director Ejecutivo: Edmundo Crespo Pisano
Gerente/Director Administración y Finanzas: Julio Gutiérrez Campos,</v>
      </c>
      <c r="P138" s="5" t="str">
        <f>VLOOKUP(C138,'AUD AGOSTO'!B:T,12,0)</f>
        <v xml:space="preserve">Paseo Pdte. Errázuriz Echaurren N° 2631, 5° piso, comuna de Providencia, Santiago, Región Metropolitana.
</v>
      </c>
      <c r="Q138" s="5" t="str">
        <f>VLOOKUP(C138,'AUD AGOSTO'!B:T,13,0)</f>
        <v>XIII</v>
      </c>
      <c r="R138" s="5" t="str">
        <f>VLOOKUP(C138,'AUD AGOSTO'!B:T,14,0)</f>
        <v>Providencia</v>
      </c>
      <c r="S138" s="5" t="str">
        <f>VLOOKUP(C138,'AUD AGOSTO'!B:T,15,0)</f>
        <v>228737900 - 228737980</v>
      </c>
      <c r="T138" s="5" t="str">
        <f>VLOOKUP(C138,'AUD AGOSTO'!B:T,16,0)</f>
        <v xml:space="preserve">ccardenas@ciudaddelnino.cl
nneira@ciudaddelnino.cl 
</v>
      </c>
      <c r="U138" s="5">
        <f>VLOOKUP(C138,'AUD AGOSTO'!B:T,17,0)</f>
        <v>0</v>
      </c>
      <c r="V138" s="6" t="str">
        <f>VLOOKUP(C138,'AUD AGOSTO'!B:T,18,0)</f>
        <v>93401: Instituciones de Asistencia Social</v>
      </c>
      <c r="W138" s="7" t="str">
        <f>VLOOKUP(C138,'AUD AGOSTO'!B:T,19,0)</f>
        <v xml:space="preserve">Se acompaña certificado de antecedentes financieros, correspondientes al año 2022 aprobador por el Subdepartamento de Supervisión Financiera Nacional.  </v>
      </c>
      <c r="X138" s="8">
        <v>9830858</v>
      </c>
      <c r="Y138" s="8">
        <v>63938746</v>
      </c>
      <c r="Z138" s="6">
        <v>45169</v>
      </c>
      <c r="AA138" s="5" t="s">
        <v>5970</v>
      </c>
      <c r="AB138" s="5" t="s">
        <v>5971</v>
      </c>
      <c r="AC138" s="5" t="s">
        <v>203</v>
      </c>
    </row>
    <row r="139" spans="2:29" x14ac:dyDescent="0.2">
      <c r="B139" s="26" t="s">
        <v>7916</v>
      </c>
      <c r="C139" s="26">
        <v>700376001</v>
      </c>
      <c r="D139" s="5">
        <v>1100767</v>
      </c>
      <c r="E139" s="26">
        <v>10</v>
      </c>
      <c r="F139" s="5" t="str">
        <f>VLOOKUP(C139,'AUD AGOSTO'!B:T,2,0)</f>
        <v>Fundación de Derecho Privado</v>
      </c>
      <c r="G139" s="5" t="str">
        <f>VLOOKUP(C139,'AUD AGOSTO'!B:T,3,0)</f>
        <v>Fundación Derecho Privado.</v>
      </c>
      <c r="H139" s="5" t="str">
        <f>VLOOKUP(C139,'AUD AGOSTO'!B:T,4,0)</f>
        <v>Otorgada por Decreto Supremo N° 629, de fecha 14 de febrero de 1938, del Ministerio de Justicia.</v>
      </c>
      <c r="I139" s="5" t="str">
        <f>VLOOKUP(C139,'AUD AGOSTO'!B:T,5,0)</f>
        <v xml:space="preserve">Certificado de Vigencia de persona jurídica sin fines de lucro Folio N° 500514869705, emitido con fecha 19 junio 2023, del Servicio de Registro Civil e Identificación. </v>
      </c>
      <c r="J139" s="5">
        <f>VLOOKUP(C139,'AUD AGOSTO'!B:T,6,0)</f>
        <v>2023</v>
      </c>
      <c r="K139" s="5" t="str">
        <f>VLOOKUP(C139,'AUD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9" s="5" t="str">
        <f>VLOOKUP(C139,'AUD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9" s="5" t="str">
        <f>VLOOKUP(C139,'AUD AGOSTO'!B:T,9,0)</f>
        <v xml:space="preserve"> 3 años.</v>
      </c>
      <c r="N139" s="5" t="str">
        <f>VLOOKUP(C139,'AUD AGOSTO'!B:T,10,0)</f>
        <v xml:space="preserve">16-12-2020 hasta el 16-12-2023.
</v>
      </c>
      <c r="O139" s="5" t="str">
        <f>VLOOKUP(C139,'AUD AGOSTO'!B:T,11,0)</f>
        <v>Presidente: José Pedro Silva Prado
Director Ejecutivo: Edmundo Crespo Pisano
Gerente/Director Administración y Finanzas: Julio Gutiérrez Campos,</v>
      </c>
      <c r="P139" s="5" t="str">
        <f>VLOOKUP(C139,'AUD AGOSTO'!B:T,12,0)</f>
        <v xml:space="preserve">Paseo Pdte. Errázuriz Echaurren N° 2631, 5° piso, comuna de Providencia, Santiago, Región Metropolitana.
</v>
      </c>
      <c r="Q139" s="5" t="str">
        <f>VLOOKUP(C139,'AUD AGOSTO'!B:T,13,0)</f>
        <v>XIII</v>
      </c>
      <c r="R139" s="5" t="str">
        <f>VLOOKUP(C139,'AUD AGOSTO'!B:T,14,0)</f>
        <v>Providencia</v>
      </c>
      <c r="S139" s="5" t="str">
        <f>VLOOKUP(C139,'AUD AGOSTO'!B:T,15,0)</f>
        <v>228737900 - 228737980</v>
      </c>
      <c r="T139" s="5" t="str">
        <f>VLOOKUP(C139,'AUD AGOSTO'!B:T,16,0)</f>
        <v xml:space="preserve">ccardenas@ciudaddelnino.cl
nneira@ciudaddelnino.cl 
</v>
      </c>
      <c r="U139" s="5">
        <f>VLOOKUP(C139,'AUD AGOSTO'!B:T,17,0)</f>
        <v>0</v>
      </c>
      <c r="V139" s="6" t="str">
        <f>VLOOKUP(C139,'AUD AGOSTO'!B:T,18,0)</f>
        <v>93401: Instituciones de Asistencia Social</v>
      </c>
      <c r="W139" s="7" t="str">
        <f>VLOOKUP(C139,'AUD AGOSTO'!B:T,19,0)</f>
        <v xml:space="preserve">Se acompaña certificado de antecedentes financieros, correspondientes al año 2022 aprobador por el Subdepartamento de Supervisión Financiera Nacional.  </v>
      </c>
      <c r="X139" s="8">
        <v>14432537</v>
      </c>
      <c r="Y139" s="8">
        <v>98287516</v>
      </c>
      <c r="Z139" s="6">
        <v>45169</v>
      </c>
      <c r="AA139" s="5" t="s">
        <v>5970</v>
      </c>
      <c r="AB139" s="5" t="s">
        <v>5971</v>
      </c>
      <c r="AC139" s="5" t="s">
        <v>5972</v>
      </c>
    </row>
    <row r="140" spans="2:29" x14ac:dyDescent="0.2">
      <c r="B140" s="26" t="s">
        <v>7916</v>
      </c>
      <c r="C140" s="26">
        <v>700376001</v>
      </c>
      <c r="D140" s="5">
        <v>1140222</v>
      </c>
      <c r="E140" s="26">
        <v>14</v>
      </c>
      <c r="F140" s="5" t="str">
        <f>VLOOKUP(C140,'AUD AGOSTO'!B:T,2,0)</f>
        <v>Fundación de Derecho Privado</v>
      </c>
      <c r="G140" s="5" t="str">
        <f>VLOOKUP(C140,'AUD AGOSTO'!B:T,3,0)</f>
        <v>Fundación Derecho Privado.</v>
      </c>
      <c r="H140" s="5" t="str">
        <f>VLOOKUP(C140,'AUD AGOSTO'!B:T,4,0)</f>
        <v>Otorgada por Decreto Supremo N° 629, de fecha 14 de febrero de 1938, del Ministerio de Justicia.</v>
      </c>
      <c r="I140" s="5" t="str">
        <f>VLOOKUP(C140,'AUD AGOSTO'!B:T,5,0)</f>
        <v xml:space="preserve">Certificado de Vigencia de persona jurídica sin fines de lucro Folio N° 500514869705, emitido con fecha 19 junio 2023, del Servicio de Registro Civil e Identificación. </v>
      </c>
      <c r="J140" s="5">
        <f>VLOOKUP(C140,'AUD AGOSTO'!B:T,6,0)</f>
        <v>2023</v>
      </c>
      <c r="K140" s="5" t="str">
        <f>VLOOKUP(C140,'AUD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0" s="5" t="str">
        <f>VLOOKUP(C140,'AUD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0" s="5" t="str">
        <f>VLOOKUP(C140,'AUD AGOSTO'!B:T,9,0)</f>
        <v xml:space="preserve"> 3 años.</v>
      </c>
      <c r="N140" s="5" t="str">
        <f>VLOOKUP(C140,'AUD AGOSTO'!B:T,10,0)</f>
        <v xml:space="preserve">16-12-2020 hasta el 16-12-2023.
</v>
      </c>
      <c r="O140" s="5" t="str">
        <f>VLOOKUP(C140,'AUD AGOSTO'!B:T,11,0)</f>
        <v>Presidente: José Pedro Silva Prado
Director Ejecutivo: Edmundo Crespo Pisano
Gerente/Director Administración y Finanzas: Julio Gutiérrez Campos,</v>
      </c>
      <c r="P140" s="5" t="str">
        <f>VLOOKUP(C140,'AUD AGOSTO'!B:T,12,0)</f>
        <v xml:space="preserve">Paseo Pdte. Errázuriz Echaurren N° 2631, 5° piso, comuna de Providencia, Santiago, Región Metropolitana.
</v>
      </c>
      <c r="Q140" s="5" t="str">
        <f>VLOOKUP(C140,'AUD AGOSTO'!B:T,13,0)</f>
        <v>XIII</v>
      </c>
      <c r="R140" s="5" t="str">
        <f>VLOOKUP(C140,'AUD AGOSTO'!B:T,14,0)</f>
        <v>Providencia</v>
      </c>
      <c r="S140" s="5" t="str">
        <f>VLOOKUP(C140,'AUD AGOSTO'!B:T,15,0)</f>
        <v>228737900 - 228737980</v>
      </c>
      <c r="T140" s="5" t="str">
        <f>VLOOKUP(C140,'AUD AGOSTO'!B:T,16,0)</f>
        <v xml:space="preserve">ccardenas@ciudaddelnino.cl
nneira@ciudaddelnino.cl 
</v>
      </c>
      <c r="U140" s="5">
        <f>VLOOKUP(C140,'AUD AGOSTO'!B:T,17,0)</f>
        <v>0</v>
      </c>
      <c r="V140" s="6" t="str">
        <f>VLOOKUP(C140,'AUD AGOSTO'!B:T,18,0)</f>
        <v>93401: Instituciones de Asistencia Social</v>
      </c>
      <c r="W140" s="7" t="str">
        <f>VLOOKUP(C140,'AUD AGOSTO'!B:T,19,0)</f>
        <v xml:space="preserve">Se acompaña certificado de antecedentes financieros, correspondientes al año 2022 aprobador por el Subdepartamento de Supervisión Financiera Nacional.  </v>
      </c>
      <c r="X140" s="8">
        <v>16429009</v>
      </c>
      <c r="Y140" s="8">
        <v>106799667</v>
      </c>
      <c r="Z140" s="6">
        <v>45169</v>
      </c>
      <c r="AA140" s="5" t="s">
        <v>5970</v>
      </c>
      <c r="AB140" s="5" t="s">
        <v>5971</v>
      </c>
      <c r="AC140" s="5" t="s">
        <v>5997</v>
      </c>
    </row>
    <row r="141" spans="2:29" x14ac:dyDescent="0.2">
      <c r="B141" s="26" t="s">
        <v>7916</v>
      </c>
      <c r="C141" s="26">
        <v>700376001</v>
      </c>
      <c r="D141" s="5">
        <v>1100773</v>
      </c>
      <c r="E141" s="26">
        <v>10</v>
      </c>
      <c r="F141" s="5" t="str">
        <f>VLOOKUP(C141,'AUD AGOSTO'!B:T,2,0)</f>
        <v>Fundación de Derecho Privado</v>
      </c>
      <c r="G141" s="5" t="str">
        <f>VLOOKUP(C141,'AUD AGOSTO'!B:T,3,0)</f>
        <v>Fundación Derecho Privado.</v>
      </c>
      <c r="H141" s="5" t="str">
        <f>VLOOKUP(C141,'AUD AGOSTO'!B:T,4,0)</f>
        <v>Otorgada por Decreto Supremo N° 629, de fecha 14 de febrero de 1938, del Ministerio de Justicia.</v>
      </c>
      <c r="I141" s="5" t="str">
        <f>VLOOKUP(C141,'AUD AGOSTO'!B:T,5,0)</f>
        <v xml:space="preserve">Certificado de Vigencia de persona jurídica sin fines de lucro Folio N° 500514869705, emitido con fecha 19 junio 2023, del Servicio de Registro Civil e Identificación. </v>
      </c>
      <c r="J141" s="5">
        <f>VLOOKUP(C141,'AUD AGOSTO'!B:T,6,0)</f>
        <v>2023</v>
      </c>
      <c r="K141" s="5" t="str">
        <f>VLOOKUP(C141,'AUD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1" s="5" t="str">
        <f>VLOOKUP(C141,'AUD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1" s="5" t="str">
        <f>VLOOKUP(C141,'AUD AGOSTO'!B:T,9,0)</f>
        <v xml:space="preserve"> 3 años.</v>
      </c>
      <c r="N141" s="5" t="str">
        <f>VLOOKUP(C141,'AUD AGOSTO'!B:T,10,0)</f>
        <v xml:space="preserve">16-12-2020 hasta el 16-12-2023.
</v>
      </c>
      <c r="O141" s="5" t="str">
        <f>VLOOKUP(C141,'AUD AGOSTO'!B:T,11,0)</f>
        <v>Presidente: José Pedro Silva Prado
Director Ejecutivo: Edmundo Crespo Pisano
Gerente/Director Administración y Finanzas: Julio Gutiérrez Campos,</v>
      </c>
      <c r="P141" s="5" t="str">
        <f>VLOOKUP(C141,'AUD AGOSTO'!B:T,12,0)</f>
        <v xml:space="preserve">Paseo Pdte. Errázuriz Echaurren N° 2631, 5° piso, comuna de Providencia, Santiago, Región Metropolitana.
</v>
      </c>
      <c r="Q141" s="5" t="str">
        <f>VLOOKUP(C141,'AUD AGOSTO'!B:T,13,0)</f>
        <v>XIII</v>
      </c>
      <c r="R141" s="5" t="str">
        <f>VLOOKUP(C141,'AUD AGOSTO'!B:T,14,0)</f>
        <v>Providencia</v>
      </c>
      <c r="S141" s="5" t="str">
        <f>VLOOKUP(C141,'AUD AGOSTO'!B:T,15,0)</f>
        <v>228737900 - 228737980</v>
      </c>
      <c r="T141" s="5" t="str">
        <f>VLOOKUP(C141,'AUD AGOSTO'!B:T,16,0)</f>
        <v xml:space="preserve">ccardenas@ciudaddelnino.cl
nneira@ciudaddelnino.cl 
</v>
      </c>
      <c r="U141" s="5">
        <f>VLOOKUP(C141,'AUD AGOSTO'!B:T,17,0)</f>
        <v>0</v>
      </c>
      <c r="V141" s="6" t="str">
        <f>VLOOKUP(C141,'AUD AGOSTO'!B:T,18,0)</f>
        <v>93401: Instituciones de Asistencia Social</v>
      </c>
      <c r="W141" s="7" t="str">
        <f>VLOOKUP(C141,'AUD AGOSTO'!B:T,19,0)</f>
        <v xml:space="preserve">Se acompaña certificado de antecedentes financieros, correspondientes al año 2022 aprobador por el Subdepartamento de Supervisión Financiera Nacional.  </v>
      </c>
      <c r="X141" s="8">
        <v>3327660</v>
      </c>
      <c r="Y141" s="8">
        <v>3327660</v>
      </c>
      <c r="Z141" s="6">
        <v>45169</v>
      </c>
      <c r="AA141" s="5" t="s">
        <v>5970</v>
      </c>
      <c r="AB141" s="5" t="s">
        <v>5971</v>
      </c>
      <c r="AC141" s="5" t="s">
        <v>5992</v>
      </c>
    </row>
    <row r="142" spans="2:29" x14ac:dyDescent="0.2">
      <c r="B142" s="26" t="s">
        <v>7916</v>
      </c>
      <c r="C142" s="26">
        <v>700376001</v>
      </c>
      <c r="D142" s="5">
        <v>1100774</v>
      </c>
      <c r="E142" s="26">
        <v>10</v>
      </c>
      <c r="F142" s="5" t="str">
        <f>VLOOKUP(C142,'AUD AGOSTO'!B:T,2,0)</f>
        <v>Fundación de Derecho Privado</v>
      </c>
      <c r="G142" s="5" t="str">
        <f>VLOOKUP(C142,'AUD AGOSTO'!B:T,3,0)</f>
        <v>Fundación Derecho Privado.</v>
      </c>
      <c r="H142" s="5" t="str">
        <f>VLOOKUP(C142,'AUD AGOSTO'!B:T,4,0)</f>
        <v>Otorgada por Decreto Supremo N° 629, de fecha 14 de febrero de 1938, del Ministerio de Justicia.</v>
      </c>
      <c r="I142" s="5" t="str">
        <f>VLOOKUP(C142,'AUD AGOSTO'!B:T,5,0)</f>
        <v xml:space="preserve">Certificado de Vigencia de persona jurídica sin fines de lucro Folio N° 500514869705, emitido con fecha 19 junio 2023, del Servicio de Registro Civil e Identificación. </v>
      </c>
      <c r="J142" s="5">
        <f>VLOOKUP(C142,'AUD AGOSTO'!B:T,6,0)</f>
        <v>2023</v>
      </c>
      <c r="K142" s="5" t="str">
        <f>VLOOKUP(C142,'AUD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2" s="5" t="str">
        <f>VLOOKUP(C142,'AUD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2" s="5" t="str">
        <f>VLOOKUP(C142,'AUD AGOSTO'!B:T,9,0)</f>
        <v xml:space="preserve"> 3 años.</v>
      </c>
      <c r="N142" s="5" t="str">
        <f>VLOOKUP(C142,'AUD AGOSTO'!B:T,10,0)</f>
        <v xml:space="preserve">16-12-2020 hasta el 16-12-2023.
</v>
      </c>
      <c r="O142" s="5" t="str">
        <f>VLOOKUP(C142,'AUD AGOSTO'!B:T,11,0)</f>
        <v>Presidente: José Pedro Silva Prado
Director Ejecutivo: Edmundo Crespo Pisano
Gerente/Director Administración y Finanzas: Julio Gutiérrez Campos,</v>
      </c>
      <c r="P142" s="5" t="str">
        <f>VLOOKUP(C142,'AUD AGOSTO'!B:T,12,0)</f>
        <v xml:space="preserve">Paseo Pdte. Errázuriz Echaurren N° 2631, 5° piso, comuna de Providencia, Santiago, Región Metropolitana.
</v>
      </c>
      <c r="Q142" s="5" t="str">
        <f>VLOOKUP(C142,'AUD AGOSTO'!B:T,13,0)</f>
        <v>XIII</v>
      </c>
      <c r="R142" s="5" t="str">
        <f>VLOOKUP(C142,'AUD AGOSTO'!B:T,14,0)</f>
        <v>Providencia</v>
      </c>
      <c r="S142" s="5" t="str">
        <f>VLOOKUP(C142,'AUD AGOSTO'!B:T,15,0)</f>
        <v>228737900 - 228737980</v>
      </c>
      <c r="T142" s="5" t="str">
        <f>VLOOKUP(C142,'AUD AGOSTO'!B:T,16,0)</f>
        <v xml:space="preserve">ccardenas@ciudaddelnino.cl
nneira@ciudaddelnino.cl 
</v>
      </c>
      <c r="U142" s="5">
        <f>VLOOKUP(C142,'AUD AGOSTO'!B:T,17,0)</f>
        <v>0</v>
      </c>
      <c r="V142" s="6" t="str">
        <f>VLOOKUP(C142,'AUD AGOSTO'!B:T,18,0)</f>
        <v>93401: Instituciones de Asistencia Social</v>
      </c>
      <c r="W142" s="7" t="str">
        <f>VLOOKUP(C142,'AUD AGOSTO'!B:T,19,0)</f>
        <v xml:space="preserve">Se acompaña certificado de antecedentes financieros, correspondientes al año 2022 aprobador por el Subdepartamento de Supervisión Financiera Nacional.  </v>
      </c>
      <c r="X142" s="8">
        <v>4224940</v>
      </c>
      <c r="Y142" s="8">
        <v>4224940</v>
      </c>
      <c r="Z142" s="6">
        <v>45169</v>
      </c>
      <c r="AA142" s="5" t="s">
        <v>5970</v>
      </c>
      <c r="AB142" s="5" t="s">
        <v>5971</v>
      </c>
      <c r="AC142" s="5" t="s">
        <v>5992</v>
      </c>
    </row>
    <row r="143" spans="2:29" x14ac:dyDescent="0.2">
      <c r="B143" s="26" t="s">
        <v>7916</v>
      </c>
      <c r="C143" s="26">
        <v>700376001</v>
      </c>
      <c r="D143" s="5">
        <v>1140228</v>
      </c>
      <c r="E143" s="26">
        <v>14</v>
      </c>
      <c r="F143" s="5" t="str">
        <f>VLOOKUP(C143,'AUD AGOSTO'!B:T,2,0)</f>
        <v>Fundación de Derecho Privado</v>
      </c>
      <c r="G143" s="5" t="str">
        <f>VLOOKUP(C143,'AUD AGOSTO'!B:T,3,0)</f>
        <v>Fundación Derecho Privado.</v>
      </c>
      <c r="H143" s="5" t="str">
        <f>VLOOKUP(C143,'AUD AGOSTO'!B:T,4,0)</f>
        <v>Otorgada por Decreto Supremo N° 629, de fecha 14 de febrero de 1938, del Ministerio de Justicia.</v>
      </c>
      <c r="I143" s="5" t="str">
        <f>VLOOKUP(C143,'AUD AGOSTO'!B:T,5,0)</f>
        <v xml:space="preserve">Certificado de Vigencia de persona jurídica sin fines de lucro Folio N° 500514869705, emitido con fecha 19 junio 2023, del Servicio de Registro Civil e Identificación. </v>
      </c>
      <c r="J143" s="5">
        <f>VLOOKUP(C143,'AUD AGOSTO'!B:T,6,0)</f>
        <v>2023</v>
      </c>
      <c r="K143" s="5" t="str">
        <f>VLOOKUP(C143,'AUD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3" s="5" t="str">
        <f>VLOOKUP(C143,'AUD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3" s="5" t="str">
        <f>VLOOKUP(C143,'AUD AGOSTO'!B:T,9,0)</f>
        <v xml:space="preserve"> 3 años.</v>
      </c>
      <c r="N143" s="5" t="str">
        <f>VLOOKUP(C143,'AUD AGOSTO'!B:T,10,0)</f>
        <v xml:space="preserve">16-12-2020 hasta el 16-12-2023.
</v>
      </c>
      <c r="O143" s="5" t="str">
        <f>VLOOKUP(C143,'AUD AGOSTO'!B:T,11,0)</f>
        <v>Presidente: José Pedro Silva Prado
Director Ejecutivo: Edmundo Crespo Pisano
Gerente/Director Administración y Finanzas: Julio Gutiérrez Campos,</v>
      </c>
      <c r="P143" s="5" t="str">
        <f>VLOOKUP(C143,'AUD AGOSTO'!B:T,12,0)</f>
        <v xml:space="preserve">Paseo Pdte. Errázuriz Echaurren N° 2631, 5° piso, comuna de Providencia, Santiago, Región Metropolitana.
</v>
      </c>
      <c r="Q143" s="5" t="str">
        <f>VLOOKUP(C143,'AUD AGOSTO'!B:T,13,0)</f>
        <v>XIII</v>
      </c>
      <c r="R143" s="5" t="str">
        <f>VLOOKUP(C143,'AUD AGOSTO'!B:T,14,0)</f>
        <v>Providencia</v>
      </c>
      <c r="S143" s="5" t="str">
        <f>VLOOKUP(C143,'AUD AGOSTO'!B:T,15,0)</f>
        <v>228737900 - 228737980</v>
      </c>
      <c r="T143" s="5" t="str">
        <f>VLOOKUP(C143,'AUD AGOSTO'!B:T,16,0)</f>
        <v xml:space="preserve">ccardenas@ciudaddelnino.cl
nneira@ciudaddelnino.cl 
</v>
      </c>
      <c r="U143" s="5">
        <f>VLOOKUP(C143,'AUD AGOSTO'!B:T,17,0)</f>
        <v>0</v>
      </c>
      <c r="V143" s="6" t="str">
        <f>VLOOKUP(C143,'AUD AGOSTO'!B:T,18,0)</f>
        <v>93401: Instituciones de Asistencia Social</v>
      </c>
      <c r="W143" s="7" t="str">
        <f>VLOOKUP(C143,'AUD AGOSTO'!B:T,19,0)</f>
        <v xml:space="preserve">Se acompaña certificado de antecedentes financieros, correspondientes al año 2022 aprobador por el Subdepartamento de Supervisión Financiera Nacional.  </v>
      </c>
      <c r="X143" s="8">
        <v>2534964</v>
      </c>
      <c r="Y143" s="8">
        <v>2534964</v>
      </c>
      <c r="Z143" s="6">
        <v>45169</v>
      </c>
      <c r="AA143" s="5" t="s">
        <v>5970</v>
      </c>
      <c r="AB143" s="5" t="s">
        <v>5971</v>
      </c>
      <c r="AC143" s="5" t="s">
        <v>5997</v>
      </c>
    </row>
    <row r="144" spans="2:29" x14ac:dyDescent="0.2">
      <c r="B144" s="26" t="s">
        <v>7916</v>
      </c>
      <c r="C144" s="26">
        <v>700376001</v>
      </c>
      <c r="D144" s="5">
        <v>1140231</v>
      </c>
      <c r="E144" s="26">
        <v>14</v>
      </c>
      <c r="F144" s="5" t="str">
        <f>VLOOKUP(C144,'AUD AGOSTO'!B:T,2,0)</f>
        <v>Fundación de Derecho Privado</v>
      </c>
      <c r="G144" s="5" t="str">
        <f>VLOOKUP(C144,'AUD AGOSTO'!B:T,3,0)</f>
        <v>Fundación Derecho Privado.</v>
      </c>
      <c r="H144" s="5" t="str">
        <f>VLOOKUP(C144,'AUD AGOSTO'!B:T,4,0)</f>
        <v>Otorgada por Decreto Supremo N° 629, de fecha 14 de febrero de 1938, del Ministerio de Justicia.</v>
      </c>
      <c r="I144" s="5" t="str">
        <f>VLOOKUP(C144,'AUD AGOSTO'!B:T,5,0)</f>
        <v xml:space="preserve">Certificado de Vigencia de persona jurídica sin fines de lucro Folio N° 500514869705, emitido con fecha 19 junio 2023, del Servicio de Registro Civil e Identificación. </v>
      </c>
      <c r="J144" s="5">
        <f>VLOOKUP(C144,'AUD AGOSTO'!B:T,6,0)</f>
        <v>2023</v>
      </c>
      <c r="K144" s="5" t="str">
        <f>VLOOKUP(C144,'AUD AGOSTO'!B:T,7,0)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4" s="5" t="str">
        <f>VLOOKUP(C144,'AUD AGOSTO'!B:T,8,0)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4" s="5" t="str">
        <f>VLOOKUP(C144,'AUD AGOSTO'!B:T,9,0)</f>
        <v xml:space="preserve"> 3 años.</v>
      </c>
      <c r="N144" s="5" t="str">
        <f>VLOOKUP(C144,'AUD AGOSTO'!B:T,10,0)</f>
        <v xml:space="preserve">16-12-2020 hasta el 16-12-2023.
</v>
      </c>
      <c r="O144" s="5" t="str">
        <f>VLOOKUP(C144,'AUD AGOSTO'!B:T,11,0)</f>
        <v>Presidente: José Pedro Silva Prado
Director Ejecutivo: Edmundo Crespo Pisano
Gerente/Director Administración y Finanzas: Julio Gutiérrez Campos,</v>
      </c>
      <c r="P144" s="5" t="str">
        <f>VLOOKUP(C144,'AUD AGOSTO'!B:T,12,0)</f>
        <v xml:space="preserve">Paseo Pdte. Errázuriz Echaurren N° 2631, 5° piso, comuna de Providencia, Santiago, Región Metropolitana.
</v>
      </c>
      <c r="Q144" s="5" t="str">
        <f>VLOOKUP(C144,'AUD AGOSTO'!B:T,13,0)</f>
        <v>XIII</v>
      </c>
      <c r="R144" s="5" t="str">
        <f>VLOOKUP(C144,'AUD AGOSTO'!B:T,14,0)</f>
        <v>Providencia</v>
      </c>
      <c r="S144" s="5" t="str">
        <f>VLOOKUP(C144,'AUD AGOSTO'!B:T,15,0)</f>
        <v>228737900 - 228737980</v>
      </c>
      <c r="T144" s="5" t="str">
        <f>VLOOKUP(C144,'AUD AGOSTO'!B:T,16,0)</f>
        <v xml:space="preserve">ccardenas@ciudaddelnino.cl
nneira@ciudaddelnino.cl 
</v>
      </c>
      <c r="U144" s="5">
        <f>VLOOKUP(C144,'AUD AGOSTO'!B:T,17,0)</f>
        <v>0</v>
      </c>
      <c r="V144" s="6" t="str">
        <f>VLOOKUP(C144,'AUD AGOSTO'!B:T,18,0)</f>
        <v>93401: Instituciones de Asistencia Social</v>
      </c>
      <c r="W144" s="7" t="str">
        <f>VLOOKUP(C144,'AUD AGOSTO'!B:T,19,0)</f>
        <v xml:space="preserve">Se acompaña certificado de antecedentes financieros, correspondientes al año 2022 aprobador por el Subdepartamento de Supervisión Financiera Nacional.  </v>
      </c>
      <c r="X144" s="8">
        <v>1996596</v>
      </c>
      <c r="Y144" s="8">
        <v>1996596</v>
      </c>
      <c r="Z144" s="6">
        <v>45169</v>
      </c>
      <c r="AA144" s="5" t="s">
        <v>5970</v>
      </c>
      <c r="AB144" s="5" t="s">
        <v>5971</v>
      </c>
      <c r="AC144" s="5" t="s">
        <v>5997</v>
      </c>
    </row>
    <row r="145" spans="2:29" x14ac:dyDescent="0.2">
      <c r="B145" s="26" t="s">
        <v>6113</v>
      </c>
      <c r="C145" s="26">
        <v>650587340</v>
      </c>
      <c r="D145" s="5">
        <v>1020426</v>
      </c>
      <c r="E145" s="26">
        <v>2</v>
      </c>
      <c r="F145" s="5" t="str">
        <f>VLOOKUP(C145,'AUD AGOSTO'!B:T,2,0)</f>
        <v>Fundación de Derecho Privado.</v>
      </c>
      <c r="G145" s="5" t="str">
        <f>VLOOKUP(C145,'AUD AGOSTO'!B:T,3,0)</f>
        <v>Fundación Derecho Privado.</v>
      </c>
      <c r="H145" s="5" t="str">
        <f>VLOOKUP(C145,'AUD AGOSTO'!B:T,4,0)</f>
        <v xml:space="preserve">Registro Nacional de Personas Jurídicas Nº860, del Servicio de Registro Civil e Identificación.
Fecha de concesión de Personalidad Jurídica: 19 de julio de 2012.
</v>
      </c>
      <c r="I145" s="5" t="str">
        <f>VLOOKUP(C145,'AUD AGOSTO'!B:T,5,0)</f>
        <v>Certificado de Vigencia Folio Nº 500517093145, de fecha  4 Julio 2023, del Servicio de Registro Civil e Identificación.</v>
      </c>
      <c r="J145" s="5">
        <f>VLOOKUP(C145,'AUD AGOSTO'!B:T,6,0)</f>
        <v>2023</v>
      </c>
      <c r="K145" s="5" t="str">
        <f>VLOOKUP(C145,'AUD AGOSTO'!B:T,7,0)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5" s="5" t="str">
        <f>VLOOKUP(C145,'AUD AGOSTO'!B:T,8,0)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5" s="5" t="str">
        <f>VLOOKUP(C145,'AUD AGOSTO'!B:T,9,0)</f>
        <v xml:space="preserve">Dos años </v>
      </c>
      <c r="N145" s="5" t="str">
        <f>VLOOKUP(C145,'AUD AGOSTO'!B:T,10,0)</f>
        <v xml:space="preserve">31-03-2022 al 31-03-2024
Duración: agosto 2020 a agosto de 2022.
</v>
      </c>
      <c r="O145" s="5" t="str">
        <f>VLOOKUP(C145,'AUD AGOSTO'!B:T,11,0)</f>
        <v xml:space="preserve">Carmen Gloria Hidalgo Belmar 
</v>
      </c>
      <c r="P145" s="5" t="str">
        <f>VLOOKUP(C145,'AUD AGOSTO'!B:T,12,0)</f>
        <v>O'higgins 416A comuna de Temuco, región de La Araucanía.</v>
      </c>
      <c r="Q145" s="5" t="str">
        <f>VLOOKUP(C145,'AUD AGOSTO'!B:T,13,0)</f>
        <v>IX</v>
      </c>
      <c r="R145" s="5" t="str">
        <f>VLOOKUP(C145,'AUD AGOSTO'!B:T,14,0)</f>
        <v>Temuco</v>
      </c>
      <c r="S145" s="5">
        <f>VLOOKUP(C145,'AUD AGOSTO'!B:T,15,0)</f>
        <v>0</v>
      </c>
      <c r="T145" s="5" t="str">
        <f>VLOOKUP(C145,'AUD AGOSTO'!B:T,16,0)</f>
        <v xml:space="preserve">: dirección@fundacioncreseres.cl </v>
      </c>
      <c r="U145" s="5">
        <f>VLOOKUP(C145,'AUD AGOSTO'!B:T,17,0)</f>
        <v>0</v>
      </c>
      <c r="V145" s="6">
        <f>VLOOKUP(C145,'AUD AGOSTO'!B:T,18,0)</f>
        <v>93401</v>
      </c>
      <c r="W145" s="7" t="str">
        <f>VLOOKUP(C145,'AUD AGOSTO'!B:T,19,0)</f>
        <v>Se acompaña certificado de antecedentes financiares año 2022  aprobado por el Departamento de Supervisión Financiera</v>
      </c>
      <c r="X145" s="8">
        <v>11941279</v>
      </c>
      <c r="Y145" s="8">
        <v>97236126</v>
      </c>
      <c r="Z145" s="6">
        <v>45169</v>
      </c>
      <c r="AA145" s="5" t="s">
        <v>5970</v>
      </c>
      <c r="AB145" s="5" t="s">
        <v>5971</v>
      </c>
      <c r="AC145" s="5" t="s">
        <v>5973</v>
      </c>
    </row>
    <row r="146" spans="2:29" x14ac:dyDescent="0.2">
      <c r="B146" s="26" t="s">
        <v>6113</v>
      </c>
      <c r="C146" s="26">
        <v>650587340</v>
      </c>
      <c r="D146" s="5">
        <v>1060428</v>
      </c>
      <c r="E146" s="26">
        <v>6</v>
      </c>
      <c r="F146" s="5" t="str">
        <f>VLOOKUP(C146,'AUD AGOSTO'!B:T,2,0)</f>
        <v>Fundación de Derecho Privado.</v>
      </c>
      <c r="G146" s="5" t="str">
        <f>VLOOKUP(C146,'AUD AGOSTO'!B:T,3,0)</f>
        <v>Fundación Derecho Privado.</v>
      </c>
      <c r="H146" s="5" t="str">
        <f>VLOOKUP(C146,'AUD AGOSTO'!B:T,4,0)</f>
        <v xml:space="preserve">Registro Nacional de Personas Jurídicas Nº860, del Servicio de Registro Civil e Identificación.
Fecha de concesión de Personalidad Jurídica: 19 de julio de 2012.
</v>
      </c>
      <c r="I146" s="5" t="str">
        <f>VLOOKUP(C146,'AUD AGOSTO'!B:T,5,0)</f>
        <v>Certificado de Vigencia Folio Nº 500517093145, de fecha  4 Julio 2023, del Servicio de Registro Civil e Identificación.</v>
      </c>
      <c r="J146" s="5">
        <f>VLOOKUP(C146,'AUD AGOSTO'!B:T,6,0)</f>
        <v>2023</v>
      </c>
      <c r="K146" s="5" t="str">
        <f>VLOOKUP(C146,'AUD AGOSTO'!B:T,7,0)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6" s="5" t="str">
        <f>VLOOKUP(C146,'AUD AGOSTO'!B:T,8,0)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6" s="5" t="str">
        <f>VLOOKUP(C146,'AUD AGOSTO'!B:T,9,0)</f>
        <v xml:space="preserve">Dos años </v>
      </c>
      <c r="N146" s="5" t="str">
        <f>VLOOKUP(C146,'AUD AGOSTO'!B:T,10,0)</f>
        <v xml:space="preserve">31-03-2022 al 31-03-2024
Duración: agosto 2020 a agosto de 2022.
</v>
      </c>
      <c r="O146" s="5" t="str">
        <f>VLOOKUP(C146,'AUD AGOSTO'!B:T,11,0)</f>
        <v xml:space="preserve">Carmen Gloria Hidalgo Belmar 
</v>
      </c>
      <c r="P146" s="5" t="str">
        <f>VLOOKUP(C146,'AUD AGOSTO'!B:T,12,0)</f>
        <v>O'higgins 416A comuna de Temuco, región de La Araucanía.</v>
      </c>
      <c r="Q146" s="5" t="str">
        <f>VLOOKUP(C146,'AUD AGOSTO'!B:T,13,0)</f>
        <v>IX</v>
      </c>
      <c r="R146" s="5" t="str">
        <f>VLOOKUP(C146,'AUD AGOSTO'!B:T,14,0)</f>
        <v>Temuco</v>
      </c>
      <c r="S146" s="5">
        <f>VLOOKUP(C146,'AUD AGOSTO'!B:T,15,0)</f>
        <v>0</v>
      </c>
      <c r="T146" s="5" t="str">
        <f>VLOOKUP(C146,'AUD AGOSTO'!B:T,16,0)</f>
        <v xml:space="preserve">: dirección@fundacioncreseres.cl </v>
      </c>
      <c r="U146" s="5">
        <f>VLOOKUP(C146,'AUD AGOSTO'!B:T,17,0)</f>
        <v>0</v>
      </c>
      <c r="V146" s="6">
        <f>VLOOKUP(C146,'AUD AGOSTO'!B:T,18,0)</f>
        <v>93401</v>
      </c>
      <c r="W146" s="7" t="str">
        <f>VLOOKUP(C146,'AUD AGOSTO'!B:T,19,0)</f>
        <v>Se acompaña certificado de antecedentes financiares año 2022  aprobado por el Departamento de Supervisión Financiera</v>
      </c>
      <c r="X146" s="8">
        <v>4331379</v>
      </c>
      <c r="Y146" s="8">
        <v>23489403</v>
      </c>
      <c r="Z146" s="6">
        <v>45169</v>
      </c>
      <c r="AA146" s="5" t="s">
        <v>5970</v>
      </c>
      <c r="AB146" s="5" t="s">
        <v>5971</v>
      </c>
      <c r="AC146" s="5" t="s">
        <v>7683</v>
      </c>
    </row>
    <row r="147" spans="2:29" x14ac:dyDescent="0.2">
      <c r="B147" s="26" t="s">
        <v>6113</v>
      </c>
      <c r="C147" s="26">
        <v>650587340</v>
      </c>
      <c r="D147" s="5">
        <v>1060429</v>
      </c>
      <c r="E147" s="26">
        <v>6</v>
      </c>
      <c r="F147" s="5" t="str">
        <f>VLOOKUP(C147,'AUD AGOSTO'!B:T,2,0)</f>
        <v>Fundación de Derecho Privado.</v>
      </c>
      <c r="G147" s="5" t="str">
        <f>VLOOKUP(C147,'AUD AGOSTO'!B:T,3,0)</f>
        <v>Fundación Derecho Privado.</v>
      </c>
      <c r="H147" s="5" t="str">
        <f>VLOOKUP(C147,'AUD AGOSTO'!B:T,4,0)</f>
        <v xml:space="preserve">Registro Nacional de Personas Jurídicas Nº860, del Servicio de Registro Civil e Identificación.
Fecha de concesión de Personalidad Jurídica: 19 de julio de 2012.
</v>
      </c>
      <c r="I147" s="5" t="str">
        <f>VLOOKUP(C147,'AUD AGOSTO'!B:T,5,0)</f>
        <v>Certificado de Vigencia Folio Nº 500517093145, de fecha  4 Julio 2023, del Servicio de Registro Civil e Identificación.</v>
      </c>
      <c r="J147" s="5">
        <f>VLOOKUP(C147,'AUD AGOSTO'!B:T,6,0)</f>
        <v>2023</v>
      </c>
      <c r="K147" s="5" t="str">
        <f>VLOOKUP(C147,'AUD AGOSTO'!B:T,7,0)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7" s="5" t="str">
        <f>VLOOKUP(C147,'AUD AGOSTO'!B:T,8,0)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7" s="5" t="str">
        <f>VLOOKUP(C147,'AUD AGOSTO'!B:T,9,0)</f>
        <v xml:space="preserve">Dos años </v>
      </c>
      <c r="N147" s="5" t="str">
        <f>VLOOKUP(C147,'AUD AGOSTO'!B:T,10,0)</f>
        <v xml:space="preserve">31-03-2022 al 31-03-2024
Duración: agosto 2020 a agosto de 2022.
</v>
      </c>
      <c r="O147" s="5" t="str">
        <f>VLOOKUP(C147,'AUD AGOSTO'!B:T,11,0)</f>
        <v xml:space="preserve">Carmen Gloria Hidalgo Belmar 
</v>
      </c>
      <c r="P147" s="5" t="str">
        <f>VLOOKUP(C147,'AUD AGOSTO'!B:T,12,0)</f>
        <v>O'higgins 416A comuna de Temuco, región de La Araucanía.</v>
      </c>
      <c r="Q147" s="5" t="str">
        <f>VLOOKUP(C147,'AUD AGOSTO'!B:T,13,0)</f>
        <v>IX</v>
      </c>
      <c r="R147" s="5" t="str">
        <f>VLOOKUP(C147,'AUD AGOSTO'!B:T,14,0)</f>
        <v>Temuco</v>
      </c>
      <c r="S147" s="5">
        <f>VLOOKUP(C147,'AUD AGOSTO'!B:T,15,0)</f>
        <v>0</v>
      </c>
      <c r="T147" s="5" t="str">
        <f>VLOOKUP(C147,'AUD AGOSTO'!B:T,16,0)</f>
        <v xml:space="preserve">: dirección@fundacioncreseres.cl </v>
      </c>
      <c r="U147" s="5">
        <f>VLOOKUP(C147,'AUD AGOSTO'!B:T,17,0)</f>
        <v>0</v>
      </c>
      <c r="V147" s="6">
        <f>VLOOKUP(C147,'AUD AGOSTO'!B:T,18,0)</f>
        <v>93401</v>
      </c>
      <c r="W147" s="7" t="str">
        <f>VLOOKUP(C147,'AUD AGOSTO'!B:T,19,0)</f>
        <v>Se acompaña certificado de antecedentes financiares año 2022  aprobado por el Departamento de Supervisión Financiera</v>
      </c>
      <c r="X147" s="8">
        <v>3831605</v>
      </c>
      <c r="Y147" s="8">
        <v>25821684</v>
      </c>
      <c r="Z147" s="6">
        <v>45169</v>
      </c>
      <c r="AA147" s="5" t="s">
        <v>5970</v>
      </c>
      <c r="AB147" s="5" t="s">
        <v>5971</v>
      </c>
      <c r="AC147" s="5" t="s">
        <v>5995</v>
      </c>
    </row>
    <row r="148" spans="2:29" x14ac:dyDescent="0.2">
      <c r="B148" s="26" t="s">
        <v>6113</v>
      </c>
      <c r="C148" s="26">
        <v>650587340</v>
      </c>
      <c r="D148" s="5">
        <v>1070723</v>
      </c>
      <c r="E148" s="26">
        <v>7</v>
      </c>
      <c r="F148" s="5" t="str">
        <f>VLOOKUP(C148,'AUD AGOSTO'!B:T,2,0)</f>
        <v>Fundación de Derecho Privado.</v>
      </c>
      <c r="G148" s="5" t="str">
        <f>VLOOKUP(C148,'AUD AGOSTO'!B:T,3,0)</f>
        <v>Fundación Derecho Privado.</v>
      </c>
      <c r="H148" s="5" t="str">
        <f>VLOOKUP(C148,'AUD AGOSTO'!B:T,4,0)</f>
        <v xml:space="preserve">Registro Nacional de Personas Jurídicas Nº860, del Servicio de Registro Civil e Identificación.
Fecha de concesión de Personalidad Jurídica: 19 de julio de 2012.
</v>
      </c>
      <c r="I148" s="5" t="str">
        <f>VLOOKUP(C148,'AUD AGOSTO'!B:T,5,0)</f>
        <v>Certificado de Vigencia Folio Nº 500517093145, de fecha  4 Julio 2023, del Servicio de Registro Civil e Identificación.</v>
      </c>
      <c r="J148" s="5">
        <f>VLOOKUP(C148,'AUD AGOSTO'!B:T,6,0)</f>
        <v>2023</v>
      </c>
      <c r="K148" s="5" t="str">
        <f>VLOOKUP(C148,'AUD AGOSTO'!B:T,7,0)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8" s="5" t="str">
        <f>VLOOKUP(C148,'AUD AGOSTO'!B:T,8,0)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8" s="5" t="str">
        <f>VLOOKUP(C148,'AUD AGOSTO'!B:T,9,0)</f>
        <v xml:space="preserve">Dos años </v>
      </c>
      <c r="N148" s="5" t="str">
        <f>VLOOKUP(C148,'AUD AGOSTO'!B:T,10,0)</f>
        <v xml:space="preserve">31-03-2022 al 31-03-2024
Duración: agosto 2020 a agosto de 2022.
</v>
      </c>
      <c r="O148" s="5" t="str">
        <f>VLOOKUP(C148,'AUD AGOSTO'!B:T,11,0)</f>
        <v xml:space="preserve">Carmen Gloria Hidalgo Belmar 
</v>
      </c>
      <c r="P148" s="5" t="str">
        <f>VLOOKUP(C148,'AUD AGOSTO'!B:T,12,0)</f>
        <v>O'higgins 416A comuna de Temuco, región de La Araucanía.</v>
      </c>
      <c r="Q148" s="5" t="str">
        <f>VLOOKUP(C148,'AUD AGOSTO'!B:T,13,0)</f>
        <v>IX</v>
      </c>
      <c r="R148" s="5" t="str">
        <f>VLOOKUP(C148,'AUD AGOSTO'!B:T,14,0)</f>
        <v>Temuco</v>
      </c>
      <c r="S148" s="5">
        <f>VLOOKUP(C148,'AUD AGOSTO'!B:T,15,0)</f>
        <v>0</v>
      </c>
      <c r="T148" s="5" t="str">
        <f>VLOOKUP(C148,'AUD AGOSTO'!B:T,16,0)</f>
        <v xml:space="preserve">: dirección@fundacioncreseres.cl </v>
      </c>
      <c r="U148" s="5">
        <f>VLOOKUP(C148,'AUD AGOSTO'!B:T,17,0)</f>
        <v>0</v>
      </c>
      <c r="V148" s="6">
        <f>VLOOKUP(C148,'AUD AGOSTO'!B:T,18,0)</f>
        <v>93401</v>
      </c>
      <c r="W148" s="7" t="str">
        <f>VLOOKUP(C148,'AUD AGOSTO'!B:T,19,0)</f>
        <v>Se acompaña certificado de antecedentes financiares año 2022  aprobado por el Departamento de Supervisión Financiera</v>
      </c>
      <c r="X148" s="8">
        <v>2832056</v>
      </c>
      <c r="Y148" s="8">
        <v>19158025</v>
      </c>
      <c r="Z148" s="6">
        <v>45169</v>
      </c>
      <c r="AA148" s="5" t="s">
        <v>5970</v>
      </c>
      <c r="AB148" s="5" t="s">
        <v>5971</v>
      </c>
      <c r="AC148" s="5" t="s">
        <v>5987</v>
      </c>
    </row>
    <row r="149" spans="2:29" x14ac:dyDescent="0.2">
      <c r="B149" s="26" t="s">
        <v>6113</v>
      </c>
      <c r="C149" s="26">
        <v>650587340</v>
      </c>
      <c r="D149" s="5">
        <v>1090664</v>
      </c>
      <c r="E149" s="26">
        <v>9</v>
      </c>
      <c r="F149" s="5" t="str">
        <f>VLOOKUP(C149,'AUD AGOSTO'!B:T,2,0)</f>
        <v>Fundación de Derecho Privado.</v>
      </c>
      <c r="G149" s="5" t="str">
        <f>VLOOKUP(C149,'AUD AGOSTO'!B:T,3,0)</f>
        <v>Fundación Derecho Privado.</v>
      </c>
      <c r="H149" s="5" t="str">
        <f>VLOOKUP(C149,'AUD AGOSTO'!B:T,4,0)</f>
        <v xml:space="preserve">Registro Nacional de Personas Jurídicas Nº860, del Servicio de Registro Civil e Identificación.
Fecha de concesión de Personalidad Jurídica: 19 de julio de 2012.
</v>
      </c>
      <c r="I149" s="5" t="str">
        <f>VLOOKUP(C149,'AUD AGOSTO'!B:T,5,0)</f>
        <v>Certificado de Vigencia Folio Nº 500517093145, de fecha  4 Julio 2023, del Servicio de Registro Civil e Identificación.</v>
      </c>
      <c r="J149" s="5">
        <f>VLOOKUP(C149,'AUD AGOSTO'!B:T,6,0)</f>
        <v>2023</v>
      </c>
      <c r="K149" s="5" t="str">
        <f>VLOOKUP(C149,'AUD AGOSTO'!B:T,7,0)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9" s="5" t="str">
        <f>VLOOKUP(C149,'AUD AGOSTO'!B:T,8,0)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9" s="5" t="str">
        <f>VLOOKUP(C149,'AUD AGOSTO'!B:T,9,0)</f>
        <v xml:space="preserve">Dos años </v>
      </c>
      <c r="N149" s="5" t="str">
        <f>VLOOKUP(C149,'AUD AGOSTO'!B:T,10,0)</f>
        <v xml:space="preserve">31-03-2022 al 31-03-2024
Duración: agosto 2020 a agosto de 2022.
</v>
      </c>
      <c r="O149" s="5" t="str">
        <f>VLOOKUP(C149,'AUD AGOSTO'!B:T,11,0)</f>
        <v xml:space="preserve">Carmen Gloria Hidalgo Belmar 
</v>
      </c>
      <c r="P149" s="5" t="str">
        <f>VLOOKUP(C149,'AUD AGOSTO'!B:T,12,0)</f>
        <v>O'higgins 416A comuna de Temuco, región de La Araucanía.</v>
      </c>
      <c r="Q149" s="5" t="str">
        <f>VLOOKUP(C149,'AUD AGOSTO'!B:T,13,0)</f>
        <v>IX</v>
      </c>
      <c r="R149" s="5" t="str">
        <f>VLOOKUP(C149,'AUD AGOSTO'!B:T,14,0)</f>
        <v>Temuco</v>
      </c>
      <c r="S149" s="5">
        <f>VLOOKUP(C149,'AUD AGOSTO'!B:T,15,0)</f>
        <v>0</v>
      </c>
      <c r="T149" s="5" t="str">
        <f>VLOOKUP(C149,'AUD AGOSTO'!B:T,16,0)</f>
        <v xml:space="preserve">: dirección@fundacioncreseres.cl </v>
      </c>
      <c r="U149" s="5">
        <f>VLOOKUP(C149,'AUD AGOSTO'!B:T,17,0)</f>
        <v>0</v>
      </c>
      <c r="V149" s="6">
        <f>VLOOKUP(C149,'AUD AGOSTO'!B:T,18,0)</f>
        <v>93401</v>
      </c>
      <c r="W149" s="7" t="str">
        <f>VLOOKUP(C149,'AUD AGOSTO'!B:T,19,0)</f>
        <v>Se acompaña certificado de antecedentes financiares año 2022  aprobado por el Departamento de Supervisión Financiera</v>
      </c>
      <c r="X149" s="8">
        <v>1709229</v>
      </c>
      <c r="Y149" s="8">
        <v>12326047</v>
      </c>
      <c r="Z149" s="6">
        <v>45169</v>
      </c>
      <c r="AA149" s="5" t="s">
        <v>5970</v>
      </c>
      <c r="AB149" s="5" t="s">
        <v>5971</v>
      </c>
      <c r="AC149" s="5" t="s">
        <v>203</v>
      </c>
    </row>
    <row r="150" spans="2:29" x14ac:dyDescent="0.2">
      <c r="B150" s="26" t="s">
        <v>6113</v>
      </c>
      <c r="C150" s="26">
        <v>650587340</v>
      </c>
      <c r="D150" s="5">
        <v>1090665</v>
      </c>
      <c r="E150" s="26">
        <v>9</v>
      </c>
      <c r="F150" s="5" t="str">
        <f>VLOOKUP(C150,'AUD AGOSTO'!B:T,2,0)</f>
        <v>Fundación de Derecho Privado.</v>
      </c>
      <c r="G150" s="5" t="str">
        <f>VLOOKUP(C150,'AUD AGOSTO'!B:T,3,0)</f>
        <v>Fundación Derecho Privado.</v>
      </c>
      <c r="H150" s="5" t="str">
        <f>VLOOKUP(C150,'AUD AGOSTO'!B:T,4,0)</f>
        <v xml:space="preserve">Registro Nacional de Personas Jurídicas Nº860, del Servicio de Registro Civil e Identificación.
Fecha de concesión de Personalidad Jurídica: 19 de julio de 2012.
</v>
      </c>
      <c r="I150" s="5" t="str">
        <f>VLOOKUP(C150,'AUD AGOSTO'!B:T,5,0)</f>
        <v>Certificado de Vigencia Folio Nº 500517093145, de fecha  4 Julio 2023, del Servicio de Registro Civil e Identificación.</v>
      </c>
      <c r="J150" s="5">
        <f>VLOOKUP(C150,'AUD AGOSTO'!B:T,6,0)</f>
        <v>2023</v>
      </c>
      <c r="K150" s="5" t="str">
        <f>VLOOKUP(C150,'AUD AGOSTO'!B:T,7,0)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0" s="5" t="str">
        <f>VLOOKUP(C150,'AUD AGOSTO'!B:T,8,0)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0" s="5" t="str">
        <f>VLOOKUP(C150,'AUD AGOSTO'!B:T,9,0)</f>
        <v xml:space="preserve">Dos años </v>
      </c>
      <c r="N150" s="5" t="str">
        <f>VLOOKUP(C150,'AUD AGOSTO'!B:T,10,0)</f>
        <v xml:space="preserve">31-03-2022 al 31-03-2024
Duración: agosto 2020 a agosto de 2022.
</v>
      </c>
      <c r="O150" s="5" t="str">
        <f>VLOOKUP(C150,'AUD AGOSTO'!B:T,11,0)</f>
        <v xml:space="preserve">Carmen Gloria Hidalgo Belmar 
</v>
      </c>
      <c r="P150" s="5" t="str">
        <f>VLOOKUP(C150,'AUD AGOSTO'!B:T,12,0)</f>
        <v>O'higgins 416A comuna de Temuco, región de La Araucanía.</v>
      </c>
      <c r="Q150" s="5" t="str">
        <f>VLOOKUP(C150,'AUD AGOSTO'!B:T,13,0)</f>
        <v>IX</v>
      </c>
      <c r="R150" s="5" t="str">
        <f>VLOOKUP(C150,'AUD AGOSTO'!B:T,14,0)</f>
        <v>Temuco</v>
      </c>
      <c r="S150" s="5">
        <f>VLOOKUP(C150,'AUD AGOSTO'!B:T,15,0)</f>
        <v>0</v>
      </c>
      <c r="T150" s="5" t="str">
        <f>VLOOKUP(C150,'AUD AGOSTO'!B:T,16,0)</f>
        <v xml:space="preserve">: dirección@fundacioncreseres.cl </v>
      </c>
      <c r="U150" s="5">
        <f>VLOOKUP(C150,'AUD AGOSTO'!B:T,17,0)</f>
        <v>0</v>
      </c>
      <c r="V150" s="6">
        <f>VLOOKUP(C150,'AUD AGOSTO'!B:T,18,0)</f>
        <v>93401</v>
      </c>
      <c r="W150" s="7" t="str">
        <f>VLOOKUP(C150,'AUD AGOSTO'!B:T,19,0)</f>
        <v>Se acompaña certificado de antecedentes financiares año 2022  aprobado por el Departamento de Supervisión Financiera</v>
      </c>
      <c r="X150" s="8">
        <v>4747858</v>
      </c>
      <c r="Y150" s="8">
        <v>32134618</v>
      </c>
      <c r="Z150" s="6">
        <v>45169</v>
      </c>
      <c r="AA150" s="5" t="s">
        <v>5970</v>
      </c>
      <c r="AB150" s="5" t="s">
        <v>5971</v>
      </c>
      <c r="AC150" s="5" t="s">
        <v>6011</v>
      </c>
    </row>
    <row r="151" spans="2:29" x14ac:dyDescent="0.2">
      <c r="B151" s="26" t="s">
        <v>6113</v>
      </c>
      <c r="C151" s="26">
        <v>650587340</v>
      </c>
      <c r="D151" s="5">
        <v>1100754</v>
      </c>
      <c r="E151" s="26">
        <v>10</v>
      </c>
      <c r="F151" s="5" t="str">
        <f>VLOOKUP(C151,'AUD AGOSTO'!B:T,2,0)</f>
        <v>Fundación de Derecho Privado.</v>
      </c>
      <c r="G151" s="5" t="str">
        <f>VLOOKUP(C151,'AUD AGOSTO'!B:T,3,0)</f>
        <v>Fundación Derecho Privado.</v>
      </c>
      <c r="H151" s="5" t="str">
        <f>VLOOKUP(C151,'AUD AGOSTO'!B:T,4,0)</f>
        <v xml:space="preserve">Registro Nacional de Personas Jurídicas Nº860, del Servicio de Registro Civil e Identificación.
Fecha de concesión de Personalidad Jurídica: 19 de julio de 2012.
</v>
      </c>
      <c r="I151" s="5" t="str">
        <f>VLOOKUP(C151,'AUD AGOSTO'!B:T,5,0)</f>
        <v>Certificado de Vigencia Folio Nº 500517093145, de fecha  4 Julio 2023, del Servicio de Registro Civil e Identificación.</v>
      </c>
      <c r="J151" s="5">
        <f>VLOOKUP(C151,'AUD AGOSTO'!B:T,6,0)</f>
        <v>2023</v>
      </c>
      <c r="K151" s="5" t="str">
        <f>VLOOKUP(C151,'AUD AGOSTO'!B:T,7,0)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1" s="5" t="str">
        <f>VLOOKUP(C151,'AUD AGOSTO'!B:T,8,0)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1" s="5" t="str">
        <f>VLOOKUP(C151,'AUD AGOSTO'!B:T,9,0)</f>
        <v xml:space="preserve">Dos años </v>
      </c>
      <c r="N151" s="5" t="str">
        <f>VLOOKUP(C151,'AUD AGOSTO'!B:T,10,0)</f>
        <v xml:space="preserve">31-03-2022 al 31-03-2024
Duración: agosto 2020 a agosto de 2022.
</v>
      </c>
      <c r="O151" s="5" t="str">
        <f>VLOOKUP(C151,'AUD AGOSTO'!B:T,11,0)</f>
        <v xml:space="preserve">Carmen Gloria Hidalgo Belmar 
</v>
      </c>
      <c r="P151" s="5" t="str">
        <f>VLOOKUP(C151,'AUD AGOSTO'!B:T,12,0)</f>
        <v>O'higgins 416A comuna de Temuco, región de La Araucanía.</v>
      </c>
      <c r="Q151" s="5" t="str">
        <f>VLOOKUP(C151,'AUD AGOSTO'!B:T,13,0)</f>
        <v>IX</v>
      </c>
      <c r="R151" s="5" t="str">
        <f>VLOOKUP(C151,'AUD AGOSTO'!B:T,14,0)</f>
        <v>Temuco</v>
      </c>
      <c r="S151" s="5">
        <f>VLOOKUP(C151,'AUD AGOSTO'!B:T,15,0)</f>
        <v>0</v>
      </c>
      <c r="T151" s="5" t="str">
        <f>VLOOKUP(C151,'AUD AGOSTO'!B:T,16,0)</f>
        <v xml:space="preserve">: dirección@fundacioncreseres.cl </v>
      </c>
      <c r="U151" s="5">
        <f>VLOOKUP(C151,'AUD AGOSTO'!B:T,17,0)</f>
        <v>0</v>
      </c>
      <c r="V151" s="6">
        <f>VLOOKUP(C151,'AUD AGOSTO'!B:T,18,0)</f>
        <v>93401</v>
      </c>
      <c r="W151" s="7" t="str">
        <f>VLOOKUP(C151,'AUD AGOSTO'!B:T,19,0)</f>
        <v>Se acompaña certificado de antecedentes financiares año 2022  aprobado por el Departamento de Supervisión Financiera</v>
      </c>
      <c r="X151" s="8">
        <v>2089057</v>
      </c>
      <c r="Y151" s="8">
        <v>11605116</v>
      </c>
      <c r="Z151" s="6">
        <v>45169</v>
      </c>
      <c r="AA151" s="5" t="s">
        <v>5970</v>
      </c>
      <c r="AB151" s="5" t="s">
        <v>5971</v>
      </c>
      <c r="AC151" s="5" t="s">
        <v>5992</v>
      </c>
    </row>
    <row r="152" spans="2:29" x14ac:dyDescent="0.2">
      <c r="B152" s="26" t="s">
        <v>6101</v>
      </c>
      <c r="C152" s="26">
        <v>716316009</v>
      </c>
      <c r="D152" s="5">
        <v>1132536</v>
      </c>
      <c r="E152" s="26">
        <v>13</v>
      </c>
      <c r="F152" s="5" t="str">
        <f>VLOOKUP(C152,'AUD AGOSTO'!B:T,2,0)</f>
        <v>Fundación de Derecho Privado</v>
      </c>
      <c r="G152" s="5" t="str">
        <f>VLOOKUP(C152,'AUD AGOSTO'!B:T,3,0)</f>
        <v>Fundación Derecho Privado.</v>
      </c>
      <c r="H152" s="5" t="str">
        <f>VLOOKUP(C152,'AUD AGOSTO'!B:T,4,0)</f>
        <v>Otorgada por Decreto Supremo Nº 1314, de 28 de diciembre de 1987, del Ministerio de Justicia.</v>
      </c>
      <c r="I152" s="5" t="str">
        <f>VLOOKUP(C152,'AUD AGOSTO'!B:T,5,0)</f>
        <v>Certificado de Vigencia, folio Nº 500513007733, emitido con fecha 07 de junio de 2023 por el Servicio de Registro Civil e Identificación.</v>
      </c>
      <c r="J152" s="5">
        <f>VLOOKUP(C152,'AUD AGOSTO'!B:T,6,0)</f>
        <v>2023</v>
      </c>
      <c r="K152" s="5" t="str">
        <f>VLOOKUP(C152,'AUD AGOSTO'!B:T,7,0)</f>
        <v xml:space="preserve">Promover a través de la iniciativa privada, la defensa ecológica del menor de edad, principalmente en relación a los valores, conocimientos, aprendizaje, bienestar, seguridad, dignidad, justicia, equidad y espiritualidad. </v>
      </c>
      <c r="L152" s="5" t="str">
        <f>VLOOKUP(C152,'AUD AGOSTO'!B:T,8,0)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2" s="5" t="str">
        <f>VLOOKUP(C152,'AUD AGOSTO'!B:T,9,0)</f>
        <v>1 año.</v>
      </c>
      <c r="N152" s="5" t="str">
        <f>VLOOKUP(C152,'AUD AGOSTO'!B:T,10,0)</f>
        <v>01 año. Último Directorio data de fecha 01 de julio de 2021.</v>
      </c>
      <c r="O152" s="5" t="str">
        <f>VLOOKUP(C152,'AUD AGOSTO'!B:T,11,0)</f>
        <v xml:space="preserve">Daniela Yáñez Meneses, 
Juan Eduardo Parry Morabec, (Desde el día 02 agosto de 2021)
Carla Polanco Mercado, 
</v>
      </c>
      <c r="P152" s="5" t="str">
        <f>VLOOKUP(C152,'AUD AGOSTO'!B:T,12,0)</f>
        <v xml:space="preserve">Marina de Gaete Nº 755, comuna de Santiago, Región Metropolitana.
</v>
      </c>
      <c r="Q152" s="5" t="str">
        <f>VLOOKUP(C152,'AUD AGOSTO'!B:T,13,0)</f>
        <v>XIII</v>
      </c>
      <c r="R152" s="5" t="str">
        <f>VLOOKUP(C152,'AUD AGOSTO'!B:T,14,0)</f>
        <v>Santiago</v>
      </c>
      <c r="S152" s="5" t="str">
        <f>VLOOKUP(C152,'AUD AGOSTO'!B:T,15,0)</f>
        <v>222150200 
+56971407762</v>
      </c>
      <c r="T152" s="5" t="str">
        <f>VLOOKUP(C152,'AUD AGOSTO'!B:T,16,0)</f>
        <v>directorio@fundaciondem.cl
juan.parry@fundaciondem.cl
coordinacionejecutiva@fundaciondem.cl
administracioncentral@fundaciondem.cl</v>
      </c>
      <c r="U152" s="5">
        <f>VLOOKUP(C152,'AUD AGOSTO'!B:T,17,0)</f>
        <v>0</v>
      </c>
      <c r="V152" s="6">
        <f>VLOOKUP(C152,'AUD AGOSTO'!B:T,18,0)</f>
        <v>93401</v>
      </c>
      <c r="W152" s="7" t="str">
        <f>VLOOKUP(C152,'AUD AGOSTO'!B:T,19,0)</f>
        <v>Se acompaña certificado financiero correspondiente al año 2022, aprobado por el Subdepartamento de Supervisión Financiera.</v>
      </c>
      <c r="X152" s="8">
        <v>15376875</v>
      </c>
      <c r="Y152" s="8">
        <v>109360335</v>
      </c>
      <c r="Z152" s="6">
        <v>45169</v>
      </c>
      <c r="AA152" s="5" t="s">
        <v>5970</v>
      </c>
      <c r="AB152" s="5" t="s">
        <v>5971</v>
      </c>
      <c r="AC152" s="5" t="s">
        <v>221</v>
      </c>
    </row>
    <row r="153" spans="2:29" x14ac:dyDescent="0.2">
      <c r="B153" s="26" t="s">
        <v>6101</v>
      </c>
      <c r="C153" s="26">
        <v>716316009</v>
      </c>
      <c r="D153" s="5">
        <v>1132537</v>
      </c>
      <c r="E153" s="26">
        <v>13</v>
      </c>
      <c r="F153" s="5" t="str">
        <f>VLOOKUP(C153,'AUD AGOSTO'!B:T,2,0)</f>
        <v>Fundación de Derecho Privado</v>
      </c>
      <c r="G153" s="5" t="str">
        <f>VLOOKUP(C153,'AUD AGOSTO'!B:T,3,0)</f>
        <v>Fundación Derecho Privado.</v>
      </c>
      <c r="H153" s="5" t="str">
        <f>VLOOKUP(C153,'AUD AGOSTO'!B:T,4,0)</f>
        <v>Otorgada por Decreto Supremo Nº 1314, de 28 de diciembre de 1987, del Ministerio de Justicia.</v>
      </c>
      <c r="I153" s="5" t="str">
        <f>VLOOKUP(C153,'AUD AGOSTO'!B:T,5,0)</f>
        <v>Certificado de Vigencia, folio Nº 500513007733, emitido con fecha 07 de junio de 2023 por el Servicio de Registro Civil e Identificación.</v>
      </c>
      <c r="J153" s="5">
        <f>VLOOKUP(C153,'AUD AGOSTO'!B:T,6,0)</f>
        <v>2023</v>
      </c>
      <c r="K153" s="5" t="str">
        <f>VLOOKUP(C153,'AUD AGOSTO'!B:T,7,0)</f>
        <v xml:space="preserve">Promover a través de la iniciativa privada, la defensa ecológica del menor de edad, principalmente en relación a los valores, conocimientos, aprendizaje, bienestar, seguridad, dignidad, justicia, equidad y espiritualidad. </v>
      </c>
      <c r="L153" s="5" t="str">
        <f>VLOOKUP(C153,'AUD AGOSTO'!B:T,8,0)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3" s="5" t="str">
        <f>VLOOKUP(C153,'AUD AGOSTO'!B:T,9,0)</f>
        <v>1 año.</v>
      </c>
      <c r="N153" s="5" t="str">
        <f>VLOOKUP(C153,'AUD AGOSTO'!B:T,10,0)</f>
        <v>01 año. Último Directorio data de fecha 01 de julio de 2021.</v>
      </c>
      <c r="O153" s="5" t="str">
        <f>VLOOKUP(C153,'AUD AGOSTO'!B:T,11,0)</f>
        <v xml:space="preserve">Daniela Yáñez Meneses, 
Juan Eduardo Parry Morabec, (Desde el día 02 agosto de 2021)
Carla Polanco Mercado, 
</v>
      </c>
      <c r="P153" s="5" t="str">
        <f>VLOOKUP(C153,'AUD AGOSTO'!B:T,12,0)</f>
        <v xml:space="preserve">Marina de Gaete Nº 755, comuna de Santiago, Región Metropolitana.
</v>
      </c>
      <c r="Q153" s="5" t="str">
        <f>VLOOKUP(C153,'AUD AGOSTO'!B:T,13,0)</f>
        <v>XIII</v>
      </c>
      <c r="R153" s="5" t="str">
        <f>VLOOKUP(C153,'AUD AGOSTO'!B:T,14,0)</f>
        <v>Santiago</v>
      </c>
      <c r="S153" s="5" t="str">
        <f>VLOOKUP(C153,'AUD AGOSTO'!B:T,15,0)</f>
        <v>222150200 
+56971407762</v>
      </c>
      <c r="T153" s="5" t="str">
        <f>VLOOKUP(C153,'AUD AGOSTO'!B:T,16,0)</f>
        <v>directorio@fundaciondem.cl
juan.parry@fundaciondem.cl
coordinacionejecutiva@fundaciondem.cl
administracioncentral@fundaciondem.cl</v>
      </c>
      <c r="U153" s="5">
        <f>VLOOKUP(C153,'AUD AGOSTO'!B:T,17,0)</f>
        <v>0</v>
      </c>
      <c r="V153" s="6">
        <f>VLOOKUP(C153,'AUD AGOSTO'!B:T,18,0)</f>
        <v>93401</v>
      </c>
      <c r="W153" s="7" t="str">
        <f>VLOOKUP(C153,'AUD AGOSTO'!B:T,19,0)</f>
        <v>Se acompaña certificado financiero correspondiente al año 2022, aprobado por el Subdepartamento de Supervisión Financiera.</v>
      </c>
      <c r="X153" s="8">
        <v>9624986</v>
      </c>
      <c r="Y153" s="8">
        <v>75547059</v>
      </c>
      <c r="Z153" s="6">
        <v>45169</v>
      </c>
      <c r="AA153" s="5" t="s">
        <v>5970</v>
      </c>
      <c r="AB153" s="5" t="s">
        <v>5971</v>
      </c>
      <c r="AC153" s="5" t="s">
        <v>221</v>
      </c>
    </row>
    <row r="154" spans="2:29" x14ac:dyDescent="0.2">
      <c r="B154" s="26" t="s">
        <v>6101</v>
      </c>
      <c r="C154" s="26">
        <v>716316009</v>
      </c>
      <c r="D154" s="5">
        <v>1132538</v>
      </c>
      <c r="E154" s="26">
        <v>13</v>
      </c>
      <c r="F154" s="5" t="str">
        <f>VLOOKUP(C154,'AUD AGOSTO'!B:T,2,0)</f>
        <v>Fundación de Derecho Privado</v>
      </c>
      <c r="G154" s="5" t="str">
        <f>VLOOKUP(C154,'AUD AGOSTO'!B:T,3,0)</f>
        <v>Fundación Derecho Privado.</v>
      </c>
      <c r="H154" s="5" t="str">
        <f>VLOOKUP(C154,'AUD AGOSTO'!B:T,4,0)</f>
        <v>Otorgada por Decreto Supremo Nº 1314, de 28 de diciembre de 1987, del Ministerio de Justicia.</v>
      </c>
      <c r="I154" s="5" t="str">
        <f>VLOOKUP(C154,'AUD AGOSTO'!B:T,5,0)</f>
        <v>Certificado de Vigencia, folio Nº 500513007733, emitido con fecha 07 de junio de 2023 por el Servicio de Registro Civil e Identificación.</v>
      </c>
      <c r="J154" s="5">
        <f>VLOOKUP(C154,'AUD AGOSTO'!B:T,6,0)</f>
        <v>2023</v>
      </c>
      <c r="K154" s="5" t="str">
        <f>VLOOKUP(C154,'AUD AGOSTO'!B:T,7,0)</f>
        <v xml:space="preserve">Promover a través de la iniciativa privada, la defensa ecológica del menor de edad, principalmente en relación a los valores, conocimientos, aprendizaje, bienestar, seguridad, dignidad, justicia, equidad y espiritualidad. </v>
      </c>
      <c r="L154" s="5" t="str">
        <f>VLOOKUP(C154,'AUD AGOSTO'!B:T,8,0)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4" s="5" t="str">
        <f>VLOOKUP(C154,'AUD AGOSTO'!B:T,9,0)</f>
        <v>1 año.</v>
      </c>
      <c r="N154" s="5" t="str">
        <f>VLOOKUP(C154,'AUD AGOSTO'!B:T,10,0)</f>
        <v>01 año. Último Directorio data de fecha 01 de julio de 2021.</v>
      </c>
      <c r="O154" s="5" t="str">
        <f>VLOOKUP(C154,'AUD AGOSTO'!B:T,11,0)</f>
        <v xml:space="preserve">Daniela Yáñez Meneses, 
Juan Eduardo Parry Morabec, (Desde el día 02 agosto de 2021)
Carla Polanco Mercado, 
</v>
      </c>
      <c r="P154" s="5" t="str">
        <f>VLOOKUP(C154,'AUD AGOSTO'!B:T,12,0)</f>
        <v xml:space="preserve">Marina de Gaete Nº 755, comuna de Santiago, Región Metropolitana.
</v>
      </c>
      <c r="Q154" s="5" t="str">
        <f>VLOOKUP(C154,'AUD AGOSTO'!B:T,13,0)</f>
        <v>XIII</v>
      </c>
      <c r="R154" s="5" t="str">
        <f>VLOOKUP(C154,'AUD AGOSTO'!B:T,14,0)</f>
        <v>Santiago</v>
      </c>
      <c r="S154" s="5" t="str">
        <f>VLOOKUP(C154,'AUD AGOSTO'!B:T,15,0)</f>
        <v>222150200 
+56971407762</v>
      </c>
      <c r="T154" s="5" t="str">
        <f>VLOOKUP(C154,'AUD AGOSTO'!B:T,16,0)</f>
        <v>directorio@fundaciondem.cl
juan.parry@fundaciondem.cl
coordinacionejecutiva@fundaciondem.cl
administracioncentral@fundaciondem.cl</v>
      </c>
      <c r="U154" s="5">
        <f>VLOOKUP(C154,'AUD AGOSTO'!B:T,17,0)</f>
        <v>0</v>
      </c>
      <c r="V154" s="6">
        <f>VLOOKUP(C154,'AUD AGOSTO'!B:T,18,0)</f>
        <v>93401</v>
      </c>
      <c r="W154" s="7" t="str">
        <f>VLOOKUP(C154,'AUD AGOSTO'!B:T,19,0)</f>
        <v>Se acompaña certificado financiero correspondiente al año 2022, aprobado por el Subdepartamento de Supervisión Financiera.</v>
      </c>
      <c r="X154" s="8">
        <v>36583410</v>
      </c>
      <c r="Y154" s="8">
        <v>279686070</v>
      </c>
      <c r="Z154" s="6">
        <v>45169</v>
      </c>
      <c r="AA154" s="5" t="s">
        <v>5970</v>
      </c>
      <c r="AB154" s="5" t="s">
        <v>5971</v>
      </c>
      <c r="AC154" s="5" t="s">
        <v>221</v>
      </c>
    </row>
    <row r="155" spans="2:29" x14ac:dyDescent="0.2">
      <c r="B155" s="26" t="s">
        <v>6101</v>
      </c>
      <c r="C155" s="26">
        <v>716316009</v>
      </c>
      <c r="D155" s="5">
        <v>1132589</v>
      </c>
      <c r="E155" s="26">
        <v>13</v>
      </c>
      <c r="F155" s="5" t="str">
        <f>VLOOKUP(C155,'AUD AGOSTO'!B:T,2,0)</f>
        <v>Fundación de Derecho Privado</v>
      </c>
      <c r="G155" s="5" t="str">
        <f>VLOOKUP(C155,'AUD AGOSTO'!B:T,3,0)</f>
        <v>Fundación Derecho Privado.</v>
      </c>
      <c r="H155" s="5" t="str">
        <f>VLOOKUP(C155,'AUD AGOSTO'!B:T,4,0)</f>
        <v>Otorgada por Decreto Supremo Nº 1314, de 28 de diciembre de 1987, del Ministerio de Justicia.</v>
      </c>
      <c r="I155" s="5" t="str">
        <f>VLOOKUP(C155,'AUD AGOSTO'!B:T,5,0)</f>
        <v>Certificado de Vigencia, folio Nº 500513007733, emitido con fecha 07 de junio de 2023 por el Servicio de Registro Civil e Identificación.</v>
      </c>
      <c r="J155" s="5">
        <f>VLOOKUP(C155,'AUD AGOSTO'!B:T,6,0)</f>
        <v>2023</v>
      </c>
      <c r="K155" s="5" t="str">
        <f>VLOOKUP(C155,'AUD AGOSTO'!B:T,7,0)</f>
        <v xml:space="preserve">Promover a través de la iniciativa privada, la defensa ecológica del menor de edad, principalmente en relación a los valores, conocimientos, aprendizaje, bienestar, seguridad, dignidad, justicia, equidad y espiritualidad. </v>
      </c>
      <c r="L155" s="5" t="str">
        <f>VLOOKUP(C155,'AUD AGOSTO'!B:T,8,0)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5" s="5" t="str">
        <f>VLOOKUP(C155,'AUD AGOSTO'!B:T,9,0)</f>
        <v>1 año.</v>
      </c>
      <c r="N155" s="5" t="str">
        <f>VLOOKUP(C155,'AUD AGOSTO'!B:T,10,0)</f>
        <v>01 año. Último Directorio data de fecha 01 de julio de 2021.</v>
      </c>
      <c r="O155" s="5" t="str">
        <f>VLOOKUP(C155,'AUD AGOSTO'!B:T,11,0)</f>
        <v xml:space="preserve">Daniela Yáñez Meneses, 
Juan Eduardo Parry Morabec, (Desde el día 02 agosto de 2021)
Carla Polanco Mercado, 
</v>
      </c>
      <c r="P155" s="5" t="str">
        <f>VLOOKUP(C155,'AUD AGOSTO'!B:T,12,0)</f>
        <v xml:space="preserve">Marina de Gaete Nº 755, comuna de Santiago, Región Metropolitana.
</v>
      </c>
      <c r="Q155" s="5" t="str">
        <f>VLOOKUP(C155,'AUD AGOSTO'!B:T,13,0)</f>
        <v>XIII</v>
      </c>
      <c r="R155" s="5" t="str">
        <f>VLOOKUP(C155,'AUD AGOSTO'!B:T,14,0)</f>
        <v>Santiago</v>
      </c>
      <c r="S155" s="5" t="str">
        <f>VLOOKUP(C155,'AUD AGOSTO'!B:T,15,0)</f>
        <v>222150200 
+56971407762</v>
      </c>
      <c r="T155" s="5" t="str">
        <f>VLOOKUP(C155,'AUD AGOSTO'!B:T,16,0)</f>
        <v>directorio@fundaciondem.cl
juan.parry@fundaciondem.cl
coordinacionejecutiva@fundaciondem.cl
administracioncentral@fundaciondem.cl</v>
      </c>
      <c r="U155" s="5">
        <f>VLOOKUP(C155,'AUD AGOSTO'!B:T,17,0)</f>
        <v>0</v>
      </c>
      <c r="V155" s="6">
        <f>VLOOKUP(C155,'AUD AGOSTO'!B:T,18,0)</f>
        <v>93401</v>
      </c>
      <c r="W155" s="7" t="str">
        <f>VLOOKUP(C155,'AUD AGOSTO'!B:T,19,0)</f>
        <v>Se acompaña certificado financiero correspondiente al año 2022, aprobado por el Subdepartamento de Supervisión Financiera.</v>
      </c>
      <c r="X155" s="8">
        <v>13327320</v>
      </c>
      <c r="Y155" s="8">
        <v>93124652</v>
      </c>
      <c r="Z155" s="6">
        <v>45169</v>
      </c>
      <c r="AA155" s="5" t="s">
        <v>5970</v>
      </c>
      <c r="AB155" s="5" t="s">
        <v>5971</v>
      </c>
      <c r="AC155" s="5" t="s">
        <v>6006</v>
      </c>
    </row>
    <row r="156" spans="2:29" x14ac:dyDescent="0.2">
      <c r="B156" s="26" t="s">
        <v>6114</v>
      </c>
      <c r="C156" s="26">
        <v>650450957</v>
      </c>
      <c r="D156" s="5">
        <v>1131888</v>
      </c>
      <c r="E156" s="26">
        <v>13</v>
      </c>
      <c r="F156" s="5" t="str">
        <f>VLOOKUP(C156,'AUD AGOSTO'!B:T,2,0)</f>
        <v>Fundación de Derecho Privado, Sin Fines de Lucro</v>
      </c>
      <c r="G156" s="5" t="str">
        <f>VLOOKUP(C156,'AUD AGOSTO'!B:T,3,0)</f>
        <v>Fundación Derecho Privado.</v>
      </c>
      <c r="H156" s="5" t="str">
        <f>VLOOKUP(C156,'AUD AGOSTO'!B:T,4,0)</f>
        <v xml:space="preserve">Decreto Exento Nº 3715, de fecha 24 de agosto del 2011. </v>
      </c>
      <c r="I156" s="5" t="str">
        <f>VLOOKUP(C156,'AUD AGOSTO'!B:T,5,0)</f>
        <v>Certificado de Vigencia folio N° 500520539744, de fecha 26 Julio 2023, del Servicio de Registro Civil e Identificación.</v>
      </c>
      <c r="J156" s="5">
        <f>VLOOKUP(C156,'AUD AGOSTO'!B:T,6,0)</f>
        <v>2023</v>
      </c>
      <c r="K156" s="5" t="str">
        <f>VLOOKUP(C156,'AUD AGOSTO'!B:T,7,0)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6" s="5" t="str">
        <f>VLOOKUP(C156,'AUD AGOSTO'!B:T,8,0)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6" s="5" t="str">
        <f>VLOOKUP(C156,'AUD AGOSTO'!B:T,9,0)</f>
        <v>Tres años</v>
      </c>
      <c r="N156" s="5" t="str">
        <f>VLOOKUP(C156,'AUD AGOSTO'!B:T,10,0)</f>
        <v xml:space="preserve">08-07-2022 a 08-07-2025
                                 </v>
      </c>
      <c r="O156" s="5" t="str">
        <f>VLOOKUP(C156,'AUD AGOSTO'!B:T,11,0)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6" s="5" t="str">
        <f>VLOOKUP(C156,'AUD AGOSTO'!B:T,12,0)</f>
        <v xml:space="preserve">Calle Andres de Fuenzalida N° 22, 
comuna de Providencia, Región Metropolitana..
</v>
      </c>
      <c r="Q156" s="5" t="str">
        <f>VLOOKUP(C156,'AUD AGOSTO'!B:T,13,0)</f>
        <v>XIII</v>
      </c>
      <c r="R156" s="5" t="str">
        <f>VLOOKUP(C156,'AUD AGOSTO'!B:T,14,0)</f>
        <v>Providencia</v>
      </c>
      <c r="S156" s="5" t="str">
        <f>VLOOKUP(C156,'AUD AGOSTO'!B:T,15,0)</f>
        <v>562 228647320</v>
      </c>
      <c r="T156" s="5" t="str">
        <f>VLOOKUP(C156,'AUD AGOSTO'!B:T,16,0)</f>
        <v xml:space="preserve">Correo electrónico: contacto@proyectob.cl </v>
      </c>
      <c r="U156" s="5">
        <f>VLOOKUP(C156,'AUD AGOSTO'!B:T,17,0)</f>
        <v>0</v>
      </c>
      <c r="V156" s="6" t="str">
        <f>VLOOKUP(C156,'AUD AGOSTO'!B:T,18,0)</f>
        <v>93401: Institución de Asistencia Social</v>
      </c>
      <c r="W156" s="7" t="str">
        <f>VLOOKUP(C156,'AUD AGOSTO'!B:T,19,0)</f>
        <v xml:space="preserve">
Se acompaña certificado financiero correspondiente al 2022, aprobado por el Subdepartamento de Supervisión Financiera.</v>
      </c>
      <c r="X156" s="8">
        <v>0</v>
      </c>
      <c r="Y156" s="8">
        <v>17981040</v>
      </c>
      <c r="Z156" s="6">
        <v>45169</v>
      </c>
      <c r="AA156" s="5" t="s">
        <v>5970</v>
      </c>
      <c r="AB156" s="5" t="s">
        <v>5971</v>
      </c>
      <c r="AC156" s="5" t="s">
        <v>68</v>
      </c>
    </row>
    <row r="157" spans="2:29" x14ac:dyDescent="0.2">
      <c r="B157" s="26" t="s">
        <v>6114</v>
      </c>
      <c r="C157" s="26">
        <v>650450957</v>
      </c>
      <c r="D157" s="5">
        <v>1131889</v>
      </c>
      <c r="E157" s="26">
        <v>13</v>
      </c>
      <c r="F157" s="5" t="str">
        <f>VLOOKUP(C157,'AUD AGOSTO'!B:T,2,0)</f>
        <v>Fundación de Derecho Privado, Sin Fines de Lucro</v>
      </c>
      <c r="G157" s="5" t="str">
        <f>VLOOKUP(C157,'AUD AGOSTO'!B:T,3,0)</f>
        <v>Fundación Derecho Privado.</v>
      </c>
      <c r="H157" s="5" t="str">
        <f>VLOOKUP(C157,'AUD AGOSTO'!B:T,4,0)</f>
        <v xml:space="preserve">Decreto Exento Nº 3715, de fecha 24 de agosto del 2011. </v>
      </c>
      <c r="I157" s="5" t="str">
        <f>VLOOKUP(C157,'AUD AGOSTO'!B:T,5,0)</f>
        <v>Certificado de Vigencia folio N° 500520539744, de fecha 26 Julio 2023, del Servicio de Registro Civil e Identificación.</v>
      </c>
      <c r="J157" s="5">
        <f>VLOOKUP(C157,'AUD AGOSTO'!B:T,6,0)</f>
        <v>2023</v>
      </c>
      <c r="K157" s="5" t="str">
        <f>VLOOKUP(C157,'AUD AGOSTO'!B:T,7,0)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7" s="5" t="str">
        <f>VLOOKUP(C157,'AUD AGOSTO'!B:T,8,0)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7" s="5" t="str">
        <f>VLOOKUP(C157,'AUD AGOSTO'!B:T,9,0)</f>
        <v>Tres años</v>
      </c>
      <c r="N157" s="5" t="str">
        <f>VLOOKUP(C157,'AUD AGOSTO'!B:T,10,0)</f>
        <v xml:space="preserve">08-07-2022 a 08-07-2025
                                 </v>
      </c>
      <c r="O157" s="5" t="str">
        <f>VLOOKUP(C157,'AUD AGOSTO'!B:T,11,0)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7" s="5" t="str">
        <f>VLOOKUP(C157,'AUD AGOSTO'!B:T,12,0)</f>
        <v xml:space="preserve">Calle Andres de Fuenzalida N° 22, 
comuna de Providencia, Región Metropolitana..
</v>
      </c>
      <c r="Q157" s="5" t="str">
        <f>VLOOKUP(C157,'AUD AGOSTO'!B:T,13,0)</f>
        <v>XIII</v>
      </c>
      <c r="R157" s="5" t="str">
        <f>VLOOKUP(C157,'AUD AGOSTO'!B:T,14,0)</f>
        <v>Providencia</v>
      </c>
      <c r="S157" s="5" t="str">
        <f>VLOOKUP(C157,'AUD AGOSTO'!B:T,15,0)</f>
        <v>562 228647320</v>
      </c>
      <c r="T157" s="5" t="str">
        <f>VLOOKUP(C157,'AUD AGOSTO'!B:T,16,0)</f>
        <v xml:space="preserve">Correo electrónico: contacto@proyectob.cl </v>
      </c>
      <c r="U157" s="5">
        <f>VLOOKUP(C157,'AUD AGOSTO'!B:T,17,0)</f>
        <v>0</v>
      </c>
      <c r="V157" s="6" t="str">
        <f>VLOOKUP(C157,'AUD AGOSTO'!B:T,18,0)</f>
        <v>93401: Institución de Asistencia Social</v>
      </c>
      <c r="W157" s="7" t="str">
        <f>VLOOKUP(C157,'AUD AGOSTO'!B:T,19,0)</f>
        <v xml:space="preserve">
Se acompaña certificado financiero correspondiente al 2022, aprobado por el Subdepartamento de Supervisión Financiera.</v>
      </c>
      <c r="X157" s="8">
        <v>0</v>
      </c>
      <c r="Y157" s="8">
        <v>22236527</v>
      </c>
      <c r="Z157" s="6">
        <v>45169</v>
      </c>
      <c r="AA157" s="5" t="s">
        <v>5970</v>
      </c>
      <c r="AB157" s="5" t="s">
        <v>5971</v>
      </c>
      <c r="AC157" s="5" t="s">
        <v>68</v>
      </c>
    </row>
    <row r="158" spans="2:29" x14ac:dyDescent="0.2">
      <c r="B158" s="26" t="s">
        <v>6114</v>
      </c>
      <c r="C158" s="26">
        <v>650450957</v>
      </c>
      <c r="D158" s="5">
        <v>1132598</v>
      </c>
      <c r="E158" s="26">
        <v>13</v>
      </c>
      <c r="F158" s="5" t="str">
        <f>VLOOKUP(C158,'AUD AGOSTO'!B:T,2,0)</f>
        <v>Fundación de Derecho Privado, Sin Fines de Lucro</v>
      </c>
      <c r="G158" s="5" t="str">
        <f>VLOOKUP(C158,'AUD AGOSTO'!B:T,3,0)</f>
        <v>Fundación Derecho Privado.</v>
      </c>
      <c r="H158" s="5" t="str">
        <f>VLOOKUP(C158,'AUD AGOSTO'!B:T,4,0)</f>
        <v xml:space="preserve">Decreto Exento Nº 3715, de fecha 24 de agosto del 2011. </v>
      </c>
      <c r="I158" s="5" t="str">
        <f>VLOOKUP(C158,'AUD AGOSTO'!B:T,5,0)</f>
        <v>Certificado de Vigencia folio N° 500520539744, de fecha 26 Julio 2023, del Servicio de Registro Civil e Identificación.</v>
      </c>
      <c r="J158" s="5">
        <f>VLOOKUP(C158,'AUD AGOSTO'!B:T,6,0)</f>
        <v>2023</v>
      </c>
      <c r="K158" s="5" t="str">
        <f>VLOOKUP(C158,'AUD AGOSTO'!B:T,7,0)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8" s="5" t="str">
        <f>VLOOKUP(C158,'AUD AGOSTO'!B:T,8,0)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8" s="5" t="str">
        <f>VLOOKUP(C158,'AUD AGOSTO'!B:T,9,0)</f>
        <v>Tres años</v>
      </c>
      <c r="N158" s="5" t="str">
        <f>VLOOKUP(C158,'AUD AGOSTO'!B:T,10,0)</f>
        <v xml:space="preserve">08-07-2022 a 08-07-2025
                                 </v>
      </c>
      <c r="O158" s="5" t="str">
        <f>VLOOKUP(C158,'AUD AGOSTO'!B:T,11,0)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8" s="5" t="str">
        <f>VLOOKUP(C158,'AUD AGOSTO'!B:T,12,0)</f>
        <v xml:space="preserve">Calle Andres de Fuenzalida N° 22, 
comuna de Providencia, Región Metropolitana..
</v>
      </c>
      <c r="Q158" s="5" t="str">
        <f>VLOOKUP(C158,'AUD AGOSTO'!B:T,13,0)</f>
        <v>XIII</v>
      </c>
      <c r="R158" s="5" t="str">
        <f>VLOOKUP(C158,'AUD AGOSTO'!B:T,14,0)</f>
        <v>Providencia</v>
      </c>
      <c r="S158" s="5" t="str">
        <f>VLOOKUP(C158,'AUD AGOSTO'!B:T,15,0)</f>
        <v>562 228647320</v>
      </c>
      <c r="T158" s="5" t="str">
        <f>VLOOKUP(C158,'AUD AGOSTO'!B:T,16,0)</f>
        <v xml:space="preserve">Correo electrónico: contacto@proyectob.cl </v>
      </c>
      <c r="U158" s="5">
        <f>VLOOKUP(C158,'AUD AGOSTO'!B:T,17,0)</f>
        <v>0</v>
      </c>
      <c r="V158" s="6" t="str">
        <f>VLOOKUP(C158,'AUD AGOSTO'!B:T,18,0)</f>
        <v>93401: Institución de Asistencia Social</v>
      </c>
      <c r="W158" s="7" t="str">
        <f>VLOOKUP(C158,'AUD AGOSTO'!B:T,19,0)</f>
        <v xml:space="preserve">
Se acompaña certificado financiero correspondiente al 2022, aprobado por el Subdepartamento de Supervisión Financiera.</v>
      </c>
      <c r="X158" s="8">
        <v>700560</v>
      </c>
      <c r="Y158" s="8">
        <v>700560</v>
      </c>
      <c r="Z158" s="6">
        <v>45169</v>
      </c>
      <c r="AA158" s="5" t="s">
        <v>5970</v>
      </c>
      <c r="AB158" s="5" t="s">
        <v>5971</v>
      </c>
      <c r="AC158" s="5" t="s">
        <v>68</v>
      </c>
    </row>
    <row r="159" spans="2:29" x14ac:dyDescent="0.2">
      <c r="B159" s="26" t="s">
        <v>6114</v>
      </c>
      <c r="C159" s="26">
        <v>650450957</v>
      </c>
      <c r="D159" s="5">
        <v>1132599</v>
      </c>
      <c r="E159" s="26">
        <v>13</v>
      </c>
      <c r="F159" s="5" t="str">
        <f>VLOOKUP(C159,'AUD AGOSTO'!B:T,2,0)</f>
        <v>Fundación de Derecho Privado, Sin Fines de Lucro</v>
      </c>
      <c r="G159" s="5" t="str">
        <f>VLOOKUP(C159,'AUD AGOSTO'!B:T,3,0)</f>
        <v>Fundación Derecho Privado.</v>
      </c>
      <c r="H159" s="5" t="str">
        <f>VLOOKUP(C159,'AUD AGOSTO'!B:T,4,0)</f>
        <v xml:space="preserve">Decreto Exento Nº 3715, de fecha 24 de agosto del 2011. </v>
      </c>
      <c r="I159" s="5" t="str">
        <f>VLOOKUP(C159,'AUD AGOSTO'!B:T,5,0)</f>
        <v>Certificado de Vigencia folio N° 500520539744, de fecha 26 Julio 2023, del Servicio de Registro Civil e Identificación.</v>
      </c>
      <c r="J159" s="5">
        <f>VLOOKUP(C159,'AUD AGOSTO'!B:T,6,0)</f>
        <v>2023</v>
      </c>
      <c r="K159" s="5" t="str">
        <f>VLOOKUP(C159,'AUD AGOSTO'!B:T,7,0)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9" s="5" t="str">
        <f>VLOOKUP(C159,'AUD AGOSTO'!B:T,8,0)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9" s="5" t="str">
        <f>VLOOKUP(C159,'AUD AGOSTO'!B:T,9,0)</f>
        <v>Tres años</v>
      </c>
      <c r="N159" s="5" t="str">
        <f>VLOOKUP(C159,'AUD AGOSTO'!B:T,10,0)</f>
        <v xml:space="preserve">08-07-2022 a 08-07-2025
                                 </v>
      </c>
      <c r="O159" s="5" t="str">
        <f>VLOOKUP(C159,'AUD AGOSTO'!B:T,11,0)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9" s="5" t="str">
        <f>VLOOKUP(C159,'AUD AGOSTO'!B:T,12,0)</f>
        <v xml:space="preserve">Calle Andres de Fuenzalida N° 22, 
comuna de Providencia, Región Metropolitana..
</v>
      </c>
      <c r="Q159" s="5" t="str">
        <f>VLOOKUP(C159,'AUD AGOSTO'!B:T,13,0)</f>
        <v>XIII</v>
      </c>
      <c r="R159" s="5" t="str">
        <f>VLOOKUP(C159,'AUD AGOSTO'!B:T,14,0)</f>
        <v>Providencia</v>
      </c>
      <c r="S159" s="5" t="str">
        <f>VLOOKUP(C159,'AUD AGOSTO'!B:T,15,0)</f>
        <v>562 228647320</v>
      </c>
      <c r="T159" s="5" t="str">
        <f>VLOOKUP(C159,'AUD AGOSTO'!B:T,16,0)</f>
        <v xml:space="preserve">Correo electrónico: contacto@proyectob.cl </v>
      </c>
      <c r="U159" s="5">
        <f>VLOOKUP(C159,'AUD AGOSTO'!B:T,17,0)</f>
        <v>0</v>
      </c>
      <c r="V159" s="6" t="str">
        <f>VLOOKUP(C159,'AUD AGOSTO'!B:T,18,0)</f>
        <v>93401: Institución de Asistencia Social</v>
      </c>
      <c r="W159" s="7" t="str">
        <f>VLOOKUP(C159,'AUD AGOSTO'!B:T,19,0)</f>
        <v xml:space="preserve">
Se acompaña certificado financiero correspondiente al 2022, aprobado por el Subdepartamento de Supervisión Financiera.</v>
      </c>
      <c r="X159" s="8">
        <v>4150818</v>
      </c>
      <c r="Y159" s="8">
        <v>4150818</v>
      </c>
      <c r="Z159" s="6">
        <v>45169</v>
      </c>
      <c r="AA159" s="5" t="s">
        <v>5970</v>
      </c>
      <c r="AB159" s="5" t="s">
        <v>5971</v>
      </c>
      <c r="AC159" s="5" t="s">
        <v>68</v>
      </c>
    </row>
    <row r="160" spans="2:29" x14ac:dyDescent="0.2">
      <c r="B160" s="26" t="s">
        <v>6115</v>
      </c>
      <c r="C160" s="26" t="s">
        <v>5966</v>
      </c>
      <c r="D160" s="5">
        <v>1131891</v>
      </c>
      <c r="E160" s="26">
        <v>13</v>
      </c>
      <c r="F160" s="5" t="str">
        <f>VLOOKUP(C160,'AUD AGOSTO'!B:T,2,0)</f>
        <v>Fundación de Derecho Privado</v>
      </c>
      <c r="G160" s="5" t="str">
        <f>VLOOKUP(C160,'AUD AGOSTO'!B:T,3,0)</f>
        <v>Fundación Derecho Privado.</v>
      </c>
      <c r="H160" s="5" t="str">
        <f>VLOOKUP(C160,'AUD AGOSTO'!B:T,4,0)</f>
        <v>Inscripción N°30734 de fecha 08 de Abril de 2013, del Registro de Personas Jurídicas, del Servicio de Registro Civil e Identificación.</v>
      </c>
      <c r="I160" s="5" t="str">
        <f>VLOOKUP(C160,'AUD AGOSTO'!B:T,5,0)</f>
        <v xml:space="preserve">Certificado de Vigencia Folio Nº 500516783223, de fecha 03 Julio 2023, del Servicio de Registro Civil e Identificación. </v>
      </c>
      <c r="J160" s="5">
        <f>VLOOKUP(C160,'AUD AGOSTO'!B:T,6,0)</f>
        <v>2023</v>
      </c>
      <c r="K160" s="5" t="str">
        <f>VLOOKUP(C160,'AUD AGOSTO'!B:T,7,0)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0" s="5" t="str">
        <f>VLOOKUP(C160,'AUD AGOSTO'!B:T,8,0)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0" s="5" t="str">
        <f>VLOOKUP(C160,'AUD AGOSTO'!B:T,9,0)</f>
        <v>De acuerdo al artículo 08 de sus Estatutos, el Directorio durará tres años en sus funciones, pudiendo sus integrantes ser reelegidos para el período siguiente.</v>
      </c>
      <c r="N160" s="5" t="str">
        <f>VLOOKUP(C160,'AUD AGOSTO'!B:T,10,0)</f>
        <v>28 de enero de 2021 al 28 de enero de 2024. Según consta en Certificado de directorio de persona jurídica sin fines de lucro Folio Nº 500403224934, de fecha 12 de agosto de 2021, del Servicio de Registro Civil e Identificación.</v>
      </c>
      <c r="O160" s="5" t="str">
        <f>VLOOKUP(C160,'AUD AGOSTO'!B:T,11,0)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0" s="5" t="str">
        <f>VLOOKUP(C160,'AUD AGOSTO'!B:T,12,0)</f>
        <v>Calle Dos N°9417, comuna de Quilicura, región Metropolitana.</v>
      </c>
      <c r="Q160" s="5" t="str">
        <f>VLOOKUP(C160,'AUD AGOSTO'!B:T,13,0)</f>
        <v>XIII</v>
      </c>
      <c r="R160" s="5" t="str">
        <f>VLOOKUP(C160,'AUD AGOSTO'!B:T,14,0)</f>
        <v>Quilicura</v>
      </c>
      <c r="S160" s="5" t="str">
        <f>VLOOKUP(C160,'AUD AGOSTO'!B:T,15,0)</f>
        <v xml:space="preserve">Fonos 223653276, 223653197, 989067827. 
</v>
      </c>
      <c r="T160" s="5" t="str">
        <f>VLOOKUP(C160,'AUD AGOSTO'!B:T,16,0)</f>
        <v xml:space="preserve">Correos bernardo.vasquez@reinventarse.cl y jonathan.monsalve@reinventarse.cl
</v>
      </c>
      <c r="U160" s="5">
        <f>VLOOKUP(C160,'AUD AGOSTO'!B:T,17,0)</f>
        <v>0</v>
      </c>
      <c r="V160" s="6" t="str">
        <f>VLOOKUP(C160,'AUD AGOSTO'!B:T,18,0)</f>
        <v>93401: Instituciones de Asistencia Social</v>
      </c>
      <c r="W160" s="7" t="str">
        <f>VLOOKUP(C160,'AUD AGOSTO'!B:T,19,0)</f>
        <v>Se acompaña certificado financiero correspondiente al año 2022, aprobados por  Supervisión Financiera Nacional.</v>
      </c>
      <c r="X160" s="8">
        <v>140112</v>
      </c>
      <c r="Y160" s="8">
        <v>15996120</v>
      </c>
      <c r="Z160" s="6">
        <v>45169</v>
      </c>
      <c r="AA160" s="5" t="s">
        <v>5970</v>
      </c>
      <c r="AB160" s="5" t="s">
        <v>5971</v>
      </c>
      <c r="AC160" s="5" t="s">
        <v>5993</v>
      </c>
    </row>
    <row r="161" spans="2:29" x14ac:dyDescent="0.2">
      <c r="B161" s="26" t="s">
        <v>6115</v>
      </c>
      <c r="C161" s="26" t="s">
        <v>5966</v>
      </c>
      <c r="D161" s="5">
        <v>1131892</v>
      </c>
      <c r="E161" s="26">
        <v>13</v>
      </c>
      <c r="F161" s="5" t="str">
        <f>VLOOKUP(C161,'AUD AGOSTO'!B:T,2,0)</f>
        <v>Fundación de Derecho Privado</v>
      </c>
      <c r="G161" s="5" t="str">
        <f>VLOOKUP(C161,'AUD AGOSTO'!B:T,3,0)</f>
        <v>Fundación Derecho Privado.</v>
      </c>
      <c r="H161" s="5" t="str">
        <f>VLOOKUP(C161,'AUD AGOSTO'!B:T,4,0)</f>
        <v>Inscripción N°30734 de fecha 08 de Abril de 2013, del Registro de Personas Jurídicas, del Servicio de Registro Civil e Identificación.</v>
      </c>
      <c r="I161" s="5" t="str">
        <f>VLOOKUP(C161,'AUD AGOSTO'!B:T,5,0)</f>
        <v xml:space="preserve">Certificado de Vigencia Folio Nº 500516783223, de fecha 03 Julio 2023, del Servicio de Registro Civil e Identificación. </v>
      </c>
      <c r="J161" s="5">
        <f>VLOOKUP(C161,'AUD AGOSTO'!B:T,6,0)</f>
        <v>2023</v>
      </c>
      <c r="K161" s="5" t="str">
        <f>VLOOKUP(C161,'AUD AGOSTO'!B:T,7,0)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1" s="5" t="str">
        <f>VLOOKUP(C161,'AUD AGOSTO'!B:T,8,0)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1" s="5" t="str">
        <f>VLOOKUP(C161,'AUD AGOSTO'!B:T,9,0)</f>
        <v>De acuerdo al artículo 08 de sus Estatutos, el Directorio durará tres años en sus funciones, pudiendo sus integrantes ser reelegidos para el período siguiente.</v>
      </c>
      <c r="N161" s="5" t="str">
        <f>VLOOKUP(C161,'AUD AGOSTO'!B:T,10,0)</f>
        <v>28 de enero de 2021 al 28 de enero de 2024. Según consta en Certificado de directorio de persona jurídica sin fines de lucro Folio Nº 500403224934, de fecha 12 de agosto de 2021, del Servicio de Registro Civil e Identificación.</v>
      </c>
      <c r="O161" s="5" t="str">
        <f>VLOOKUP(C161,'AUD AGOSTO'!B:T,11,0)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1" s="5" t="str">
        <f>VLOOKUP(C161,'AUD AGOSTO'!B:T,12,0)</f>
        <v>Calle Dos N°9417, comuna de Quilicura, región Metropolitana.</v>
      </c>
      <c r="Q161" s="5" t="str">
        <f>VLOOKUP(C161,'AUD AGOSTO'!B:T,13,0)</f>
        <v>XIII</v>
      </c>
      <c r="R161" s="5" t="str">
        <f>VLOOKUP(C161,'AUD AGOSTO'!B:T,14,0)</f>
        <v>Quilicura</v>
      </c>
      <c r="S161" s="5" t="str">
        <f>VLOOKUP(C161,'AUD AGOSTO'!B:T,15,0)</f>
        <v xml:space="preserve">Fonos 223653276, 223653197, 989067827. 
</v>
      </c>
      <c r="T161" s="5" t="str">
        <f>VLOOKUP(C161,'AUD AGOSTO'!B:T,16,0)</f>
        <v xml:space="preserve">Correos bernardo.vasquez@reinventarse.cl y jonathan.monsalve@reinventarse.cl
</v>
      </c>
      <c r="U161" s="5">
        <f>VLOOKUP(C161,'AUD AGOSTO'!B:T,17,0)</f>
        <v>0</v>
      </c>
      <c r="V161" s="6" t="str">
        <f>VLOOKUP(C161,'AUD AGOSTO'!B:T,18,0)</f>
        <v>93401: Instituciones de Asistencia Social</v>
      </c>
      <c r="W161" s="7" t="str">
        <f>VLOOKUP(C161,'AUD AGOSTO'!B:T,19,0)</f>
        <v>Se acompaña certificado financiero correspondiente al año 2022, aprobados por  Supervisión Financiera Nacional.</v>
      </c>
      <c r="X161" s="8">
        <v>168009</v>
      </c>
      <c r="Y161" s="8">
        <v>19123414</v>
      </c>
      <c r="Z161" s="6">
        <v>45169</v>
      </c>
      <c r="AA161" s="5" t="s">
        <v>5970</v>
      </c>
      <c r="AB161" s="5" t="s">
        <v>5971</v>
      </c>
      <c r="AC161" s="5" t="s">
        <v>5993</v>
      </c>
    </row>
    <row r="162" spans="2:29" x14ac:dyDescent="0.2">
      <c r="B162" s="26" t="s">
        <v>6115</v>
      </c>
      <c r="C162" s="26" t="s">
        <v>5966</v>
      </c>
      <c r="D162" s="5">
        <v>1132600</v>
      </c>
      <c r="E162" s="26">
        <v>13</v>
      </c>
      <c r="F162" s="5" t="str">
        <f>VLOOKUP(C162,'AUD AGOSTO'!B:T,2,0)</f>
        <v>Fundación de Derecho Privado</v>
      </c>
      <c r="G162" s="5" t="str">
        <f>VLOOKUP(C162,'AUD AGOSTO'!B:T,3,0)</f>
        <v>Fundación Derecho Privado.</v>
      </c>
      <c r="H162" s="5" t="str">
        <f>VLOOKUP(C162,'AUD AGOSTO'!B:T,4,0)</f>
        <v>Inscripción N°30734 de fecha 08 de Abril de 2013, del Registro de Personas Jurídicas, del Servicio de Registro Civil e Identificación.</v>
      </c>
      <c r="I162" s="5" t="str">
        <f>VLOOKUP(C162,'AUD AGOSTO'!B:T,5,0)</f>
        <v xml:space="preserve">Certificado de Vigencia Folio Nº 500516783223, de fecha 03 Julio 2023, del Servicio de Registro Civil e Identificación. </v>
      </c>
      <c r="J162" s="5">
        <f>VLOOKUP(C162,'AUD AGOSTO'!B:T,6,0)</f>
        <v>2023</v>
      </c>
      <c r="K162" s="5" t="str">
        <f>VLOOKUP(C162,'AUD AGOSTO'!B:T,7,0)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2" s="5" t="str">
        <f>VLOOKUP(C162,'AUD AGOSTO'!B:T,8,0)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2" s="5" t="str">
        <f>VLOOKUP(C162,'AUD AGOSTO'!B:T,9,0)</f>
        <v>De acuerdo al artículo 08 de sus Estatutos, el Directorio durará tres años en sus funciones, pudiendo sus integrantes ser reelegidos para el período siguiente.</v>
      </c>
      <c r="N162" s="5" t="str">
        <f>VLOOKUP(C162,'AUD AGOSTO'!B:T,10,0)</f>
        <v>28 de enero de 2021 al 28 de enero de 2024. Según consta en Certificado de directorio de persona jurídica sin fines de lucro Folio Nº 500403224934, de fecha 12 de agosto de 2021, del Servicio de Registro Civil e Identificación.</v>
      </c>
      <c r="O162" s="5" t="str">
        <f>VLOOKUP(C162,'AUD AGOSTO'!B:T,11,0)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2" s="5" t="str">
        <f>VLOOKUP(C162,'AUD AGOSTO'!B:T,12,0)</f>
        <v>Calle Dos N°9417, comuna de Quilicura, región Metropolitana.</v>
      </c>
      <c r="Q162" s="5" t="str">
        <f>VLOOKUP(C162,'AUD AGOSTO'!B:T,13,0)</f>
        <v>XIII</v>
      </c>
      <c r="R162" s="5" t="str">
        <f>VLOOKUP(C162,'AUD AGOSTO'!B:T,14,0)</f>
        <v>Quilicura</v>
      </c>
      <c r="S162" s="5" t="str">
        <f>VLOOKUP(C162,'AUD AGOSTO'!B:T,15,0)</f>
        <v xml:space="preserve">Fonos 223653276, 223653197, 989067827. 
</v>
      </c>
      <c r="T162" s="5" t="str">
        <f>VLOOKUP(C162,'AUD AGOSTO'!B:T,16,0)</f>
        <v xml:space="preserve">Correos bernardo.vasquez@reinventarse.cl y jonathan.monsalve@reinventarse.cl
</v>
      </c>
      <c r="U162" s="5">
        <f>VLOOKUP(C162,'AUD AGOSTO'!B:T,17,0)</f>
        <v>0</v>
      </c>
      <c r="V162" s="6" t="str">
        <f>VLOOKUP(C162,'AUD AGOSTO'!B:T,18,0)</f>
        <v>93401: Instituciones de Asistencia Social</v>
      </c>
      <c r="W162" s="7" t="str">
        <f>VLOOKUP(C162,'AUD AGOSTO'!B:T,19,0)</f>
        <v>Se acompaña certificado financiero correspondiente al año 2022, aprobados por  Supervisión Financiera Nacional.</v>
      </c>
      <c r="X162" s="8">
        <v>2218440</v>
      </c>
      <c r="Y162" s="8">
        <v>2218440</v>
      </c>
      <c r="Z162" s="6">
        <v>45169</v>
      </c>
      <c r="AA162" s="5" t="s">
        <v>5970</v>
      </c>
      <c r="AB162" s="5" t="s">
        <v>5971</v>
      </c>
      <c r="AC162" s="5" t="s">
        <v>5993</v>
      </c>
    </row>
    <row r="163" spans="2:29" x14ac:dyDescent="0.2">
      <c r="B163" s="26" t="s">
        <v>6115</v>
      </c>
      <c r="C163" s="26" t="s">
        <v>5966</v>
      </c>
      <c r="D163" s="5">
        <v>1132601</v>
      </c>
      <c r="E163" s="26">
        <v>13</v>
      </c>
      <c r="F163" s="5" t="str">
        <f>VLOOKUP(C163,'AUD AGOSTO'!B:T,2,0)</f>
        <v>Fundación de Derecho Privado</v>
      </c>
      <c r="G163" s="5" t="str">
        <f>VLOOKUP(C163,'AUD AGOSTO'!B:T,3,0)</f>
        <v>Fundación Derecho Privado.</v>
      </c>
      <c r="H163" s="5" t="str">
        <f>VLOOKUP(C163,'AUD AGOSTO'!B:T,4,0)</f>
        <v>Inscripción N°30734 de fecha 08 de Abril de 2013, del Registro de Personas Jurídicas, del Servicio de Registro Civil e Identificación.</v>
      </c>
      <c r="I163" s="5" t="str">
        <f>VLOOKUP(C163,'AUD AGOSTO'!B:T,5,0)</f>
        <v xml:space="preserve">Certificado de Vigencia Folio Nº 500516783223, de fecha 03 Julio 2023, del Servicio de Registro Civil e Identificación. </v>
      </c>
      <c r="J163" s="5">
        <f>VLOOKUP(C163,'AUD AGOSTO'!B:T,6,0)</f>
        <v>2023</v>
      </c>
      <c r="K163" s="5" t="str">
        <f>VLOOKUP(C163,'AUD AGOSTO'!B:T,7,0)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3" s="5" t="str">
        <f>VLOOKUP(C163,'AUD AGOSTO'!B:T,8,0)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3" s="5" t="str">
        <f>VLOOKUP(C163,'AUD AGOSTO'!B:T,9,0)</f>
        <v>De acuerdo al artículo 08 de sus Estatutos, el Directorio durará tres años en sus funciones, pudiendo sus integrantes ser reelegidos para el período siguiente.</v>
      </c>
      <c r="N163" s="5" t="str">
        <f>VLOOKUP(C163,'AUD AGOSTO'!B:T,10,0)</f>
        <v>28 de enero de 2021 al 28 de enero de 2024. Según consta en Certificado de directorio de persona jurídica sin fines de lucro Folio Nº 500403224934, de fecha 12 de agosto de 2021, del Servicio de Registro Civil e Identificación.</v>
      </c>
      <c r="O163" s="5" t="str">
        <f>VLOOKUP(C163,'AUD AGOSTO'!B:T,11,0)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3" s="5" t="str">
        <f>VLOOKUP(C163,'AUD AGOSTO'!B:T,12,0)</f>
        <v>Calle Dos N°9417, comuna de Quilicura, región Metropolitana.</v>
      </c>
      <c r="Q163" s="5" t="str">
        <f>VLOOKUP(C163,'AUD AGOSTO'!B:T,13,0)</f>
        <v>XIII</v>
      </c>
      <c r="R163" s="5" t="str">
        <f>VLOOKUP(C163,'AUD AGOSTO'!B:T,14,0)</f>
        <v>Quilicura</v>
      </c>
      <c r="S163" s="5" t="str">
        <f>VLOOKUP(C163,'AUD AGOSTO'!B:T,15,0)</f>
        <v xml:space="preserve">Fonos 223653276, 223653197, 989067827. 
</v>
      </c>
      <c r="T163" s="5" t="str">
        <f>VLOOKUP(C163,'AUD AGOSTO'!B:T,16,0)</f>
        <v xml:space="preserve">Correos bernardo.vasquez@reinventarse.cl y jonathan.monsalve@reinventarse.cl
</v>
      </c>
      <c r="U163" s="5">
        <f>VLOOKUP(C163,'AUD AGOSTO'!B:T,17,0)</f>
        <v>0</v>
      </c>
      <c r="V163" s="6" t="str">
        <f>VLOOKUP(C163,'AUD AGOSTO'!B:T,18,0)</f>
        <v>93401: Instituciones de Asistencia Social</v>
      </c>
      <c r="W163" s="7" t="str">
        <f>VLOOKUP(C163,'AUD AGOSTO'!B:T,19,0)</f>
        <v>Se acompaña certificado financiero correspondiente al año 2022, aprobados por  Supervisión Financiera Nacional.</v>
      </c>
      <c r="X163" s="8">
        <v>2816627</v>
      </c>
      <c r="Y163" s="8">
        <v>2816627</v>
      </c>
      <c r="Z163" s="6">
        <v>45169</v>
      </c>
      <c r="AA163" s="5" t="s">
        <v>5970</v>
      </c>
      <c r="AB163" s="5" t="s">
        <v>5971</v>
      </c>
      <c r="AC163" s="5" t="s">
        <v>5993</v>
      </c>
    </row>
    <row r="164" spans="2:29" x14ac:dyDescent="0.2">
      <c r="B164" s="26" t="s">
        <v>6110</v>
      </c>
      <c r="C164" s="26">
        <v>738689003</v>
      </c>
      <c r="D164" s="5">
        <v>1020302</v>
      </c>
      <c r="E164" s="26">
        <v>2</v>
      </c>
      <c r="F164" s="5" t="str">
        <f>VLOOKUP(C164,'AUD AGOSTO'!B:T,2,0)</f>
        <v>Fundación de Derecho Privado.</v>
      </c>
      <c r="G164" s="5" t="str">
        <f>VLOOKUP(C164,'AUD AGOSTO'!B:T,3,0)</f>
        <v>Fundación Derecho Privado.</v>
      </c>
      <c r="H164" s="5" t="str">
        <f>VLOOKUP(C164,'AUD AGOSTO'!B:T,4,0)</f>
        <v>Otorgado por Decreto Supremo Nº 262, de fecha 2 de abril de 1997, por el Ministerio de Justicia. Publicado en el Diario Oficial con fecha 24 de abril de 1997.</v>
      </c>
      <c r="I164" s="5" t="str">
        <f>VLOOKUP(C164,'AUD AGOSTO'!B:T,5,0)</f>
        <v>Certificado de Vigencia Folio N° 500511981923, emitido por el Servicio de Registro Civil e Identificación, de fecha 31 de mayo de 2023.</v>
      </c>
      <c r="J164" s="5">
        <f>VLOOKUP(C164,'AUD AGOSTO'!B:T,6,0)</f>
        <v>2023</v>
      </c>
      <c r="K164" s="5" t="str">
        <f>VLOOKUP(C164,'AUD AGOSTO'!B:T,7,0)</f>
        <v xml:space="preserve">Ayudar a la infancia desvalida sin distinción de sexo, sin distinción racial, creencia religiosa o política.
</v>
      </c>
      <c r="L164" s="5" t="str">
        <f>VLOOKUP(C164,'AUD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4" s="5" t="str">
        <f>VLOOKUP(C164,'AUD AGOSTO'!B:T,9,0)</f>
        <v>El Consejo durará tres años en sus cargos y se renovará tácita y sucesivamente cada tres años, salvo que la mayoría absoluta de los demás consejeros, resuelva su exclusión.</v>
      </c>
      <c r="N164" s="5" t="str">
        <f>VLOOKUP(C164,'AUD AGOSTO'!B:T,10,0)</f>
        <v>Nombramiento 05 de diciembre de 2022 y cesación 05 de diciembre de 2025.</v>
      </c>
      <c r="O164" s="5" t="str">
        <f>VLOOKUP(C164,'AUD AGOSTO'!B:T,11,0)</f>
        <v xml:space="preserve">Simona de la Barra Cruzat
Rafael Mella Gallegos.
Podrán actuar conjunta o separadamente.
</v>
      </c>
      <c r="P164" s="5" t="str">
        <f>VLOOKUP(C164,'AUD AGOSTO'!B:T,12,0)</f>
        <v>Exeter Nº 540-D, Concepción.</v>
      </c>
      <c r="Q164" s="5" t="str">
        <f>VLOOKUP(C164,'AUD AGOSTO'!B:T,13,0)</f>
        <v>VIII</v>
      </c>
      <c r="R164" s="5" t="str">
        <f>VLOOKUP(C164,'AUD AGOSTO'!B:T,14,0)</f>
        <v>Concepción</v>
      </c>
      <c r="S164" s="5" t="str">
        <f>VLOOKUP(C164,'AUD AGOSTO'!B:T,15,0)</f>
        <v xml:space="preserve"> 41-2106-850
</v>
      </c>
      <c r="T164" s="5" t="str">
        <f>VLOOKUP(C164,'AUD AGOSTO'!B:T,16,0)</f>
        <v>contacto@tdesperanza.cl</v>
      </c>
      <c r="U164" s="5">
        <f>VLOOKUP(C164,'AUD AGOSTO'!B:T,17,0)</f>
        <v>0</v>
      </c>
      <c r="V164" s="6" t="str">
        <f>VLOOKUP(C164,'AUD AGOSTO'!B:T,18,0)</f>
        <v>93401.</v>
      </c>
      <c r="W164" s="7" t="str">
        <f>VLOOKUP(C164,'AUD AGOSTO'!B:T,19,0)</f>
        <v xml:space="preserve">Certificado de antecedentes financieros, correspondientes al año 2022, aprobados por el Subdepartamento de Supervisión Financiera Nacional. </v>
      </c>
      <c r="X164" s="8">
        <v>2092339</v>
      </c>
      <c r="Y164" s="8">
        <v>20026674</v>
      </c>
      <c r="Z164" s="6">
        <v>45169</v>
      </c>
      <c r="AA164" s="5" t="s">
        <v>5970</v>
      </c>
      <c r="AB164" s="5" t="s">
        <v>5971</v>
      </c>
      <c r="AC164" s="5" t="s">
        <v>5973</v>
      </c>
    </row>
    <row r="165" spans="2:29" x14ac:dyDescent="0.2">
      <c r="B165" s="26" t="s">
        <v>6110</v>
      </c>
      <c r="C165" s="26">
        <v>738689003</v>
      </c>
      <c r="D165" s="5">
        <v>1020303</v>
      </c>
      <c r="E165" s="26">
        <v>2</v>
      </c>
      <c r="F165" s="5" t="str">
        <f>VLOOKUP(C165,'AUD AGOSTO'!B:T,2,0)</f>
        <v>Fundación de Derecho Privado.</v>
      </c>
      <c r="G165" s="5" t="str">
        <f>VLOOKUP(C165,'AUD AGOSTO'!B:T,3,0)</f>
        <v>Fundación Derecho Privado.</v>
      </c>
      <c r="H165" s="5" t="str">
        <f>VLOOKUP(C165,'AUD AGOSTO'!B:T,4,0)</f>
        <v>Otorgado por Decreto Supremo Nº 262, de fecha 2 de abril de 1997, por el Ministerio de Justicia. Publicado en el Diario Oficial con fecha 24 de abril de 1997.</v>
      </c>
      <c r="I165" s="5" t="str">
        <f>VLOOKUP(C165,'AUD AGOSTO'!B:T,5,0)</f>
        <v>Certificado de Vigencia Folio N° 500511981923, emitido por el Servicio de Registro Civil e Identificación, de fecha 31 de mayo de 2023.</v>
      </c>
      <c r="J165" s="5">
        <f>VLOOKUP(C165,'AUD AGOSTO'!B:T,6,0)</f>
        <v>2023</v>
      </c>
      <c r="K165" s="5" t="str">
        <f>VLOOKUP(C165,'AUD AGOSTO'!B:T,7,0)</f>
        <v xml:space="preserve">Ayudar a la infancia desvalida sin distinción de sexo, sin distinción racial, creencia religiosa o política.
</v>
      </c>
      <c r="L165" s="5" t="str">
        <f>VLOOKUP(C165,'AUD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5" s="5" t="str">
        <f>VLOOKUP(C165,'AUD AGOSTO'!B:T,9,0)</f>
        <v>El Consejo durará tres años en sus cargos y se renovará tácita y sucesivamente cada tres años, salvo que la mayoría absoluta de los demás consejeros, resuelva su exclusión.</v>
      </c>
      <c r="N165" s="5" t="str">
        <f>VLOOKUP(C165,'AUD AGOSTO'!B:T,10,0)</f>
        <v>Nombramiento 05 de diciembre de 2022 y cesación 05 de diciembre de 2025.</v>
      </c>
      <c r="O165" s="5" t="str">
        <f>VLOOKUP(C165,'AUD AGOSTO'!B:T,11,0)</f>
        <v xml:space="preserve">Simona de la Barra Cruzat
Rafael Mella Gallegos.
Podrán actuar conjunta o separadamente.
</v>
      </c>
      <c r="P165" s="5" t="str">
        <f>VLOOKUP(C165,'AUD AGOSTO'!B:T,12,0)</f>
        <v>Exeter Nº 540-D, Concepción.</v>
      </c>
      <c r="Q165" s="5" t="str">
        <f>VLOOKUP(C165,'AUD AGOSTO'!B:T,13,0)</f>
        <v>VIII</v>
      </c>
      <c r="R165" s="5" t="str">
        <f>VLOOKUP(C165,'AUD AGOSTO'!B:T,14,0)</f>
        <v>Concepción</v>
      </c>
      <c r="S165" s="5" t="str">
        <f>VLOOKUP(C165,'AUD AGOSTO'!B:T,15,0)</f>
        <v xml:space="preserve"> 41-2106-850
</v>
      </c>
      <c r="T165" s="5" t="str">
        <f>VLOOKUP(C165,'AUD AGOSTO'!B:T,16,0)</f>
        <v>contacto@tdesperanza.cl</v>
      </c>
      <c r="U165" s="5">
        <f>VLOOKUP(C165,'AUD AGOSTO'!B:T,17,0)</f>
        <v>0</v>
      </c>
      <c r="V165" s="6" t="str">
        <f>VLOOKUP(C165,'AUD AGOSTO'!B:T,18,0)</f>
        <v>93401.</v>
      </c>
      <c r="W165" s="7" t="str">
        <f>VLOOKUP(C165,'AUD AGOSTO'!B:T,19,0)</f>
        <v xml:space="preserve">Certificado de antecedentes financieros, correspondientes al año 2022, aprobados por el Subdepartamento de Supervisión Financiera Nacional. </v>
      </c>
      <c r="X165" s="8">
        <v>2277020</v>
      </c>
      <c r="Y165" s="8">
        <v>24477967</v>
      </c>
      <c r="Z165" s="6">
        <v>45169</v>
      </c>
      <c r="AA165" s="5" t="s">
        <v>5970</v>
      </c>
      <c r="AB165" s="5" t="s">
        <v>5971</v>
      </c>
      <c r="AC165" s="5" t="s">
        <v>5973</v>
      </c>
    </row>
    <row r="166" spans="2:29" x14ac:dyDescent="0.2">
      <c r="B166" s="26" t="s">
        <v>6110</v>
      </c>
      <c r="C166" s="26">
        <v>738689003</v>
      </c>
      <c r="D166" s="5">
        <v>1020427</v>
      </c>
      <c r="E166" s="26">
        <v>2</v>
      </c>
      <c r="F166" s="5" t="str">
        <f>VLOOKUP(C166,'AUD AGOSTO'!B:T,2,0)</f>
        <v>Fundación de Derecho Privado.</v>
      </c>
      <c r="G166" s="5" t="str">
        <f>VLOOKUP(C166,'AUD AGOSTO'!B:T,3,0)</f>
        <v>Fundación Derecho Privado.</v>
      </c>
      <c r="H166" s="5" t="str">
        <f>VLOOKUP(C166,'AUD AGOSTO'!B:T,4,0)</f>
        <v>Otorgado por Decreto Supremo Nº 262, de fecha 2 de abril de 1997, por el Ministerio de Justicia. Publicado en el Diario Oficial con fecha 24 de abril de 1997.</v>
      </c>
      <c r="I166" s="5" t="str">
        <f>VLOOKUP(C166,'AUD AGOSTO'!B:T,5,0)</f>
        <v>Certificado de Vigencia Folio N° 500511981923, emitido por el Servicio de Registro Civil e Identificación, de fecha 31 de mayo de 2023.</v>
      </c>
      <c r="J166" s="5">
        <f>VLOOKUP(C166,'AUD AGOSTO'!B:T,6,0)</f>
        <v>2023</v>
      </c>
      <c r="K166" s="5" t="str">
        <f>VLOOKUP(C166,'AUD AGOSTO'!B:T,7,0)</f>
        <v xml:space="preserve">Ayudar a la infancia desvalida sin distinción de sexo, sin distinción racial, creencia religiosa o política.
</v>
      </c>
      <c r="L166" s="5" t="str">
        <f>VLOOKUP(C166,'AUD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6" s="5" t="str">
        <f>VLOOKUP(C166,'AUD AGOSTO'!B:T,9,0)</f>
        <v>El Consejo durará tres años en sus cargos y se renovará tácita y sucesivamente cada tres años, salvo que la mayoría absoluta de los demás consejeros, resuelva su exclusión.</v>
      </c>
      <c r="N166" s="5" t="str">
        <f>VLOOKUP(C166,'AUD AGOSTO'!B:T,10,0)</f>
        <v>Nombramiento 05 de diciembre de 2022 y cesación 05 de diciembre de 2025.</v>
      </c>
      <c r="O166" s="5" t="str">
        <f>VLOOKUP(C166,'AUD AGOSTO'!B:T,11,0)</f>
        <v xml:space="preserve">Simona de la Barra Cruzat
Rafael Mella Gallegos.
Podrán actuar conjunta o separadamente.
</v>
      </c>
      <c r="P166" s="5" t="str">
        <f>VLOOKUP(C166,'AUD AGOSTO'!B:T,12,0)</f>
        <v>Exeter Nº 540-D, Concepción.</v>
      </c>
      <c r="Q166" s="5" t="str">
        <f>VLOOKUP(C166,'AUD AGOSTO'!B:T,13,0)</f>
        <v>VIII</v>
      </c>
      <c r="R166" s="5" t="str">
        <f>VLOOKUP(C166,'AUD AGOSTO'!B:T,14,0)</f>
        <v>Concepción</v>
      </c>
      <c r="S166" s="5" t="str">
        <f>VLOOKUP(C166,'AUD AGOSTO'!B:T,15,0)</f>
        <v xml:space="preserve"> 41-2106-850
</v>
      </c>
      <c r="T166" s="5" t="str">
        <f>VLOOKUP(C166,'AUD AGOSTO'!B:T,16,0)</f>
        <v>contacto@tdesperanza.cl</v>
      </c>
      <c r="U166" s="5">
        <f>VLOOKUP(C166,'AUD AGOSTO'!B:T,17,0)</f>
        <v>0</v>
      </c>
      <c r="V166" s="6" t="str">
        <f>VLOOKUP(C166,'AUD AGOSTO'!B:T,18,0)</f>
        <v>93401.</v>
      </c>
      <c r="W166" s="7" t="str">
        <f>VLOOKUP(C166,'AUD AGOSTO'!B:T,19,0)</f>
        <v xml:space="preserve">Certificado de antecedentes financieros, correspondientes al año 2022, aprobados por el Subdepartamento de Supervisión Financiera Nacional. </v>
      </c>
      <c r="X166" s="8">
        <v>28398167</v>
      </c>
      <c r="Y166" s="8">
        <v>206037764</v>
      </c>
      <c r="Z166" s="6">
        <v>45169</v>
      </c>
      <c r="AA166" s="5" t="s">
        <v>5970</v>
      </c>
      <c r="AB166" s="5" t="s">
        <v>5971</v>
      </c>
      <c r="AC166" s="5" t="s">
        <v>5973</v>
      </c>
    </row>
    <row r="167" spans="2:29" x14ac:dyDescent="0.2">
      <c r="B167" s="26" t="s">
        <v>6110</v>
      </c>
      <c r="C167" s="26">
        <v>738689003</v>
      </c>
      <c r="D167" s="5">
        <v>1020440</v>
      </c>
      <c r="E167" s="26">
        <v>2</v>
      </c>
      <c r="F167" s="5" t="str">
        <f>VLOOKUP(C167,'AUD AGOSTO'!B:T,2,0)</f>
        <v>Fundación de Derecho Privado.</v>
      </c>
      <c r="G167" s="5" t="str">
        <f>VLOOKUP(C167,'AUD AGOSTO'!B:T,3,0)</f>
        <v>Fundación Derecho Privado.</v>
      </c>
      <c r="H167" s="5" t="str">
        <f>VLOOKUP(C167,'AUD AGOSTO'!B:T,4,0)</f>
        <v>Otorgado por Decreto Supremo Nº 262, de fecha 2 de abril de 1997, por el Ministerio de Justicia. Publicado en el Diario Oficial con fecha 24 de abril de 1997.</v>
      </c>
      <c r="I167" s="5" t="str">
        <f>VLOOKUP(C167,'AUD AGOSTO'!B:T,5,0)</f>
        <v>Certificado de Vigencia Folio N° 500511981923, emitido por el Servicio de Registro Civil e Identificación, de fecha 31 de mayo de 2023.</v>
      </c>
      <c r="J167" s="5">
        <f>VLOOKUP(C167,'AUD AGOSTO'!B:T,6,0)</f>
        <v>2023</v>
      </c>
      <c r="K167" s="5" t="str">
        <f>VLOOKUP(C167,'AUD AGOSTO'!B:T,7,0)</f>
        <v xml:space="preserve">Ayudar a la infancia desvalida sin distinción de sexo, sin distinción racial, creencia religiosa o política.
</v>
      </c>
      <c r="L167" s="5" t="str">
        <f>VLOOKUP(C167,'AUD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7" s="5" t="str">
        <f>VLOOKUP(C167,'AUD AGOSTO'!B:T,9,0)</f>
        <v>El Consejo durará tres años en sus cargos y se renovará tácita y sucesivamente cada tres años, salvo que la mayoría absoluta de los demás consejeros, resuelva su exclusión.</v>
      </c>
      <c r="N167" s="5" t="str">
        <f>VLOOKUP(C167,'AUD AGOSTO'!B:T,10,0)</f>
        <v>Nombramiento 05 de diciembre de 2022 y cesación 05 de diciembre de 2025.</v>
      </c>
      <c r="O167" s="5" t="str">
        <f>VLOOKUP(C167,'AUD AGOSTO'!B:T,11,0)</f>
        <v xml:space="preserve">Simona de la Barra Cruzat
Rafael Mella Gallegos.
Podrán actuar conjunta o separadamente.
</v>
      </c>
      <c r="P167" s="5" t="str">
        <f>VLOOKUP(C167,'AUD AGOSTO'!B:T,12,0)</f>
        <v>Exeter Nº 540-D, Concepción.</v>
      </c>
      <c r="Q167" s="5" t="str">
        <f>VLOOKUP(C167,'AUD AGOSTO'!B:T,13,0)</f>
        <v>VIII</v>
      </c>
      <c r="R167" s="5" t="str">
        <f>VLOOKUP(C167,'AUD AGOSTO'!B:T,14,0)</f>
        <v>Concepción</v>
      </c>
      <c r="S167" s="5" t="str">
        <f>VLOOKUP(C167,'AUD AGOSTO'!B:T,15,0)</f>
        <v xml:space="preserve"> 41-2106-850
</v>
      </c>
      <c r="T167" s="5" t="str">
        <f>VLOOKUP(C167,'AUD AGOSTO'!B:T,16,0)</f>
        <v>contacto@tdesperanza.cl</v>
      </c>
      <c r="U167" s="5">
        <f>VLOOKUP(C167,'AUD AGOSTO'!B:T,17,0)</f>
        <v>0</v>
      </c>
      <c r="V167" s="6" t="str">
        <f>VLOOKUP(C167,'AUD AGOSTO'!B:T,18,0)</f>
        <v>93401.</v>
      </c>
      <c r="W167" s="7" t="str">
        <f>VLOOKUP(C167,'AUD AGOSTO'!B:T,19,0)</f>
        <v xml:space="preserve">Certificado de antecedentes financieros, correspondientes al año 2022, aprobados por el Subdepartamento de Supervisión Financiera Nacional. </v>
      </c>
      <c r="X167" s="8">
        <v>6732493</v>
      </c>
      <c r="Y167" s="8">
        <v>55660494</v>
      </c>
      <c r="Z167" s="6">
        <v>45169</v>
      </c>
      <c r="AA167" s="5" t="s">
        <v>5970</v>
      </c>
      <c r="AB167" s="5" t="s">
        <v>5971</v>
      </c>
      <c r="AC167" s="5" t="s">
        <v>5973</v>
      </c>
    </row>
    <row r="168" spans="2:29" x14ac:dyDescent="0.2">
      <c r="B168" s="26" t="s">
        <v>6110</v>
      </c>
      <c r="C168" s="26">
        <v>738689003</v>
      </c>
      <c r="D168" s="5">
        <v>1051176</v>
      </c>
      <c r="E168" s="26">
        <v>5</v>
      </c>
      <c r="F168" s="5" t="str">
        <f>VLOOKUP(C168,'AUD AGOSTO'!B:T,2,0)</f>
        <v>Fundación de Derecho Privado.</v>
      </c>
      <c r="G168" s="5" t="str">
        <f>VLOOKUP(C168,'AUD AGOSTO'!B:T,3,0)</f>
        <v>Fundación Derecho Privado.</v>
      </c>
      <c r="H168" s="5" t="str">
        <f>VLOOKUP(C168,'AUD AGOSTO'!B:T,4,0)</f>
        <v>Otorgado por Decreto Supremo Nº 262, de fecha 2 de abril de 1997, por el Ministerio de Justicia. Publicado en el Diario Oficial con fecha 24 de abril de 1997.</v>
      </c>
      <c r="I168" s="5" t="str">
        <f>VLOOKUP(C168,'AUD AGOSTO'!B:T,5,0)</f>
        <v>Certificado de Vigencia Folio N° 500511981923, emitido por el Servicio de Registro Civil e Identificación, de fecha 31 de mayo de 2023.</v>
      </c>
      <c r="J168" s="5">
        <f>VLOOKUP(C168,'AUD AGOSTO'!B:T,6,0)</f>
        <v>2023</v>
      </c>
      <c r="K168" s="5" t="str">
        <f>VLOOKUP(C168,'AUD AGOSTO'!B:T,7,0)</f>
        <v xml:space="preserve">Ayudar a la infancia desvalida sin distinción de sexo, sin distinción racial, creencia religiosa o política.
</v>
      </c>
      <c r="L168" s="5" t="str">
        <f>VLOOKUP(C168,'AUD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8" s="5" t="str">
        <f>VLOOKUP(C168,'AUD AGOSTO'!B:T,9,0)</f>
        <v>El Consejo durará tres años en sus cargos y se renovará tácita y sucesivamente cada tres años, salvo que la mayoría absoluta de los demás consejeros, resuelva su exclusión.</v>
      </c>
      <c r="N168" s="5" t="str">
        <f>VLOOKUP(C168,'AUD AGOSTO'!B:T,10,0)</f>
        <v>Nombramiento 05 de diciembre de 2022 y cesación 05 de diciembre de 2025.</v>
      </c>
      <c r="O168" s="5" t="str">
        <f>VLOOKUP(C168,'AUD AGOSTO'!B:T,11,0)</f>
        <v xml:space="preserve">Simona de la Barra Cruzat
Rafael Mella Gallegos.
Podrán actuar conjunta o separadamente.
</v>
      </c>
      <c r="P168" s="5" t="str">
        <f>VLOOKUP(C168,'AUD AGOSTO'!B:T,12,0)</f>
        <v>Exeter Nº 540-D, Concepción.</v>
      </c>
      <c r="Q168" s="5" t="str">
        <f>VLOOKUP(C168,'AUD AGOSTO'!B:T,13,0)</f>
        <v>VIII</v>
      </c>
      <c r="R168" s="5" t="str">
        <f>VLOOKUP(C168,'AUD AGOSTO'!B:T,14,0)</f>
        <v>Concepción</v>
      </c>
      <c r="S168" s="5" t="str">
        <f>VLOOKUP(C168,'AUD AGOSTO'!B:T,15,0)</f>
        <v xml:space="preserve"> 41-2106-850
</v>
      </c>
      <c r="T168" s="5" t="str">
        <f>VLOOKUP(C168,'AUD AGOSTO'!B:T,16,0)</f>
        <v>contacto@tdesperanza.cl</v>
      </c>
      <c r="U168" s="5">
        <f>VLOOKUP(C168,'AUD AGOSTO'!B:T,17,0)</f>
        <v>0</v>
      </c>
      <c r="V168" s="6" t="str">
        <f>VLOOKUP(C168,'AUD AGOSTO'!B:T,18,0)</f>
        <v>93401.</v>
      </c>
      <c r="W168" s="7" t="str">
        <f>VLOOKUP(C168,'AUD AGOSTO'!B:T,19,0)</f>
        <v xml:space="preserve">Certificado de antecedentes financieros, correspondientes al año 2022, aprobados por el Subdepartamento de Supervisión Financiera Nacional. </v>
      </c>
      <c r="X168" s="8">
        <v>0</v>
      </c>
      <c r="Y168" s="8">
        <v>4787160</v>
      </c>
      <c r="Z168" s="6">
        <v>45169</v>
      </c>
      <c r="AA168" s="5" t="s">
        <v>5970</v>
      </c>
      <c r="AB168" s="5" t="s">
        <v>5971</v>
      </c>
      <c r="AC168" s="5" t="s">
        <v>6291</v>
      </c>
    </row>
    <row r="169" spans="2:29" x14ac:dyDescent="0.2">
      <c r="B169" s="26" t="s">
        <v>6110</v>
      </c>
      <c r="C169" s="26">
        <v>738689003</v>
      </c>
      <c r="D169" s="5">
        <v>1051177</v>
      </c>
      <c r="E169" s="26">
        <v>5</v>
      </c>
      <c r="F169" s="5" t="str">
        <f>VLOOKUP(C169,'AUD AGOSTO'!B:T,2,0)</f>
        <v>Fundación de Derecho Privado.</v>
      </c>
      <c r="G169" s="5" t="str">
        <f>VLOOKUP(C169,'AUD AGOSTO'!B:T,3,0)</f>
        <v>Fundación Derecho Privado.</v>
      </c>
      <c r="H169" s="5" t="str">
        <f>VLOOKUP(C169,'AUD AGOSTO'!B:T,4,0)</f>
        <v>Otorgado por Decreto Supremo Nº 262, de fecha 2 de abril de 1997, por el Ministerio de Justicia. Publicado en el Diario Oficial con fecha 24 de abril de 1997.</v>
      </c>
      <c r="I169" s="5" t="str">
        <f>VLOOKUP(C169,'AUD AGOSTO'!B:T,5,0)</f>
        <v>Certificado de Vigencia Folio N° 500511981923, emitido por el Servicio de Registro Civil e Identificación, de fecha 31 de mayo de 2023.</v>
      </c>
      <c r="J169" s="5">
        <f>VLOOKUP(C169,'AUD AGOSTO'!B:T,6,0)</f>
        <v>2023</v>
      </c>
      <c r="K169" s="5" t="str">
        <f>VLOOKUP(C169,'AUD AGOSTO'!B:T,7,0)</f>
        <v xml:space="preserve">Ayudar a la infancia desvalida sin distinción de sexo, sin distinción racial, creencia religiosa o política.
</v>
      </c>
      <c r="L169" s="5" t="str">
        <f>VLOOKUP(C169,'AUD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9" s="5" t="str">
        <f>VLOOKUP(C169,'AUD AGOSTO'!B:T,9,0)</f>
        <v>El Consejo durará tres años en sus cargos y se renovará tácita y sucesivamente cada tres años, salvo que la mayoría absoluta de los demás consejeros, resuelva su exclusión.</v>
      </c>
      <c r="N169" s="5" t="str">
        <f>VLOOKUP(C169,'AUD AGOSTO'!B:T,10,0)</f>
        <v>Nombramiento 05 de diciembre de 2022 y cesación 05 de diciembre de 2025.</v>
      </c>
      <c r="O169" s="5" t="str">
        <f>VLOOKUP(C169,'AUD AGOSTO'!B:T,11,0)</f>
        <v xml:space="preserve">Simona de la Barra Cruzat
Rafael Mella Gallegos.
Podrán actuar conjunta o separadamente.
</v>
      </c>
      <c r="P169" s="5" t="str">
        <f>VLOOKUP(C169,'AUD AGOSTO'!B:T,12,0)</f>
        <v>Exeter Nº 540-D, Concepción.</v>
      </c>
      <c r="Q169" s="5" t="str">
        <f>VLOOKUP(C169,'AUD AGOSTO'!B:T,13,0)</f>
        <v>VIII</v>
      </c>
      <c r="R169" s="5" t="str">
        <f>VLOOKUP(C169,'AUD AGOSTO'!B:T,14,0)</f>
        <v>Concepción</v>
      </c>
      <c r="S169" s="5" t="str">
        <f>VLOOKUP(C169,'AUD AGOSTO'!B:T,15,0)</f>
        <v xml:space="preserve"> 41-2106-850
</v>
      </c>
      <c r="T169" s="5" t="str">
        <f>VLOOKUP(C169,'AUD AGOSTO'!B:T,16,0)</f>
        <v>contacto@tdesperanza.cl</v>
      </c>
      <c r="U169" s="5">
        <f>VLOOKUP(C169,'AUD AGOSTO'!B:T,17,0)</f>
        <v>0</v>
      </c>
      <c r="V169" s="6" t="str">
        <f>VLOOKUP(C169,'AUD AGOSTO'!B:T,18,0)</f>
        <v>93401.</v>
      </c>
      <c r="W169" s="7" t="str">
        <f>VLOOKUP(C169,'AUD AGOSTO'!B:T,19,0)</f>
        <v xml:space="preserve">Certificado de antecedentes financieros, correspondientes al año 2022, aprobados por el Subdepartamento de Supervisión Financiera Nacional. </v>
      </c>
      <c r="X169" s="8">
        <v>0</v>
      </c>
      <c r="Y169" s="8">
        <v>5929741</v>
      </c>
      <c r="Z169" s="6">
        <v>45169</v>
      </c>
      <c r="AA169" s="5" t="s">
        <v>5970</v>
      </c>
      <c r="AB169" s="5" t="s">
        <v>5971</v>
      </c>
      <c r="AC169" s="5" t="s">
        <v>6291</v>
      </c>
    </row>
    <row r="170" spans="2:29" x14ac:dyDescent="0.2">
      <c r="B170" s="26" t="s">
        <v>6110</v>
      </c>
      <c r="C170" s="26">
        <v>738689003</v>
      </c>
      <c r="D170" s="5">
        <v>1051355</v>
      </c>
      <c r="E170" s="26">
        <v>5</v>
      </c>
      <c r="F170" s="5" t="str">
        <f>VLOOKUP(C170,'AUD AGOSTO'!B:T,2,0)</f>
        <v>Fundación de Derecho Privado.</v>
      </c>
      <c r="G170" s="5" t="str">
        <f>VLOOKUP(C170,'AUD AGOSTO'!B:T,3,0)</f>
        <v>Fundación Derecho Privado.</v>
      </c>
      <c r="H170" s="5" t="str">
        <f>VLOOKUP(C170,'AUD AGOSTO'!B:T,4,0)</f>
        <v>Otorgado por Decreto Supremo Nº 262, de fecha 2 de abril de 1997, por el Ministerio de Justicia. Publicado en el Diario Oficial con fecha 24 de abril de 1997.</v>
      </c>
      <c r="I170" s="5" t="str">
        <f>VLOOKUP(C170,'AUD AGOSTO'!B:T,5,0)</f>
        <v>Certificado de Vigencia Folio N° 500511981923, emitido por el Servicio de Registro Civil e Identificación, de fecha 31 de mayo de 2023.</v>
      </c>
      <c r="J170" s="5">
        <f>VLOOKUP(C170,'AUD AGOSTO'!B:T,6,0)</f>
        <v>2023</v>
      </c>
      <c r="K170" s="5" t="str">
        <f>VLOOKUP(C170,'AUD AGOSTO'!B:T,7,0)</f>
        <v xml:space="preserve">Ayudar a la infancia desvalida sin distinción de sexo, sin distinción racial, creencia religiosa o política.
</v>
      </c>
      <c r="L170" s="5" t="str">
        <f>VLOOKUP(C170,'AUD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0" s="5" t="str">
        <f>VLOOKUP(C170,'AUD AGOSTO'!B:T,9,0)</f>
        <v>El Consejo durará tres años en sus cargos y se renovará tácita y sucesivamente cada tres años, salvo que la mayoría absoluta de los demás consejeros, resuelva su exclusión.</v>
      </c>
      <c r="N170" s="5" t="str">
        <f>VLOOKUP(C170,'AUD AGOSTO'!B:T,10,0)</f>
        <v>Nombramiento 05 de diciembre de 2022 y cesación 05 de diciembre de 2025.</v>
      </c>
      <c r="O170" s="5" t="str">
        <f>VLOOKUP(C170,'AUD AGOSTO'!B:T,11,0)</f>
        <v xml:space="preserve">Simona de la Barra Cruzat
Rafael Mella Gallegos.
Podrán actuar conjunta o separadamente.
</v>
      </c>
      <c r="P170" s="5" t="str">
        <f>VLOOKUP(C170,'AUD AGOSTO'!B:T,12,0)</f>
        <v>Exeter Nº 540-D, Concepción.</v>
      </c>
      <c r="Q170" s="5" t="str">
        <f>VLOOKUP(C170,'AUD AGOSTO'!B:T,13,0)</f>
        <v>VIII</v>
      </c>
      <c r="R170" s="5" t="str">
        <f>VLOOKUP(C170,'AUD AGOSTO'!B:T,14,0)</f>
        <v>Concepción</v>
      </c>
      <c r="S170" s="5" t="str">
        <f>VLOOKUP(C170,'AUD AGOSTO'!B:T,15,0)</f>
        <v xml:space="preserve"> 41-2106-850
</v>
      </c>
      <c r="T170" s="5" t="str">
        <f>VLOOKUP(C170,'AUD AGOSTO'!B:T,16,0)</f>
        <v>contacto@tdesperanza.cl</v>
      </c>
      <c r="U170" s="5">
        <f>VLOOKUP(C170,'AUD AGOSTO'!B:T,17,0)</f>
        <v>0</v>
      </c>
      <c r="V170" s="6" t="str">
        <f>VLOOKUP(C170,'AUD AGOSTO'!B:T,18,0)</f>
        <v>93401.</v>
      </c>
      <c r="W170" s="7" t="str">
        <f>VLOOKUP(C170,'AUD AGOSTO'!B:T,19,0)</f>
        <v xml:space="preserve">Certificado de antecedentes financieros, correspondientes al año 2022, aprobados por el Subdepartamento de Supervisión Financiera Nacional. </v>
      </c>
      <c r="X170" s="8">
        <v>7163435</v>
      </c>
      <c r="Y170" s="8">
        <v>55905198</v>
      </c>
      <c r="Z170" s="6">
        <v>45169</v>
      </c>
      <c r="AA170" s="5" t="s">
        <v>5970</v>
      </c>
      <c r="AB170" s="5" t="s">
        <v>5971</v>
      </c>
      <c r="AC170" s="5" t="s">
        <v>6291</v>
      </c>
    </row>
    <row r="171" spans="2:29" x14ac:dyDescent="0.2">
      <c r="B171" s="26" t="s">
        <v>6110</v>
      </c>
      <c r="C171" s="26">
        <v>738689003</v>
      </c>
      <c r="D171" s="5">
        <v>1051374</v>
      </c>
      <c r="E171" s="26">
        <v>5</v>
      </c>
      <c r="F171" s="5" t="str">
        <f>VLOOKUP(C171,'AUD AGOSTO'!B:T,2,0)</f>
        <v>Fundación de Derecho Privado.</v>
      </c>
      <c r="G171" s="5" t="str">
        <f>VLOOKUP(C171,'AUD AGOSTO'!B:T,3,0)</f>
        <v>Fundación Derecho Privado.</v>
      </c>
      <c r="H171" s="5" t="str">
        <f>VLOOKUP(C171,'AUD AGOSTO'!B:T,4,0)</f>
        <v>Otorgado por Decreto Supremo Nº 262, de fecha 2 de abril de 1997, por el Ministerio de Justicia. Publicado en el Diario Oficial con fecha 24 de abril de 1997.</v>
      </c>
      <c r="I171" s="5" t="str">
        <f>VLOOKUP(C171,'AUD AGOSTO'!B:T,5,0)</f>
        <v>Certificado de Vigencia Folio N° 500511981923, emitido por el Servicio de Registro Civil e Identificación, de fecha 31 de mayo de 2023.</v>
      </c>
      <c r="J171" s="5">
        <f>VLOOKUP(C171,'AUD AGOSTO'!B:T,6,0)</f>
        <v>2023</v>
      </c>
      <c r="K171" s="5" t="str">
        <f>VLOOKUP(C171,'AUD AGOSTO'!B:T,7,0)</f>
        <v xml:space="preserve">Ayudar a la infancia desvalida sin distinción de sexo, sin distinción racial, creencia religiosa o política.
</v>
      </c>
      <c r="L171" s="5" t="str">
        <f>VLOOKUP(C171,'AUD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1" s="5" t="str">
        <f>VLOOKUP(C171,'AUD AGOSTO'!B:T,9,0)</f>
        <v>El Consejo durará tres años en sus cargos y se renovará tácita y sucesivamente cada tres años, salvo que la mayoría absoluta de los demás consejeros, resuelva su exclusión.</v>
      </c>
      <c r="N171" s="5" t="str">
        <f>VLOOKUP(C171,'AUD AGOSTO'!B:T,10,0)</f>
        <v>Nombramiento 05 de diciembre de 2022 y cesación 05 de diciembre de 2025.</v>
      </c>
      <c r="O171" s="5" t="str">
        <f>VLOOKUP(C171,'AUD AGOSTO'!B:T,11,0)</f>
        <v xml:space="preserve">Simona de la Barra Cruzat
Rafael Mella Gallegos.
Podrán actuar conjunta o separadamente.
</v>
      </c>
      <c r="P171" s="5" t="str">
        <f>VLOOKUP(C171,'AUD AGOSTO'!B:T,12,0)</f>
        <v>Exeter Nº 540-D, Concepción.</v>
      </c>
      <c r="Q171" s="5" t="str">
        <f>VLOOKUP(C171,'AUD AGOSTO'!B:T,13,0)</f>
        <v>VIII</v>
      </c>
      <c r="R171" s="5" t="str">
        <f>VLOOKUP(C171,'AUD AGOSTO'!B:T,14,0)</f>
        <v>Concepción</v>
      </c>
      <c r="S171" s="5" t="str">
        <f>VLOOKUP(C171,'AUD AGOSTO'!B:T,15,0)</f>
        <v xml:space="preserve"> 41-2106-850
</v>
      </c>
      <c r="T171" s="5" t="str">
        <f>VLOOKUP(C171,'AUD AGOSTO'!B:T,16,0)</f>
        <v>contacto@tdesperanza.cl</v>
      </c>
      <c r="U171" s="5">
        <f>VLOOKUP(C171,'AUD AGOSTO'!B:T,17,0)</f>
        <v>0</v>
      </c>
      <c r="V171" s="6" t="str">
        <f>VLOOKUP(C171,'AUD AGOSTO'!B:T,18,0)</f>
        <v>93401.</v>
      </c>
      <c r="W171" s="7" t="str">
        <f>VLOOKUP(C171,'AUD AGOSTO'!B:T,19,0)</f>
        <v xml:space="preserve">Certificado de antecedentes financieros, correspondientes al año 2022, aprobados por el Subdepartamento de Supervisión Financiera Nacional. </v>
      </c>
      <c r="X171" s="8">
        <v>1770860</v>
      </c>
      <c r="Y171" s="8">
        <v>13991740</v>
      </c>
      <c r="Z171" s="6">
        <v>45169</v>
      </c>
      <c r="AA171" s="5" t="s">
        <v>5970</v>
      </c>
      <c r="AB171" s="5" t="s">
        <v>5971</v>
      </c>
      <c r="AC171" s="5" t="s">
        <v>6291</v>
      </c>
    </row>
    <row r="172" spans="2:29" x14ac:dyDescent="0.2">
      <c r="B172" s="26" t="s">
        <v>6110</v>
      </c>
      <c r="C172" s="26">
        <v>738689003</v>
      </c>
      <c r="D172" s="5">
        <v>1051375</v>
      </c>
      <c r="E172" s="26">
        <v>5</v>
      </c>
      <c r="F172" s="5" t="str">
        <f>VLOOKUP(C172,'AUD AGOSTO'!B:T,2,0)</f>
        <v>Fundación de Derecho Privado.</v>
      </c>
      <c r="G172" s="5" t="str">
        <f>VLOOKUP(C172,'AUD AGOSTO'!B:T,3,0)</f>
        <v>Fundación Derecho Privado.</v>
      </c>
      <c r="H172" s="5" t="str">
        <f>VLOOKUP(C172,'AUD AGOSTO'!B:T,4,0)</f>
        <v>Otorgado por Decreto Supremo Nº 262, de fecha 2 de abril de 1997, por el Ministerio de Justicia. Publicado en el Diario Oficial con fecha 24 de abril de 1997.</v>
      </c>
      <c r="I172" s="5" t="str">
        <f>VLOOKUP(C172,'AUD AGOSTO'!B:T,5,0)</f>
        <v>Certificado de Vigencia Folio N° 500511981923, emitido por el Servicio de Registro Civil e Identificación, de fecha 31 de mayo de 2023.</v>
      </c>
      <c r="J172" s="5">
        <f>VLOOKUP(C172,'AUD AGOSTO'!B:T,6,0)</f>
        <v>2023</v>
      </c>
      <c r="K172" s="5" t="str">
        <f>VLOOKUP(C172,'AUD AGOSTO'!B:T,7,0)</f>
        <v xml:space="preserve">Ayudar a la infancia desvalida sin distinción de sexo, sin distinción racial, creencia religiosa o política.
</v>
      </c>
      <c r="L172" s="5" t="str">
        <f>VLOOKUP(C172,'AUD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2" s="5" t="str">
        <f>VLOOKUP(C172,'AUD AGOSTO'!B:T,9,0)</f>
        <v>El Consejo durará tres años en sus cargos y se renovará tácita y sucesivamente cada tres años, salvo que la mayoría absoluta de los demás consejeros, resuelva su exclusión.</v>
      </c>
      <c r="N172" s="5" t="str">
        <f>VLOOKUP(C172,'AUD AGOSTO'!B:T,10,0)</f>
        <v>Nombramiento 05 de diciembre de 2022 y cesación 05 de diciembre de 2025.</v>
      </c>
      <c r="O172" s="5" t="str">
        <f>VLOOKUP(C172,'AUD AGOSTO'!B:T,11,0)</f>
        <v xml:space="preserve">Simona de la Barra Cruzat
Rafael Mella Gallegos.
Podrán actuar conjunta o separadamente.
</v>
      </c>
      <c r="P172" s="5" t="str">
        <f>VLOOKUP(C172,'AUD AGOSTO'!B:T,12,0)</f>
        <v>Exeter Nº 540-D, Concepción.</v>
      </c>
      <c r="Q172" s="5" t="str">
        <f>VLOOKUP(C172,'AUD AGOSTO'!B:T,13,0)</f>
        <v>VIII</v>
      </c>
      <c r="R172" s="5" t="str">
        <f>VLOOKUP(C172,'AUD AGOSTO'!B:T,14,0)</f>
        <v>Concepción</v>
      </c>
      <c r="S172" s="5" t="str">
        <f>VLOOKUP(C172,'AUD AGOSTO'!B:T,15,0)</f>
        <v xml:space="preserve"> 41-2106-850
</v>
      </c>
      <c r="T172" s="5" t="str">
        <f>VLOOKUP(C172,'AUD AGOSTO'!B:T,16,0)</f>
        <v>contacto@tdesperanza.cl</v>
      </c>
      <c r="U172" s="5">
        <f>VLOOKUP(C172,'AUD AGOSTO'!B:T,17,0)</f>
        <v>0</v>
      </c>
      <c r="V172" s="6" t="str">
        <f>VLOOKUP(C172,'AUD AGOSTO'!B:T,18,0)</f>
        <v>93401.</v>
      </c>
      <c r="W172" s="7" t="str">
        <f>VLOOKUP(C172,'AUD AGOSTO'!B:T,19,0)</f>
        <v xml:space="preserve">Certificado de antecedentes financieros, correspondientes al año 2022, aprobados por el Subdepartamento de Supervisión Financiera Nacional. </v>
      </c>
      <c r="X172" s="8">
        <v>1951873</v>
      </c>
      <c r="Y172" s="8">
        <v>14651400</v>
      </c>
      <c r="Z172" s="6">
        <v>45169</v>
      </c>
      <c r="AA172" s="5" t="s">
        <v>5970</v>
      </c>
      <c r="AB172" s="5" t="s">
        <v>5971</v>
      </c>
      <c r="AC172" s="5" t="s">
        <v>6291</v>
      </c>
    </row>
    <row r="173" spans="2:29" x14ac:dyDescent="0.2">
      <c r="B173" s="26" t="s">
        <v>6110</v>
      </c>
      <c r="C173" s="26">
        <v>738689003</v>
      </c>
      <c r="D173" s="5">
        <v>1081209</v>
      </c>
      <c r="E173" s="26">
        <v>8</v>
      </c>
      <c r="F173" s="5" t="str">
        <f>VLOOKUP(C173,'AUD AGOSTO'!B:T,2,0)</f>
        <v>Fundación de Derecho Privado.</v>
      </c>
      <c r="G173" s="5" t="str">
        <f>VLOOKUP(C173,'AUD AGOSTO'!B:T,3,0)</f>
        <v>Fundación Derecho Privado.</v>
      </c>
      <c r="H173" s="5" t="str">
        <f>VLOOKUP(C173,'AUD AGOSTO'!B:T,4,0)</f>
        <v>Otorgado por Decreto Supremo Nº 262, de fecha 2 de abril de 1997, por el Ministerio de Justicia. Publicado en el Diario Oficial con fecha 24 de abril de 1997.</v>
      </c>
      <c r="I173" s="5" t="str">
        <f>VLOOKUP(C173,'AUD AGOSTO'!B:T,5,0)</f>
        <v>Certificado de Vigencia Folio N° 500511981923, emitido por el Servicio de Registro Civil e Identificación, de fecha 31 de mayo de 2023.</v>
      </c>
      <c r="J173" s="5">
        <f>VLOOKUP(C173,'AUD AGOSTO'!B:T,6,0)</f>
        <v>2023</v>
      </c>
      <c r="K173" s="5" t="str">
        <f>VLOOKUP(C173,'AUD AGOSTO'!B:T,7,0)</f>
        <v xml:space="preserve">Ayudar a la infancia desvalida sin distinción de sexo, sin distinción racial, creencia religiosa o política.
</v>
      </c>
      <c r="L173" s="5" t="str">
        <f>VLOOKUP(C173,'AUD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3" s="5" t="str">
        <f>VLOOKUP(C173,'AUD AGOSTO'!B:T,9,0)</f>
        <v>El Consejo durará tres años en sus cargos y se renovará tácita y sucesivamente cada tres años, salvo que la mayoría absoluta de los demás consejeros, resuelva su exclusión.</v>
      </c>
      <c r="N173" s="5" t="str">
        <f>VLOOKUP(C173,'AUD AGOSTO'!B:T,10,0)</f>
        <v>Nombramiento 05 de diciembre de 2022 y cesación 05 de diciembre de 2025.</v>
      </c>
      <c r="O173" s="5" t="str">
        <f>VLOOKUP(C173,'AUD AGOSTO'!B:T,11,0)</f>
        <v xml:space="preserve">Simona de la Barra Cruzat
Rafael Mella Gallegos.
Podrán actuar conjunta o separadamente.
</v>
      </c>
      <c r="P173" s="5" t="str">
        <f>VLOOKUP(C173,'AUD AGOSTO'!B:T,12,0)</f>
        <v>Exeter Nº 540-D, Concepción.</v>
      </c>
      <c r="Q173" s="5" t="str">
        <f>VLOOKUP(C173,'AUD AGOSTO'!B:T,13,0)</f>
        <v>VIII</v>
      </c>
      <c r="R173" s="5" t="str">
        <f>VLOOKUP(C173,'AUD AGOSTO'!B:T,14,0)</f>
        <v>Concepción</v>
      </c>
      <c r="S173" s="5" t="str">
        <f>VLOOKUP(C173,'AUD AGOSTO'!B:T,15,0)</f>
        <v xml:space="preserve"> 41-2106-850
</v>
      </c>
      <c r="T173" s="5" t="str">
        <f>VLOOKUP(C173,'AUD AGOSTO'!B:T,16,0)</f>
        <v>contacto@tdesperanza.cl</v>
      </c>
      <c r="U173" s="5">
        <f>VLOOKUP(C173,'AUD AGOSTO'!B:T,17,0)</f>
        <v>0</v>
      </c>
      <c r="V173" s="6" t="str">
        <f>VLOOKUP(C173,'AUD AGOSTO'!B:T,18,0)</f>
        <v>93401.</v>
      </c>
      <c r="W173" s="7" t="str">
        <f>VLOOKUP(C173,'AUD AGOSTO'!B:T,19,0)</f>
        <v xml:space="preserve">Certificado de antecedentes financieros, correspondientes al año 2022, aprobados por el Subdepartamento de Supervisión Financiera Nacional. </v>
      </c>
      <c r="X173" s="8">
        <v>44552614</v>
      </c>
      <c r="Y173" s="8">
        <v>180302129</v>
      </c>
      <c r="Z173" s="6">
        <v>45169</v>
      </c>
      <c r="AA173" s="5" t="s">
        <v>5970</v>
      </c>
      <c r="AB173" s="5" t="s">
        <v>5971</v>
      </c>
      <c r="AC173" s="5" t="s">
        <v>144</v>
      </c>
    </row>
    <row r="174" spans="2:29" x14ac:dyDescent="0.2">
      <c r="B174" s="26" t="s">
        <v>6110</v>
      </c>
      <c r="C174" s="26">
        <v>738689003</v>
      </c>
      <c r="D174" s="5">
        <v>1081221</v>
      </c>
      <c r="E174" s="26">
        <v>8</v>
      </c>
      <c r="F174" s="5" t="str">
        <f>VLOOKUP(C174,'AUD AGOSTO'!B:T,2,0)</f>
        <v>Fundación de Derecho Privado.</v>
      </c>
      <c r="G174" s="5" t="str">
        <f>VLOOKUP(C174,'AUD AGOSTO'!B:T,3,0)</f>
        <v>Fundación Derecho Privado.</v>
      </c>
      <c r="H174" s="5" t="str">
        <f>VLOOKUP(C174,'AUD AGOSTO'!B:T,4,0)</f>
        <v>Otorgado por Decreto Supremo Nº 262, de fecha 2 de abril de 1997, por el Ministerio de Justicia. Publicado en el Diario Oficial con fecha 24 de abril de 1997.</v>
      </c>
      <c r="I174" s="5" t="str">
        <f>VLOOKUP(C174,'AUD AGOSTO'!B:T,5,0)</f>
        <v>Certificado de Vigencia Folio N° 500511981923, emitido por el Servicio de Registro Civil e Identificación, de fecha 31 de mayo de 2023.</v>
      </c>
      <c r="J174" s="5">
        <f>VLOOKUP(C174,'AUD AGOSTO'!B:T,6,0)</f>
        <v>2023</v>
      </c>
      <c r="K174" s="5" t="str">
        <f>VLOOKUP(C174,'AUD AGOSTO'!B:T,7,0)</f>
        <v xml:space="preserve">Ayudar a la infancia desvalida sin distinción de sexo, sin distinción racial, creencia religiosa o política.
</v>
      </c>
      <c r="L174" s="5" t="str">
        <f>VLOOKUP(C174,'AUD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4" s="5" t="str">
        <f>VLOOKUP(C174,'AUD AGOSTO'!B:T,9,0)</f>
        <v>El Consejo durará tres años en sus cargos y se renovará tácita y sucesivamente cada tres años, salvo que la mayoría absoluta de los demás consejeros, resuelva su exclusión.</v>
      </c>
      <c r="N174" s="5" t="str">
        <f>VLOOKUP(C174,'AUD AGOSTO'!B:T,10,0)</f>
        <v>Nombramiento 05 de diciembre de 2022 y cesación 05 de diciembre de 2025.</v>
      </c>
      <c r="O174" s="5" t="str">
        <f>VLOOKUP(C174,'AUD AGOSTO'!B:T,11,0)</f>
        <v xml:space="preserve">Simona de la Barra Cruzat
Rafael Mella Gallegos.
Podrán actuar conjunta o separadamente.
</v>
      </c>
      <c r="P174" s="5" t="str">
        <f>VLOOKUP(C174,'AUD AGOSTO'!B:T,12,0)</f>
        <v>Exeter Nº 540-D, Concepción.</v>
      </c>
      <c r="Q174" s="5" t="str">
        <f>VLOOKUP(C174,'AUD AGOSTO'!B:T,13,0)</f>
        <v>VIII</v>
      </c>
      <c r="R174" s="5" t="str">
        <f>VLOOKUP(C174,'AUD AGOSTO'!B:T,14,0)</f>
        <v>Concepción</v>
      </c>
      <c r="S174" s="5" t="str">
        <f>VLOOKUP(C174,'AUD AGOSTO'!B:T,15,0)</f>
        <v xml:space="preserve"> 41-2106-850
</v>
      </c>
      <c r="T174" s="5" t="str">
        <f>VLOOKUP(C174,'AUD AGOSTO'!B:T,16,0)</f>
        <v>contacto@tdesperanza.cl</v>
      </c>
      <c r="U174" s="5">
        <f>VLOOKUP(C174,'AUD AGOSTO'!B:T,17,0)</f>
        <v>0</v>
      </c>
      <c r="V174" s="6" t="str">
        <f>VLOOKUP(C174,'AUD AGOSTO'!B:T,18,0)</f>
        <v>93401.</v>
      </c>
      <c r="W174" s="7" t="str">
        <f>VLOOKUP(C174,'AUD AGOSTO'!B:T,19,0)</f>
        <v xml:space="preserve">Certificado de antecedentes financieros, correspondientes al año 2022, aprobados por el Subdepartamento de Supervisión Financiera Nacional. </v>
      </c>
      <c r="X174" s="8">
        <v>10065458</v>
      </c>
      <c r="Y174" s="8">
        <v>80713580</v>
      </c>
      <c r="Z174" s="6">
        <v>45169</v>
      </c>
      <c r="AA174" s="5" t="s">
        <v>5970</v>
      </c>
      <c r="AB174" s="5" t="s">
        <v>5971</v>
      </c>
      <c r="AC174" s="5" t="s">
        <v>144</v>
      </c>
    </row>
    <row r="175" spans="2:29" x14ac:dyDescent="0.2">
      <c r="B175" s="26" t="s">
        <v>6110</v>
      </c>
      <c r="C175" s="26">
        <v>738689003</v>
      </c>
      <c r="D175" s="5">
        <v>1081222</v>
      </c>
      <c r="E175" s="26">
        <v>8</v>
      </c>
      <c r="F175" s="5" t="str">
        <f>VLOOKUP(C175,'AUD AGOSTO'!B:T,2,0)</f>
        <v>Fundación de Derecho Privado.</v>
      </c>
      <c r="G175" s="5" t="str">
        <f>VLOOKUP(C175,'AUD AGOSTO'!B:T,3,0)</f>
        <v>Fundación Derecho Privado.</v>
      </c>
      <c r="H175" s="5" t="str">
        <f>VLOOKUP(C175,'AUD AGOSTO'!B:T,4,0)</f>
        <v>Otorgado por Decreto Supremo Nº 262, de fecha 2 de abril de 1997, por el Ministerio de Justicia. Publicado en el Diario Oficial con fecha 24 de abril de 1997.</v>
      </c>
      <c r="I175" s="5" t="str">
        <f>VLOOKUP(C175,'AUD AGOSTO'!B:T,5,0)</f>
        <v>Certificado de Vigencia Folio N° 500511981923, emitido por el Servicio de Registro Civil e Identificación, de fecha 31 de mayo de 2023.</v>
      </c>
      <c r="J175" s="5">
        <f>VLOOKUP(C175,'AUD AGOSTO'!B:T,6,0)</f>
        <v>2023</v>
      </c>
      <c r="K175" s="5" t="str">
        <f>VLOOKUP(C175,'AUD AGOSTO'!B:T,7,0)</f>
        <v xml:space="preserve">Ayudar a la infancia desvalida sin distinción de sexo, sin distinción racial, creencia religiosa o política.
</v>
      </c>
      <c r="L175" s="5" t="str">
        <f>VLOOKUP(C175,'AUD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5" s="5" t="str">
        <f>VLOOKUP(C175,'AUD AGOSTO'!B:T,9,0)</f>
        <v>El Consejo durará tres años en sus cargos y se renovará tácita y sucesivamente cada tres años, salvo que la mayoría absoluta de los demás consejeros, resuelva su exclusión.</v>
      </c>
      <c r="N175" s="5" t="str">
        <f>VLOOKUP(C175,'AUD AGOSTO'!B:T,10,0)</f>
        <v>Nombramiento 05 de diciembre de 2022 y cesación 05 de diciembre de 2025.</v>
      </c>
      <c r="O175" s="5" t="str">
        <f>VLOOKUP(C175,'AUD AGOSTO'!B:T,11,0)</f>
        <v xml:space="preserve">Simona de la Barra Cruzat
Rafael Mella Gallegos.
Podrán actuar conjunta o separadamente.
</v>
      </c>
      <c r="P175" s="5" t="str">
        <f>VLOOKUP(C175,'AUD AGOSTO'!B:T,12,0)</f>
        <v>Exeter Nº 540-D, Concepción.</v>
      </c>
      <c r="Q175" s="5" t="str">
        <f>VLOOKUP(C175,'AUD AGOSTO'!B:T,13,0)</f>
        <v>VIII</v>
      </c>
      <c r="R175" s="5" t="str">
        <f>VLOOKUP(C175,'AUD AGOSTO'!B:T,14,0)</f>
        <v>Concepción</v>
      </c>
      <c r="S175" s="5" t="str">
        <f>VLOOKUP(C175,'AUD AGOSTO'!B:T,15,0)</f>
        <v xml:space="preserve"> 41-2106-850
</v>
      </c>
      <c r="T175" s="5" t="str">
        <f>VLOOKUP(C175,'AUD AGOSTO'!B:T,16,0)</f>
        <v>contacto@tdesperanza.cl</v>
      </c>
      <c r="U175" s="5">
        <f>VLOOKUP(C175,'AUD AGOSTO'!B:T,17,0)</f>
        <v>0</v>
      </c>
      <c r="V175" s="6" t="str">
        <f>VLOOKUP(C175,'AUD AGOSTO'!B:T,18,0)</f>
        <v>93401.</v>
      </c>
      <c r="W175" s="7" t="str">
        <f>VLOOKUP(C175,'AUD AGOSTO'!B:T,19,0)</f>
        <v xml:space="preserve">Certificado de antecedentes financieros, correspondientes al año 2022, aprobados por el Subdepartamento de Supervisión Financiera Nacional. </v>
      </c>
      <c r="X175" s="8">
        <v>6647001</v>
      </c>
      <c r="Y175" s="8">
        <v>53176008</v>
      </c>
      <c r="Z175" s="6">
        <v>45169</v>
      </c>
      <c r="AA175" s="5" t="s">
        <v>5970</v>
      </c>
      <c r="AB175" s="5" t="s">
        <v>5971</v>
      </c>
      <c r="AC175" s="5" t="s">
        <v>5986</v>
      </c>
    </row>
    <row r="176" spans="2:29" x14ac:dyDescent="0.2">
      <c r="B176" s="26" t="s">
        <v>6110</v>
      </c>
      <c r="C176" s="26">
        <v>738689003</v>
      </c>
      <c r="D176" s="5">
        <v>1090645</v>
      </c>
      <c r="E176" s="26">
        <v>9</v>
      </c>
      <c r="F176" s="5" t="str">
        <f>VLOOKUP(C176,'AUD AGOSTO'!B:T,2,0)</f>
        <v>Fundación de Derecho Privado.</v>
      </c>
      <c r="G176" s="5" t="str">
        <f>VLOOKUP(C176,'AUD AGOSTO'!B:T,3,0)</f>
        <v>Fundación Derecho Privado.</v>
      </c>
      <c r="H176" s="5" t="str">
        <f>VLOOKUP(C176,'AUD AGOSTO'!B:T,4,0)</f>
        <v>Otorgado por Decreto Supremo Nº 262, de fecha 2 de abril de 1997, por el Ministerio de Justicia. Publicado en el Diario Oficial con fecha 24 de abril de 1997.</v>
      </c>
      <c r="I176" s="5" t="str">
        <f>VLOOKUP(C176,'AUD AGOSTO'!B:T,5,0)</f>
        <v>Certificado de Vigencia Folio N° 500511981923, emitido por el Servicio de Registro Civil e Identificación, de fecha 31 de mayo de 2023.</v>
      </c>
      <c r="J176" s="5">
        <f>VLOOKUP(C176,'AUD AGOSTO'!B:T,6,0)</f>
        <v>2023</v>
      </c>
      <c r="K176" s="5" t="str">
        <f>VLOOKUP(C176,'AUD AGOSTO'!B:T,7,0)</f>
        <v xml:space="preserve">Ayudar a la infancia desvalida sin distinción de sexo, sin distinción racial, creencia religiosa o política.
</v>
      </c>
      <c r="L176" s="5" t="str">
        <f>VLOOKUP(C176,'AUD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6" s="5" t="str">
        <f>VLOOKUP(C176,'AUD AGOSTO'!B:T,9,0)</f>
        <v>El Consejo durará tres años en sus cargos y se renovará tácita y sucesivamente cada tres años, salvo que la mayoría absoluta de los demás consejeros, resuelva su exclusión.</v>
      </c>
      <c r="N176" s="5" t="str">
        <f>VLOOKUP(C176,'AUD AGOSTO'!B:T,10,0)</f>
        <v>Nombramiento 05 de diciembre de 2022 y cesación 05 de diciembre de 2025.</v>
      </c>
      <c r="O176" s="5" t="str">
        <f>VLOOKUP(C176,'AUD AGOSTO'!B:T,11,0)</f>
        <v xml:space="preserve">Simona de la Barra Cruzat
Rafael Mella Gallegos.
Podrán actuar conjunta o separadamente.
</v>
      </c>
      <c r="P176" s="5" t="str">
        <f>VLOOKUP(C176,'AUD AGOSTO'!B:T,12,0)</f>
        <v>Exeter Nº 540-D, Concepción.</v>
      </c>
      <c r="Q176" s="5" t="str">
        <f>VLOOKUP(C176,'AUD AGOSTO'!B:T,13,0)</f>
        <v>VIII</v>
      </c>
      <c r="R176" s="5" t="str">
        <f>VLOOKUP(C176,'AUD AGOSTO'!B:T,14,0)</f>
        <v>Concepción</v>
      </c>
      <c r="S176" s="5" t="str">
        <f>VLOOKUP(C176,'AUD AGOSTO'!B:T,15,0)</f>
        <v xml:space="preserve"> 41-2106-850
</v>
      </c>
      <c r="T176" s="5" t="str">
        <f>VLOOKUP(C176,'AUD AGOSTO'!B:T,16,0)</f>
        <v>contacto@tdesperanza.cl</v>
      </c>
      <c r="U176" s="5">
        <f>VLOOKUP(C176,'AUD AGOSTO'!B:T,17,0)</f>
        <v>0</v>
      </c>
      <c r="V176" s="6" t="str">
        <f>VLOOKUP(C176,'AUD AGOSTO'!B:T,18,0)</f>
        <v>93401.</v>
      </c>
      <c r="W176" s="7" t="str">
        <f>VLOOKUP(C176,'AUD AGOSTO'!B:T,19,0)</f>
        <v xml:space="preserve">Certificado de antecedentes financieros, correspondientes al año 2022, aprobados por el Subdepartamento de Supervisión Financiera Nacional. </v>
      </c>
      <c r="X176" s="8">
        <v>23139597</v>
      </c>
      <c r="Y176" s="8">
        <v>170318195</v>
      </c>
      <c r="Z176" s="6">
        <v>45169</v>
      </c>
      <c r="AA176" s="5" t="s">
        <v>5970</v>
      </c>
      <c r="AB176" s="5" t="s">
        <v>5971</v>
      </c>
      <c r="AC176" s="5" t="s">
        <v>174</v>
      </c>
    </row>
    <row r="177" spans="2:29" x14ac:dyDescent="0.2">
      <c r="B177" s="26" t="s">
        <v>6110</v>
      </c>
      <c r="C177" s="26">
        <v>738689003</v>
      </c>
      <c r="D177" s="5">
        <v>1090663</v>
      </c>
      <c r="E177" s="26">
        <v>9</v>
      </c>
      <c r="F177" s="5" t="str">
        <f>VLOOKUP(C177,'AUD AGOSTO'!B:T,2,0)</f>
        <v>Fundación de Derecho Privado.</v>
      </c>
      <c r="G177" s="5" t="str">
        <f>VLOOKUP(C177,'AUD AGOSTO'!B:T,3,0)</f>
        <v>Fundación Derecho Privado.</v>
      </c>
      <c r="H177" s="5" t="str">
        <f>VLOOKUP(C177,'AUD AGOSTO'!B:T,4,0)</f>
        <v>Otorgado por Decreto Supremo Nº 262, de fecha 2 de abril de 1997, por el Ministerio de Justicia. Publicado en el Diario Oficial con fecha 24 de abril de 1997.</v>
      </c>
      <c r="I177" s="5" t="str">
        <f>VLOOKUP(C177,'AUD AGOSTO'!B:T,5,0)</f>
        <v>Certificado de Vigencia Folio N° 500511981923, emitido por el Servicio de Registro Civil e Identificación, de fecha 31 de mayo de 2023.</v>
      </c>
      <c r="J177" s="5">
        <f>VLOOKUP(C177,'AUD AGOSTO'!B:T,6,0)</f>
        <v>2023</v>
      </c>
      <c r="K177" s="5" t="str">
        <f>VLOOKUP(C177,'AUD AGOSTO'!B:T,7,0)</f>
        <v xml:space="preserve">Ayudar a la infancia desvalida sin distinción de sexo, sin distinción racial, creencia religiosa o política.
</v>
      </c>
      <c r="L177" s="5" t="str">
        <f>VLOOKUP(C177,'AUD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7" s="5" t="str">
        <f>VLOOKUP(C177,'AUD AGOSTO'!B:T,9,0)</f>
        <v>El Consejo durará tres años en sus cargos y se renovará tácita y sucesivamente cada tres años, salvo que la mayoría absoluta de los demás consejeros, resuelva su exclusión.</v>
      </c>
      <c r="N177" s="5" t="str">
        <f>VLOOKUP(C177,'AUD AGOSTO'!B:T,10,0)</f>
        <v>Nombramiento 05 de diciembre de 2022 y cesación 05 de diciembre de 2025.</v>
      </c>
      <c r="O177" s="5" t="str">
        <f>VLOOKUP(C177,'AUD AGOSTO'!B:T,11,0)</f>
        <v xml:space="preserve">Simona de la Barra Cruzat
Rafael Mella Gallegos.
Podrán actuar conjunta o separadamente.
</v>
      </c>
      <c r="P177" s="5" t="str">
        <f>VLOOKUP(C177,'AUD AGOSTO'!B:T,12,0)</f>
        <v>Exeter Nº 540-D, Concepción.</v>
      </c>
      <c r="Q177" s="5" t="str">
        <f>VLOOKUP(C177,'AUD AGOSTO'!B:T,13,0)</f>
        <v>VIII</v>
      </c>
      <c r="R177" s="5" t="str">
        <f>VLOOKUP(C177,'AUD AGOSTO'!B:T,14,0)</f>
        <v>Concepción</v>
      </c>
      <c r="S177" s="5" t="str">
        <f>VLOOKUP(C177,'AUD AGOSTO'!B:T,15,0)</f>
        <v xml:space="preserve"> 41-2106-850
</v>
      </c>
      <c r="T177" s="5" t="str">
        <f>VLOOKUP(C177,'AUD AGOSTO'!B:T,16,0)</f>
        <v>contacto@tdesperanza.cl</v>
      </c>
      <c r="U177" s="5">
        <f>VLOOKUP(C177,'AUD AGOSTO'!B:T,17,0)</f>
        <v>0</v>
      </c>
      <c r="V177" s="6" t="str">
        <f>VLOOKUP(C177,'AUD AGOSTO'!B:T,18,0)</f>
        <v>93401.</v>
      </c>
      <c r="W177" s="7" t="str">
        <f>VLOOKUP(C177,'AUD AGOSTO'!B:T,19,0)</f>
        <v xml:space="preserve">Certificado de antecedentes financieros, correspondientes al año 2022, aprobados por el Subdepartamento de Supervisión Financiera Nacional. </v>
      </c>
      <c r="X177" s="8">
        <v>7976401</v>
      </c>
      <c r="Y177" s="8">
        <v>52796179</v>
      </c>
      <c r="Z177" s="6">
        <v>45169</v>
      </c>
      <c r="AA177" s="5" t="s">
        <v>5970</v>
      </c>
      <c r="AB177" s="5" t="s">
        <v>5971</v>
      </c>
      <c r="AC177" s="5" t="s">
        <v>174</v>
      </c>
    </row>
    <row r="178" spans="2:29" x14ac:dyDescent="0.2">
      <c r="B178" s="26" t="s">
        <v>6110</v>
      </c>
      <c r="C178" s="26">
        <v>738689003</v>
      </c>
      <c r="D178" s="5">
        <v>1090666</v>
      </c>
      <c r="E178" s="26">
        <v>9</v>
      </c>
      <c r="F178" s="5" t="str">
        <f>VLOOKUP(C178,'AUD AGOSTO'!B:T,2,0)</f>
        <v>Fundación de Derecho Privado.</v>
      </c>
      <c r="G178" s="5" t="str">
        <f>VLOOKUP(C178,'AUD AGOSTO'!B:T,3,0)</f>
        <v>Fundación Derecho Privado.</v>
      </c>
      <c r="H178" s="5" t="str">
        <f>VLOOKUP(C178,'AUD AGOSTO'!B:T,4,0)</f>
        <v>Otorgado por Decreto Supremo Nº 262, de fecha 2 de abril de 1997, por el Ministerio de Justicia. Publicado en el Diario Oficial con fecha 24 de abril de 1997.</v>
      </c>
      <c r="I178" s="5" t="str">
        <f>VLOOKUP(C178,'AUD AGOSTO'!B:T,5,0)</f>
        <v>Certificado de Vigencia Folio N° 500511981923, emitido por el Servicio de Registro Civil e Identificación, de fecha 31 de mayo de 2023.</v>
      </c>
      <c r="J178" s="5">
        <f>VLOOKUP(C178,'AUD AGOSTO'!B:T,6,0)</f>
        <v>2023</v>
      </c>
      <c r="K178" s="5" t="str">
        <f>VLOOKUP(C178,'AUD AGOSTO'!B:T,7,0)</f>
        <v xml:space="preserve">Ayudar a la infancia desvalida sin distinción de sexo, sin distinción racial, creencia religiosa o política.
</v>
      </c>
      <c r="L178" s="5" t="str">
        <f>VLOOKUP(C178,'AUD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8" s="5" t="str">
        <f>VLOOKUP(C178,'AUD AGOSTO'!B:T,9,0)</f>
        <v>El Consejo durará tres años en sus cargos y se renovará tácita y sucesivamente cada tres años, salvo que la mayoría absoluta de los demás consejeros, resuelva su exclusión.</v>
      </c>
      <c r="N178" s="5" t="str">
        <f>VLOOKUP(C178,'AUD AGOSTO'!B:T,10,0)</f>
        <v>Nombramiento 05 de diciembre de 2022 y cesación 05 de diciembre de 2025.</v>
      </c>
      <c r="O178" s="5" t="str">
        <f>VLOOKUP(C178,'AUD AGOSTO'!B:T,11,0)</f>
        <v xml:space="preserve">Simona de la Barra Cruzat
Rafael Mella Gallegos.
Podrán actuar conjunta o separadamente.
</v>
      </c>
      <c r="P178" s="5" t="str">
        <f>VLOOKUP(C178,'AUD AGOSTO'!B:T,12,0)</f>
        <v>Exeter Nº 540-D, Concepción.</v>
      </c>
      <c r="Q178" s="5" t="str">
        <f>VLOOKUP(C178,'AUD AGOSTO'!B:T,13,0)</f>
        <v>VIII</v>
      </c>
      <c r="R178" s="5" t="str">
        <f>VLOOKUP(C178,'AUD AGOSTO'!B:T,14,0)</f>
        <v>Concepción</v>
      </c>
      <c r="S178" s="5" t="str">
        <f>VLOOKUP(C178,'AUD AGOSTO'!B:T,15,0)</f>
        <v xml:space="preserve"> 41-2106-850
</v>
      </c>
      <c r="T178" s="5" t="str">
        <f>VLOOKUP(C178,'AUD AGOSTO'!B:T,16,0)</f>
        <v>contacto@tdesperanza.cl</v>
      </c>
      <c r="U178" s="5">
        <f>VLOOKUP(C178,'AUD AGOSTO'!B:T,17,0)</f>
        <v>0</v>
      </c>
      <c r="V178" s="6" t="str">
        <f>VLOOKUP(C178,'AUD AGOSTO'!B:T,18,0)</f>
        <v>93401.</v>
      </c>
      <c r="W178" s="7" t="str">
        <f>VLOOKUP(C178,'AUD AGOSTO'!B:T,19,0)</f>
        <v xml:space="preserve">Certificado de antecedentes financieros, correspondientes al año 2022, aprobados por el Subdepartamento de Supervisión Financiera Nacional. </v>
      </c>
      <c r="X178" s="8">
        <v>4207113</v>
      </c>
      <c r="Y178" s="8">
        <v>32394771</v>
      </c>
      <c r="Z178" s="6">
        <v>45169</v>
      </c>
      <c r="AA178" s="5" t="s">
        <v>5970</v>
      </c>
      <c r="AB178" s="5" t="s">
        <v>5971</v>
      </c>
      <c r="AC178" s="5" t="s">
        <v>174</v>
      </c>
    </row>
    <row r="179" spans="2:29" x14ac:dyDescent="0.2">
      <c r="B179" s="26" t="s">
        <v>6110</v>
      </c>
      <c r="C179" s="26">
        <v>738689003</v>
      </c>
      <c r="D179" s="5">
        <v>1100753</v>
      </c>
      <c r="E179" s="26">
        <v>10</v>
      </c>
      <c r="F179" s="5" t="str">
        <f>VLOOKUP(C179,'AUD AGOSTO'!B:T,2,0)</f>
        <v>Fundación de Derecho Privado.</v>
      </c>
      <c r="G179" s="5" t="str">
        <f>VLOOKUP(C179,'AUD AGOSTO'!B:T,3,0)</f>
        <v>Fundación Derecho Privado.</v>
      </c>
      <c r="H179" s="5" t="str">
        <f>VLOOKUP(C179,'AUD AGOSTO'!B:T,4,0)</f>
        <v>Otorgado por Decreto Supremo Nº 262, de fecha 2 de abril de 1997, por el Ministerio de Justicia. Publicado en el Diario Oficial con fecha 24 de abril de 1997.</v>
      </c>
      <c r="I179" s="5" t="str">
        <f>VLOOKUP(C179,'AUD AGOSTO'!B:T,5,0)</f>
        <v>Certificado de Vigencia Folio N° 500511981923, emitido por el Servicio de Registro Civil e Identificación, de fecha 31 de mayo de 2023.</v>
      </c>
      <c r="J179" s="5">
        <f>VLOOKUP(C179,'AUD AGOSTO'!B:T,6,0)</f>
        <v>2023</v>
      </c>
      <c r="K179" s="5" t="str">
        <f>VLOOKUP(C179,'AUD AGOSTO'!B:T,7,0)</f>
        <v xml:space="preserve">Ayudar a la infancia desvalida sin distinción de sexo, sin distinción racial, creencia religiosa o política.
</v>
      </c>
      <c r="L179" s="5" t="str">
        <f>VLOOKUP(C179,'AUD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9" s="5" t="str">
        <f>VLOOKUP(C179,'AUD AGOSTO'!B:T,9,0)</f>
        <v>El Consejo durará tres años en sus cargos y se renovará tácita y sucesivamente cada tres años, salvo que la mayoría absoluta de los demás consejeros, resuelva su exclusión.</v>
      </c>
      <c r="N179" s="5" t="str">
        <f>VLOOKUP(C179,'AUD AGOSTO'!B:T,10,0)</f>
        <v>Nombramiento 05 de diciembre de 2022 y cesación 05 de diciembre de 2025.</v>
      </c>
      <c r="O179" s="5" t="str">
        <f>VLOOKUP(C179,'AUD AGOSTO'!B:T,11,0)</f>
        <v xml:space="preserve">Simona de la Barra Cruzat
Rafael Mella Gallegos.
Podrán actuar conjunta o separadamente.
</v>
      </c>
      <c r="P179" s="5" t="str">
        <f>VLOOKUP(C179,'AUD AGOSTO'!B:T,12,0)</f>
        <v>Exeter Nº 540-D, Concepción.</v>
      </c>
      <c r="Q179" s="5" t="str">
        <f>VLOOKUP(C179,'AUD AGOSTO'!B:T,13,0)</f>
        <v>VIII</v>
      </c>
      <c r="R179" s="5" t="str">
        <f>VLOOKUP(C179,'AUD AGOSTO'!B:T,14,0)</f>
        <v>Concepción</v>
      </c>
      <c r="S179" s="5" t="str">
        <f>VLOOKUP(C179,'AUD AGOSTO'!B:T,15,0)</f>
        <v xml:space="preserve"> 41-2106-850
</v>
      </c>
      <c r="T179" s="5" t="str">
        <f>VLOOKUP(C179,'AUD AGOSTO'!B:T,16,0)</f>
        <v>contacto@tdesperanza.cl</v>
      </c>
      <c r="U179" s="5">
        <f>VLOOKUP(C179,'AUD AGOSTO'!B:T,17,0)</f>
        <v>0</v>
      </c>
      <c r="V179" s="6" t="str">
        <f>VLOOKUP(C179,'AUD AGOSTO'!B:T,18,0)</f>
        <v>93401.</v>
      </c>
      <c r="W179" s="7" t="str">
        <f>VLOOKUP(C179,'AUD AGOSTO'!B:T,19,0)</f>
        <v xml:space="preserve">Certificado de antecedentes financieros, correspondientes al año 2022, aprobados por el Subdepartamento de Supervisión Financiera Nacional. </v>
      </c>
      <c r="X179" s="8">
        <v>7976401</v>
      </c>
      <c r="Y179" s="8">
        <v>45389520</v>
      </c>
      <c r="Z179" s="6">
        <v>45169</v>
      </c>
      <c r="AA179" s="5" t="s">
        <v>5970</v>
      </c>
      <c r="AB179" s="5" t="s">
        <v>5971</v>
      </c>
      <c r="AC179" s="5" t="s">
        <v>5992</v>
      </c>
    </row>
    <row r="180" spans="2:29" x14ac:dyDescent="0.2">
      <c r="B180" s="26" t="s">
        <v>6110</v>
      </c>
      <c r="C180" s="26">
        <v>738689003</v>
      </c>
      <c r="D180" s="5">
        <v>1132523</v>
      </c>
      <c r="E180" s="26">
        <v>13</v>
      </c>
      <c r="F180" s="5" t="str">
        <f>VLOOKUP(C180,'AUD AGOSTO'!B:T,2,0)</f>
        <v>Fundación de Derecho Privado.</v>
      </c>
      <c r="G180" s="5" t="str">
        <f>VLOOKUP(C180,'AUD AGOSTO'!B:T,3,0)</f>
        <v>Fundación Derecho Privado.</v>
      </c>
      <c r="H180" s="5" t="str">
        <f>VLOOKUP(C180,'AUD AGOSTO'!B:T,4,0)</f>
        <v>Otorgado por Decreto Supremo Nº 262, de fecha 2 de abril de 1997, por el Ministerio de Justicia. Publicado en el Diario Oficial con fecha 24 de abril de 1997.</v>
      </c>
      <c r="I180" s="5" t="str">
        <f>VLOOKUP(C180,'AUD AGOSTO'!B:T,5,0)</f>
        <v>Certificado de Vigencia Folio N° 500511981923, emitido por el Servicio de Registro Civil e Identificación, de fecha 31 de mayo de 2023.</v>
      </c>
      <c r="J180" s="5">
        <f>VLOOKUP(C180,'AUD AGOSTO'!B:T,6,0)</f>
        <v>2023</v>
      </c>
      <c r="K180" s="5" t="str">
        <f>VLOOKUP(C180,'AUD AGOSTO'!B:T,7,0)</f>
        <v xml:space="preserve">Ayudar a la infancia desvalida sin distinción de sexo, sin distinción racial, creencia religiosa o política.
</v>
      </c>
      <c r="L180" s="5" t="str">
        <f>VLOOKUP(C180,'AUD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0" s="5" t="str">
        <f>VLOOKUP(C180,'AUD AGOSTO'!B:T,9,0)</f>
        <v>El Consejo durará tres años en sus cargos y se renovará tácita y sucesivamente cada tres años, salvo que la mayoría absoluta de los demás consejeros, resuelva su exclusión.</v>
      </c>
      <c r="N180" s="5" t="str">
        <f>VLOOKUP(C180,'AUD AGOSTO'!B:T,10,0)</f>
        <v>Nombramiento 05 de diciembre de 2022 y cesación 05 de diciembre de 2025.</v>
      </c>
      <c r="O180" s="5" t="str">
        <f>VLOOKUP(C180,'AUD AGOSTO'!B:T,11,0)</f>
        <v xml:space="preserve">Simona de la Barra Cruzat
Rafael Mella Gallegos.
Podrán actuar conjunta o separadamente.
</v>
      </c>
      <c r="P180" s="5" t="str">
        <f>VLOOKUP(C180,'AUD AGOSTO'!B:T,12,0)</f>
        <v>Exeter Nº 540-D, Concepción.</v>
      </c>
      <c r="Q180" s="5" t="str">
        <f>VLOOKUP(C180,'AUD AGOSTO'!B:T,13,0)</f>
        <v>VIII</v>
      </c>
      <c r="R180" s="5" t="str">
        <f>VLOOKUP(C180,'AUD AGOSTO'!B:T,14,0)</f>
        <v>Concepción</v>
      </c>
      <c r="S180" s="5" t="str">
        <f>VLOOKUP(C180,'AUD AGOSTO'!B:T,15,0)</f>
        <v xml:space="preserve"> 41-2106-850
</v>
      </c>
      <c r="T180" s="5" t="str">
        <f>VLOOKUP(C180,'AUD AGOSTO'!B:T,16,0)</f>
        <v>contacto@tdesperanza.cl</v>
      </c>
      <c r="U180" s="5">
        <f>VLOOKUP(C180,'AUD AGOSTO'!B:T,17,0)</f>
        <v>0</v>
      </c>
      <c r="V180" s="6" t="str">
        <f>VLOOKUP(C180,'AUD AGOSTO'!B:T,18,0)</f>
        <v>93401.</v>
      </c>
      <c r="W180" s="7" t="str">
        <f>VLOOKUP(C180,'AUD AGOSTO'!B:T,19,0)</f>
        <v xml:space="preserve">Certificado de antecedentes financieros, correspondientes al año 2022, aprobados por el Subdepartamento de Supervisión Financiera Nacional. </v>
      </c>
      <c r="X180" s="8">
        <v>20769936</v>
      </c>
      <c r="Y180" s="8">
        <v>181972962</v>
      </c>
      <c r="Z180" s="6">
        <v>45169</v>
      </c>
      <c r="AA180" s="5" t="s">
        <v>5970</v>
      </c>
      <c r="AB180" s="5" t="s">
        <v>5971</v>
      </c>
      <c r="AC180" s="5" t="s">
        <v>7426</v>
      </c>
    </row>
    <row r="181" spans="2:29" x14ac:dyDescent="0.2">
      <c r="B181" s="26" t="s">
        <v>6110</v>
      </c>
      <c r="C181" s="26">
        <v>738689003</v>
      </c>
      <c r="D181" s="5">
        <v>1132586</v>
      </c>
      <c r="E181" s="26">
        <v>13</v>
      </c>
      <c r="F181" s="5" t="str">
        <f>VLOOKUP(C181,'AUD AGOSTO'!B:T,2,0)</f>
        <v>Fundación de Derecho Privado.</v>
      </c>
      <c r="G181" s="5" t="str">
        <f>VLOOKUP(C181,'AUD AGOSTO'!B:T,3,0)</f>
        <v>Fundación Derecho Privado.</v>
      </c>
      <c r="H181" s="5" t="str">
        <f>VLOOKUP(C181,'AUD AGOSTO'!B:T,4,0)</f>
        <v>Otorgado por Decreto Supremo Nº 262, de fecha 2 de abril de 1997, por el Ministerio de Justicia. Publicado en el Diario Oficial con fecha 24 de abril de 1997.</v>
      </c>
      <c r="I181" s="5" t="str">
        <f>VLOOKUP(C181,'AUD AGOSTO'!B:T,5,0)</f>
        <v>Certificado de Vigencia Folio N° 500511981923, emitido por el Servicio de Registro Civil e Identificación, de fecha 31 de mayo de 2023.</v>
      </c>
      <c r="J181" s="5">
        <f>VLOOKUP(C181,'AUD AGOSTO'!B:T,6,0)</f>
        <v>2023</v>
      </c>
      <c r="K181" s="5" t="str">
        <f>VLOOKUP(C181,'AUD AGOSTO'!B:T,7,0)</f>
        <v xml:space="preserve">Ayudar a la infancia desvalida sin distinción de sexo, sin distinción racial, creencia religiosa o política.
</v>
      </c>
      <c r="L181" s="5" t="str">
        <f>VLOOKUP(C181,'AUD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1" s="5" t="str">
        <f>VLOOKUP(C181,'AUD AGOSTO'!B:T,9,0)</f>
        <v>El Consejo durará tres años en sus cargos y se renovará tácita y sucesivamente cada tres años, salvo que la mayoría absoluta de los demás consejeros, resuelva su exclusión.</v>
      </c>
      <c r="N181" s="5" t="str">
        <f>VLOOKUP(C181,'AUD AGOSTO'!B:T,10,0)</f>
        <v>Nombramiento 05 de diciembre de 2022 y cesación 05 de diciembre de 2025.</v>
      </c>
      <c r="O181" s="5" t="str">
        <f>VLOOKUP(C181,'AUD AGOSTO'!B:T,11,0)</f>
        <v xml:space="preserve">Simona de la Barra Cruzat
Rafael Mella Gallegos.
Podrán actuar conjunta o separadamente.
</v>
      </c>
      <c r="P181" s="5" t="str">
        <f>VLOOKUP(C181,'AUD AGOSTO'!B:T,12,0)</f>
        <v>Exeter Nº 540-D, Concepción.</v>
      </c>
      <c r="Q181" s="5" t="str">
        <f>VLOOKUP(C181,'AUD AGOSTO'!B:T,13,0)</f>
        <v>VIII</v>
      </c>
      <c r="R181" s="5" t="str">
        <f>VLOOKUP(C181,'AUD AGOSTO'!B:T,14,0)</f>
        <v>Concepción</v>
      </c>
      <c r="S181" s="5" t="str">
        <f>VLOOKUP(C181,'AUD AGOSTO'!B:T,15,0)</f>
        <v xml:space="preserve"> 41-2106-850
</v>
      </c>
      <c r="T181" s="5" t="str">
        <f>VLOOKUP(C181,'AUD AGOSTO'!B:T,16,0)</f>
        <v>contacto@tdesperanza.cl</v>
      </c>
      <c r="U181" s="5">
        <f>VLOOKUP(C181,'AUD AGOSTO'!B:T,17,0)</f>
        <v>0</v>
      </c>
      <c r="V181" s="6" t="str">
        <f>VLOOKUP(C181,'AUD AGOSTO'!B:T,18,0)</f>
        <v>93401.</v>
      </c>
      <c r="W181" s="7" t="str">
        <f>VLOOKUP(C181,'AUD AGOSTO'!B:T,19,0)</f>
        <v xml:space="preserve">Certificado de antecedentes financieros, correspondientes al año 2022, aprobados por el Subdepartamento de Supervisión Financiera Nacional. </v>
      </c>
      <c r="X181" s="8">
        <v>16659150</v>
      </c>
      <c r="Y181" s="8">
        <v>130940919</v>
      </c>
      <c r="Z181" s="6">
        <v>45169</v>
      </c>
      <c r="AA181" s="5" t="s">
        <v>5970</v>
      </c>
      <c r="AB181" s="5" t="s">
        <v>5971</v>
      </c>
      <c r="AC181" s="5" t="s">
        <v>5999</v>
      </c>
    </row>
    <row r="182" spans="2:29" x14ac:dyDescent="0.2">
      <c r="B182" s="26" t="s">
        <v>6110</v>
      </c>
      <c r="C182" s="26">
        <v>738689003</v>
      </c>
      <c r="D182" s="5">
        <v>1132591</v>
      </c>
      <c r="E182" s="26">
        <v>13</v>
      </c>
      <c r="F182" s="5" t="str">
        <f>VLOOKUP(C182,'AUD AGOSTO'!B:T,2,0)</f>
        <v>Fundación de Derecho Privado.</v>
      </c>
      <c r="G182" s="5" t="str">
        <f>VLOOKUP(C182,'AUD AGOSTO'!B:T,3,0)</f>
        <v>Fundación Derecho Privado.</v>
      </c>
      <c r="H182" s="5" t="str">
        <f>VLOOKUP(C182,'AUD AGOSTO'!B:T,4,0)</f>
        <v>Otorgado por Decreto Supremo Nº 262, de fecha 2 de abril de 1997, por el Ministerio de Justicia. Publicado en el Diario Oficial con fecha 24 de abril de 1997.</v>
      </c>
      <c r="I182" s="5" t="str">
        <f>VLOOKUP(C182,'AUD AGOSTO'!B:T,5,0)</f>
        <v>Certificado de Vigencia Folio N° 500511981923, emitido por el Servicio de Registro Civil e Identificación, de fecha 31 de mayo de 2023.</v>
      </c>
      <c r="J182" s="5">
        <f>VLOOKUP(C182,'AUD AGOSTO'!B:T,6,0)</f>
        <v>2023</v>
      </c>
      <c r="K182" s="5" t="str">
        <f>VLOOKUP(C182,'AUD AGOSTO'!B:T,7,0)</f>
        <v xml:space="preserve">Ayudar a la infancia desvalida sin distinción de sexo, sin distinción racial, creencia religiosa o política.
</v>
      </c>
      <c r="L182" s="5" t="str">
        <f>VLOOKUP(C182,'AUD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2" s="5" t="str">
        <f>VLOOKUP(C182,'AUD AGOSTO'!B:T,9,0)</f>
        <v>El Consejo durará tres años en sus cargos y se renovará tácita y sucesivamente cada tres años, salvo que la mayoría absoluta de los demás consejeros, resuelva su exclusión.</v>
      </c>
      <c r="N182" s="5" t="str">
        <f>VLOOKUP(C182,'AUD AGOSTO'!B:T,10,0)</f>
        <v>Nombramiento 05 de diciembre de 2022 y cesación 05 de diciembre de 2025.</v>
      </c>
      <c r="O182" s="5" t="str">
        <f>VLOOKUP(C182,'AUD AGOSTO'!B:T,11,0)</f>
        <v xml:space="preserve">Simona de la Barra Cruzat
Rafael Mella Gallegos.
Podrán actuar conjunta o separadamente.
</v>
      </c>
      <c r="P182" s="5" t="str">
        <f>VLOOKUP(C182,'AUD AGOSTO'!B:T,12,0)</f>
        <v>Exeter Nº 540-D, Concepción.</v>
      </c>
      <c r="Q182" s="5" t="str">
        <f>VLOOKUP(C182,'AUD AGOSTO'!B:T,13,0)</f>
        <v>VIII</v>
      </c>
      <c r="R182" s="5" t="str">
        <f>VLOOKUP(C182,'AUD AGOSTO'!B:T,14,0)</f>
        <v>Concepción</v>
      </c>
      <c r="S182" s="5" t="str">
        <f>VLOOKUP(C182,'AUD AGOSTO'!B:T,15,0)</f>
        <v xml:space="preserve"> 41-2106-850
</v>
      </c>
      <c r="T182" s="5" t="str">
        <f>VLOOKUP(C182,'AUD AGOSTO'!B:T,16,0)</f>
        <v>contacto@tdesperanza.cl</v>
      </c>
      <c r="U182" s="5">
        <f>VLOOKUP(C182,'AUD AGOSTO'!B:T,17,0)</f>
        <v>0</v>
      </c>
      <c r="V182" s="6" t="str">
        <f>VLOOKUP(C182,'AUD AGOSTO'!B:T,18,0)</f>
        <v>93401.</v>
      </c>
      <c r="W182" s="7" t="str">
        <f>VLOOKUP(C182,'AUD AGOSTO'!B:T,19,0)</f>
        <v xml:space="preserve">Certificado de antecedentes financieros, correspondientes al año 2022, aprobados por el Subdepartamento de Supervisión Financiera Nacional. </v>
      </c>
      <c r="X182" s="8">
        <v>18824840</v>
      </c>
      <c r="Y182" s="8">
        <v>148266438</v>
      </c>
      <c r="Z182" s="6">
        <v>45169</v>
      </c>
      <c r="AA182" s="5" t="s">
        <v>5970</v>
      </c>
      <c r="AB182" s="5" t="s">
        <v>5971</v>
      </c>
      <c r="AC182" s="5" t="s">
        <v>6000</v>
      </c>
    </row>
    <row r="183" spans="2:29" x14ac:dyDescent="0.2">
      <c r="B183" s="26" t="s">
        <v>6110</v>
      </c>
      <c r="C183" s="26">
        <v>738689003</v>
      </c>
      <c r="D183" s="5">
        <v>1140221</v>
      </c>
      <c r="E183" s="26">
        <v>14</v>
      </c>
      <c r="F183" s="5" t="str">
        <f>VLOOKUP(C183,'AUD AGOSTO'!B:T,2,0)</f>
        <v>Fundación de Derecho Privado.</v>
      </c>
      <c r="G183" s="5" t="str">
        <f>VLOOKUP(C183,'AUD AGOSTO'!B:T,3,0)</f>
        <v>Fundación Derecho Privado.</v>
      </c>
      <c r="H183" s="5" t="str">
        <f>VLOOKUP(C183,'AUD AGOSTO'!B:T,4,0)</f>
        <v>Otorgado por Decreto Supremo Nº 262, de fecha 2 de abril de 1997, por el Ministerio de Justicia. Publicado en el Diario Oficial con fecha 24 de abril de 1997.</v>
      </c>
      <c r="I183" s="5" t="str">
        <f>VLOOKUP(C183,'AUD AGOSTO'!B:T,5,0)</f>
        <v>Certificado de Vigencia Folio N° 500511981923, emitido por el Servicio de Registro Civil e Identificación, de fecha 31 de mayo de 2023.</v>
      </c>
      <c r="J183" s="5">
        <f>VLOOKUP(C183,'AUD AGOSTO'!B:T,6,0)</f>
        <v>2023</v>
      </c>
      <c r="K183" s="5" t="str">
        <f>VLOOKUP(C183,'AUD AGOSTO'!B:T,7,0)</f>
        <v xml:space="preserve">Ayudar a la infancia desvalida sin distinción de sexo, sin distinción racial, creencia religiosa o política.
</v>
      </c>
      <c r="L183" s="5" t="str">
        <f>VLOOKUP(C183,'AUD AGOSTO'!B:T,8,0)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3" s="5" t="str">
        <f>VLOOKUP(C183,'AUD AGOSTO'!B:T,9,0)</f>
        <v>El Consejo durará tres años en sus cargos y se renovará tácita y sucesivamente cada tres años, salvo que la mayoría absoluta de los demás consejeros, resuelva su exclusión.</v>
      </c>
      <c r="N183" s="5" t="str">
        <f>VLOOKUP(C183,'AUD AGOSTO'!B:T,10,0)</f>
        <v>Nombramiento 05 de diciembre de 2022 y cesación 05 de diciembre de 2025.</v>
      </c>
      <c r="O183" s="5" t="str">
        <f>VLOOKUP(C183,'AUD AGOSTO'!B:T,11,0)</f>
        <v xml:space="preserve">Simona de la Barra Cruzat
Rafael Mella Gallegos.
Podrán actuar conjunta o separadamente.
</v>
      </c>
      <c r="P183" s="5" t="str">
        <f>VLOOKUP(C183,'AUD AGOSTO'!B:T,12,0)</f>
        <v>Exeter Nº 540-D, Concepción.</v>
      </c>
      <c r="Q183" s="5" t="str">
        <f>VLOOKUP(C183,'AUD AGOSTO'!B:T,13,0)</f>
        <v>VIII</v>
      </c>
      <c r="R183" s="5" t="str">
        <f>VLOOKUP(C183,'AUD AGOSTO'!B:T,14,0)</f>
        <v>Concepción</v>
      </c>
      <c r="S183" s="5" t="str">
        <f>VLOOKUP(C183,'AUD AGOSTO'!B:T,15,0)</f>
        <v xml:space="preserve"> 41-2106-850
</v>
      </c>
      <c r="T183" s="5" t="str">
        <f>VLOOKUP(C183,'AUD AGOSTO'!B:T,16,0)</f>
        <v>contacto@tdesperanza.cl</v>
      </c>
      <c r="U183" s="5">
        <f>VLOOKUP(C183,'AUD AGOSTO'!B:T,17,0)</f>
        <v>0</v>
      </c>
      <c r="V183" s="6" t="str">
        <f>VLOOKUP(C183,'AUD AGOSTO'!B:T,18,0)</f>
        <v>93401.</v>
      </c>
      <c r="W183" s="7" t="str">
        <f>VLOOKUP(C183,'AUD AGOSTO'!B:T,19,0)</f>
        <v xml:space="preserve">Certificado de antecedentes financieros, correspondientes al año 2022, aprobados por el Subdepartamento de Supervisión Financiera Nacional. </v>
      </c>
      <c r="X183" s="8">
        <v>8925973</v>
      </c>
      <c r="Y183" s="8">
        <v>57164209</v>
      </c>
      <c r="Z183" s="6">
        <v>45169</v>
      </c>
      <c r="AA183" s="5" t="s">
        <v>5970</v>
      </c>
      <c r="AB183" s="5" t="s">
        <v>5971</v>
      </c>
      <c r="AC183" s="5" t="s">
        <v>5997</v>
      </c>
    </row>
    <row r="184" spans="2:29" x14ac:dyDescent="0.2">
      <c r="B184" s="26" t="s">
        <v>6105</v>
      </c>
      <c r="C184" s="26">
        <v>713189006</v>
      </c>
      <c r="D184" s="5">
        <v>1081090</v>
      </c>
      <c r="E184" s="26">
        <v>8</v>
      </c>
      <c r="F184" s="5" t="str">
        <f>VLOOKUP(C184,'AUD AGOSTO'!B:T,2,0)</f>
        <v>Corporación de Derecho Público</v>
      </c>
      <c r="G184" s="5" t="str">
        <f>VLOOKUP(C184,'AUD AGOSTO'!B:T,3,0)</f>
        <v>Corporaciones de Derecho Público.</v>
      </c>
      <c r="H184" s="5" t="str">
        <f>VLOOKUP(C184,'AUD AGOSTO'!B:T,4,0)</f>
        <v>Otorgado por Decreto Supremo Nº 1965, del  17 de marzo de 1960, del Ministerio de Justicia.</v>
      </c>
      <c r="I184" s="5" t="str">
        <f>VLOOKUP(C184,'AUD AGOSTO'!B:T,5,0)</f>
        <v>indefinida</v>
      </c>
      <c r="J184" s="5">
        <f>VLOOKUP(C184,'AUD AGOSTO'!B:T,6,0)</f>
        <v>0</v>
      </c>
      <c r="K184" s="5" t="str">
        <f>VLOOKUP(C184,'AUD AGOSTO'!B:T,7,0)</f>
        <v>Actividad Religiosa</v>
      </c>
      <c r="L184" s="5" t="str">
        <f>VLOOKUP(C184,'AUD AGOSTO'!B:T,8,0)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4" s="5" t="str">
        <f>VLOOKUP(C184,'AUD AGOSTO'!B:T,9,0)</f>
        <v xml:space="preserve">Durarán tres años en sus cargos, pudiendo ser reelegidos de forma indefinida.
</v>
      </c>
      <c r="N184" s="5" t="str">
        <f>VLOOKUP(C184,'AUD AGOSTO'!B:T,10,0)</f>
        <v>Directorio prorrogado por 3 años, a contar del 27 de febrero de 2022 hasta el 27 de febrero de 2025.</v>
      </c>
      <c r="O184" s="5" t="str">
        <f>VLOOKUP(C184,'AUD AGOSTO'!B:T,11,0)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4" s="5" t="str">
        <f>VLOOKUP(C184,'AUD AGOSTO'!B:T,12,0)</f>
        <v xml:space="preserve">Cousiño N°137, comuna de Coronel, Región del Biobío
</v>
      </c>
      <c r="Q184" s="5" t="str">
        <f>VLOOKUP(C184,'AUD AGOSTO'!B:T,13,0)</f>
        <v>VIII</v>
      </c>
      <c r="R184" s="5" t="str">
        <f>VLOOKUP(C184,'AUD AGOSTO'!B:T,14,0)</f>
        <v>Coronel</v>
      </c>
      <c r="S184" s="5" t="str">
        <f>VLOOKUP(C184,'AUD AGOSTO'!B:T,15,0)</f>
        <v>Teléfonos:  41 2876235 – 41 2871238</v>
      </c>
      <c r="T184" s="5" t="str">
        <f>VLOOKUP(C184,'AUD AGOSTO'!B:T,16,0)</f>
        <v>director.mesp@gmail.com</v>
      </c>
      <c r="U184" s="5">
        <f>VLOOKUP(C184,'AUD AGOSTO'!B:T,17,0)</f>
        <v>0</v>
      </c>
      <c r="V184" s="6">
        <f>VLOOKUP(C184,'AUD AGOSTO'!B:T,18,0)</f>
        <v>93910</v>
      </c>
      <c r="W184" s="7" t="str">
        <f>VLOOKUP(C184,'AUD AGOSTO'!B:T,19,0)</f>
        <v xml:space="preserve">ANTECEDENTES CORRESPONDIENTES AL AÑO 2022, aprobado por el SUB DEPARTAMENTO DE SUPERVISIÓN FINANCIERA </v>
      </c>
      <c r="X184" s="8">
        <v>2662128</v>
      </c>
      <c r="Y184" s="8">
        <v>19965961</v>
      </c>
      <c r="Z184" s="6">
        <v>45169</v>
      </c>
      <c r="AA184" s="5" t="s">
        <v>5970</v>
      </c>
      <c r="AB184" s="5" t="s">
        <v>5971</v>
      </c>
      <c r="AC184" s="5" t="s">
        <v>5996</v>
      </c>
    </row>
    <row r="185" spans="2:29" x14ac:dyDescent="0.2">
      <c r="B185" s="26" t="s">
        <v>6105</v>
      </c>
      <c r="C185" s="26">
        <v>713189006</v>
      </c>
      <c r="D185" s="5">
        <v>1081091</v>
      </c>
      <c r="E185" s="26">
        <v>8</v>
      </c>
      <c r="F185" s="5" t="str">
        <f>VLOOKUP(C185,'AUD AGOSTO'!B:T,2,0)</f>
        <v>Corporación de Derecho Público</v>
      </c>
      <c r="G185" s="5" t="str">
        <f>VLOOKUP(C185,'AUD AGOSTO'!B:T,3,0)</f>
        <v>Corporaciones de Derecho Público.</v>
      </c>
      <c r="H185" s="5" t="str">
        <f>VLOOKUP(C185,'AUD AGOSTO'!B:T,4,0)</f>
        <v>Otorgado por Decreto Supremo Nº 1965, del  17 de marzo de 1960, del Ministerio de Justicia.</v>
      </c>
      <c r="I185" s="5" t="str">
        <f>VLOOKUP(C185,'AUD AGOSTO'!B:T,5,0)</f>
        <v>indefinida</v>
      </c>
      <c r="J185" s="5">
        <f>VLOOKUP(C185,'AUD AGOSTO'!B:T,6,0)</f>
        <v>0</v>
      </c>
      <c r="K185" s="5" t="str">
        <f>VLOOKUP(C185,'AUD AGOSTO'!B:T,7,0)</f>
        <v>Actividad Religiosa</v>
      </c>
      <c r="L185" s="5" t="str">
        <f>VLOOKUP(C185,'AUD AGOSTO'!B:T,8,0)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5" s="5" t="str">
        <f>VLOOKUP(C185,'AUD AGOSTO'!B:T,9,0)</f>
        <v xml:space="preserve">Durarán tres años en sus cargos, pudiendo ser reelegidos de forma indefinida.
</v>
      </c>
      <c r="N185" s="5" t="str">
        <f>VLOOKUP(C185,'AUD AGOSTO'!B:T,10,0)</f>
        <v>Directorio prorrogado por 3 años, a contar del 27 de febrero de 2022 hasta el 27 de febrero de 2025.</v>
      </c>
      <c r="O185" s="5" t="str">
        <f>VLOOKUP(C185,'AUD AGOSTO'!B:T,11,0)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5" s="5" t="str">
        <f>VLOOKUP(C185,'AUD AGOSTO'!B:T,12,0)</f>
        <v xml:space="preserve">Cousiño N°137, comuna de Coronel, Región del Biobío
</v>
      </c>
      <c r="Q185" s="5" t="str">
        <f>VLOOKUP(C185,'AUD AGOSTO'!B:T,13,0)</f>
        <v>VIII</v>
      </c>
      <c r="R185" s="5" t="str">
        <f>VLOOKUP(C185,'AUD AGOSTO'!B:T,14,0)</f>
        <v>Coronel</v>
      </c>
      <c r="S185" s="5" t="str">
        <f>VLOOKUP(C185,'AUD AGOSTO'!B:T,15,0)</f>
        <v>Teléfonos:  41 2876235 – 41 2871238</v>
      </c>
      <c r="T185" s="5" t="str">
        <f>VLOOKUP(C185,'AUD AGOSTO'!B:T,16,0)</f>
        <v>director.mesp@gmail.com</v>
      </c>
      <c r="U185" s="5">
        <f>VLOOKUP(C185,'AUD AGOSTO'!B:T,17,0)</f>
        <v>0</v>
      </c>
      <c r="V185" s="6">
        <f>VLOOKUP(C185,'AUD AGOSTO'!B:T,18,0)</f>
        <v>93910</v>
      </c>
      <c r="W185" s="7" t="str">
        <f>VLOOKUP(C185,'AUD AGOSTO'!B:T,19,0)</f>
        <v xml:space="preserve">ANTECEDENTES CORRESPONDIENTES AL AÑO 2022, aprobado por el SUB DEPARTAMENTO DE SUPERVISIÓN FINANCIERA </v>
      </c>
      <c r="X185" s="8">
        <v>2872959</v>
      </c>
      <c r="Y185" s="8">
        <v>18251740</v>
      </c>
      <c r="Z185" s="6">
        <v>45169</v>
      </c>
      <c r="AA185" s="5" t="s">
        <v>5970</v>
      </c>
      <c r="AB185" s="5" t="s">
        <v>5971</v>
      </c>
      <c r="AC185" s="5" t="s">
        <v>5996</v>
      </c>
    </row>
    <row r="186" spans="2:29" x14ac:dyDescent="0.2">
      <c r="B186" s="26" t="s">
        <v>6105</v>
      </c>
      <c r="C186" s="26">
        <v>713189006</v>
      </c>
      <c r="D186" s="5">
        <v>1081215</v>
      </c>
      <c r="E186" s="26">
        <v>8</v>
      </c>
      <c r="F186" s="5" t="str">
        <f>VLOOKUP(C186,'AUD AGOSTO'!B:T,2,0)</f>
        <v>Corporación de Derecho Público</v>
      </c>
      <c r="G186" s="5" t="str">
        <f>VLOOKUP(C186,'AUD AGOSTO'!B:T,3,0)</f>
        <v>Corporaciones de Derecho Público.</v>
      </c>
      <c r="H186" s="5" t="str">
        <f>VLOOKUP(C186,'AUD AGOSTO'!B:T,4,0)</f>
        <v>Otorgado por Decreto Supremo Nº 1965, del  17 de marzo de 1960, del Ministerio de Justicia.</v>
      </c>
      <c r="I186" s="5" t="str">
        <f>VLOOKUP(C186,'AUD AGOSTO'!B:T,5,0)</f>
        <v>indefinida</v>
      </c>
      <c r="J186" s="5">
        <f>VLOOKUP(C186,'AUD AGOSTO'!B:T,6,0)</f>
        <v>0</v>
      </c>
      <c r="K186" s="5" t="str">
        <f>VLOOKUP(C186,'AUD AGOSTO'!B:T,7,0)</f>
        <v>Actividad Religiosa</v>
      </c>
      <c r="L186" s="5" t="str">
        <f>VLOOKUP(C186,'AUD AGOSTO'!B:T,8,0)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6" s="5" t="str">
        <f>VLOOKUP(C186,'AUD AGOSTO'!B:T,9,0)</f>
        <v xml:space="preserve">Durarán tres años en sus cargos, pudiendo ser reelegidos de forma indefinida.
</v>
      </c>
      <c r="N186" s="5" t="str">
        <f>VLOOKUP(C186,'AUD AGOSTO'!B:T,10,0)</f>
        <v>Directorio prorrogado por 3 años, a contar del 27 de febrero de 2022 hasta el 27 de febrero de 2025.</v>
      </c>
      <c r="O186" s="5" t="str">
        <f>VLOOKUP(C186,'AUD AGOSTO'!B:T,11,0)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6" s="5" t="str">
        <f>VLOOKUP(C186,'AUD AGOSTO'!B:T,12,0)</f>
        <v xml:space="preserve">Cousiño N°137, comuna de Coronel, Región del Biobío
</v>
      </c>
      <c r="Q186" s="5" t="str">
        <f>VLOOKUP(C186,'AUD AGOSTO'!B:T,13,0)</f>
        <v>VIII</v>
      </c>
      <c r="R186" s="5" t="str">
        <f>VLOOKUP(C186,'AUD AGOSTO'!B:T,14,0)</f>
        <v>Coronel</v>
      </c>
      <c r="S186" s="5" t="str">
        <f>VLOOKUP(C186,'AUD AGOSTO'!B:T,15,0)</f>
        <v>Teléfonos:  41 2876235 – 41 2871238</v>
      </c>
      <c r="T186" s="5" t="str">
        <f>VLOOKUP(C186,'AUD AGOSTO'!B:T,16,0)</f>
        <v>director.mesp@gmail.com</v>
      </c>
      <c r="U186" s="5">
        <f>VLOOKUP(C186,'AUD AGOSTO'!B:T,17,0)</f>
        <v>0</v>
      </c>
      <c r="V186" s="6">
        <f>VLOOKUP(C186,'AUD AGOSTO'!B:T,18,0)</f>
        <v>93910</v>
      </c>
      <c r="W186" s="7" t="str">
        <f>VLOOKUP(C186,'AUD AGOSTO'!B:T,19,0)</f>
        <v xml:space="preserve">ANTECEDENTES CORRESPONDIENTES AL AÑO 2022, aprobado por el SUB DEPARTAMENTO DE SUPERVISIÓN FINANCIERA </v>
      </c>
      <c r="X186" s="8">
        <v>32630084</v>
      </c>
      <c r="Y186" s="8">
        <v>127591993</v>
      </c>
      <c r="Z186" s="6">
        <v>45169</v>
      </c>
      <c r="AA186" s="5" t="s">
        <v>5970</v>
      </c>
      <c r="AB186" s="5" t="s">
        <v>5971</v>
      </c>
      <c r="AC186" s="5" t="s">
        <v>5996</v>
      </c>
    </row>
    <row r="187" spans="2:29" x14ac:dyDescent="0.2">
      <c r="B187" s="26" t="s">
        <v>6105</v>
      </c>
      <c r="C187" s="26">
        <v>713189006</v>
      </c>
      <c r="D187" s="5">
        <v>1081223</v>
      </c>
      <c r="E187" s="26">
        <v>8</v>
      </c>
      <c r="F187" s="5" t="str">
        <f>VLOOKUP(C187,'AUD AGOSTO'!B:T,2,0)</f>
        <v>Corporación de Derecho Público</v>
      </c>
      <c r="G187" s="5" t="str">
        <f>VLOOKUP(C187,'AUD AGOSTO'!B:T,3,0)</f>
        <v>Corporaciones de Derecho Público.</v>
      </c>
      <c r="H187" s="5" t="str">
        <f>VLOOKUP(C187,'AUD AGOSTO'!B:T,4,0)</f>
        <v>Otorgado por Decreto Supremo Nº 1965, del  17 de marzo de 1960, del Ministerio de Justicia.</v>
      </c>
      <c r="I187" s="5" t="str">
        <f>VLOOKUP(C187,'AUD AGOSTO'!B:T,5,0)</f>
        <v>indefinida</v>
      </c>
      <c r="J187" s="5">
        <f>VLOOKUP(C187,'AUD AGOSTO'!B:T,6,0)</f>
        <v>0</v>
      </c>
      <c r="K187" s="5" t="str">
        <f>VLOOKUP(C187,'AUD AGOSTO'!B:T,7,0)</f>
        <v>Actividad Religiosa</v>
      </c>
      <c r="L187" s="5" t="str">
        <f>VLOOKUP(C187,'AUD AGOSTO'!B:T,8,0)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7" s="5" t="str">
        <f>VLOOKUP(C187,'AUD AGOSTO'!B:T,9,0)</f>
        <v xml:space="preserve">Durarán tres años en sus cargos, pudiendo ser reelegidos de forma indefinida.
</v>
      </c>
      <c r="N187" s="5" t="str">
        <f>VLOOKUP(C187,'AUD AGOSTO'!B:T,10,0)</f>
        <v>Directorio prorrogado por 3 años, a contar del 27 de febrero de 2022 hasta el 27 de febrero de 2025.</v>
      </c>
      <c r="O187" s="5" t="str">
        <f>VLOOKUP(C187,'AUD AGOSTO'!B:T,11,0)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7" s="5" t="str">
        <f>VLOOKUP(C187,'AUD AGOSTO'!B:T,12,0)</f>
        <v xml:space="preserve">Cousiño N°137, comuna de Coronel, Región del Biobío
</v>
      </c>
      <c r="Q187" s="5" t="str">
        <f>VLOOKUP(C187,'AUD AGOSTO'!B:T,13,0)</f>
        <v>VIII</v>
      </c>
      <c r="R187" s="5" t="str">
        <f>VLOOKUP(C187,'AUD AGOSTO'!B:T,14,0)</f>
        <v>Coronel</v>
      </c>
      <c r="S187" s="5" t="str">
        <f>VLOOKUP(C187,'AUD AGOSTO'!B:T,15,0)</f>
        <v>Teléfonos:  41 2876235 – 41 2871238</v>
      </c>
      <c r="T187" s="5" t="str">
        <f>VLOOKUP(C187,'AUD AGOSTO'!B:T,16,0)</f>
        <v>director.mesp@gmail.com</v>
      </c>
      <c r="U187" s="5">
        <f>VLOOKUP(C187,'AUD AGOSTO'!B:T,17,0)</f>
        <v>0</v>
      </c>
      <c r="V187" s="6">
        <f>VLOOKUP(C187,'AUD AGOSTO'!B:T,18,0)</f>
        <v>93910</v>
      </c>
      <c r="W187" s="7" t="str">
        <f>VLOOKUP(C187,'AUD AGOSTO'!B:T,19,0)</f>
        <v xml:space="preserve">ANTECEDENTES CORRESPONDIENTES AL AÑO 2022, aprobado por el SUB DEPARTAMENTO DE SUPERVISIÓN FINANCIERA </v>
      </c>
      <c r="X187" s="8">
        <v>3608372</v>
      </c>
      <c r="Y187" s="8">
        <v>32285435</v>
      </c>
      <c r="Z187" s="6">
        <v>45169</v>
      </c>
      <c r="AA187" s="5" t="s">
        <v>5970</v>
      </c>
      <c r="AB187" s="5" t="s">
        <v>5971</v>
      </c>
      <c r="AC187" s="5" t="s">
        <v>5979</v>
      </c>
    </row>
    <row r="188" spans="2:29" x14ac:dyDescent="0.2">
      <c r="B188" s="26" t="s">
        <v>6105</v>
      </c>
      <c r="C188" s="26">
        <v>713189006</v>
      </c>
      <c r="D188" s="5">
        <v>1081224</v>
      </c>
      <c r="E188" s="26">
        <v>8</v>
      </c>
      <c r="F188" s="5" t="str">
        <f>VLOOKUP(C188,'AUD AGOSTO'!B:T,2,0)</f>
        <v>Corporación de Derecho Público</v>
      </c>
      <c r="G188" s="5" t="str">
        <f>VLOOKUP(C188,'AUD AGOSTO'!B:T,3,0)</f>
        <v>Corporaciones de Derecho Público.</v>
      </c>
      <c r="H188" s="5" t="str">
        <f>VLOOKUP(C188,'AUD AGOSTO'!B:T,4,0)</f>
        <v>Otorgado por Decreto Supremo Nº 1965, del  17 de marzo de 1960, del Ministerio de Justicia.</v>
      </c>
      <c r="I188" s="5" t="str">
        <f>VLOOKUP(C188,'AUD AGOSTO'!B:T,5,0)</f>
        <v>indefinida</v>
      </c>
      <c r="J188" s="5">
        <f>VLOOKUP(C188,'AUD AGOSTO'!B:T,6,0)</f>
        <v>0</v>
      </c>
      <c r="K188" s="5" t="str">
        <f>VLOOKUP(C188,'AUD AGOSTO'!B:T,7,0)</f>
        <v>Actividad Religiosa</v>
      </c>
      <c r="L188" s="5" t="str">
        <f>VLOOKUP(C188,'AUD AGOSTO'!B:T,8,0)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8" s="5" t="str">
        <f>VLOOKUP(C188,'AUD AGOSTO'!B:T,9,0)</f>
        <v xml:space="preserve">Durarán tres años en sus cargos, pudiendo ser reelegidos de forma indefinida.
</v>
      </c>
      <c r="N188" s="5" t="str">
        <f>VLOOKUP(C188,'AUD AGOSTO'!B:T,10,0)</f>
        <v>Directorio prorrogado por 3 años, a contar del 27 de febrero de 2022 hasta el 27 de febrero de 2025.</v>
      </c>
      <c r="O188" s="5" t="str">
        <f>VLOOKUP(C188,'AUD AGOSTO'!B:T,11,0)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8" s="5" t="str">
        <f>VLOOKUP(C188,'AUD AGOSTO'!B:T,12,0)</f>
        <v xml:space="preserve">Cousiño N°137, comuna de Coronel, Región del Biobío
</v>
      </c>
      <c r="Q188" s="5" t="str">
        <f>VLOOKUP(C188,'AUD AGOSTO'!B:T,13,0)</f>
        <v>VIII</v>
      </c>
      <c r="R188" s="5" t="str">
        <f>VLOOKUP(C188,'AUD AGOSTO'!B:T,14,0)</f>
        <v>Coronel</v>
      </c>
      <c r="S188" s="5" t="str">
        <f>VLOOKUP(C188,'AUD AGOSTO'!B:T,15,0)</f>
        <v>Teléfonos:  41 2876235 – 41 2871238</v>
      </c>
      <c r="T188" s="5" t="str">
        <f>VLOOKUP(C188,'AUD AGOSTO'!B:T,16,0)</f>
        <v>director.mesp@gmail.com</v>
      </c>
      <c r="U188" s="5">
        <f>VLOOKUP(C188,'AUD AGOSTO'!B:T,17,0)</f>
        <v>0</v>
      </c>
      <c r="V188" s="6">
        <f>VLOOKUP(C188,'AUD AGOSTO'!B:T,18,0)</f>
        <v>93910</v>
      </c>
      <c r="W188" s="7" t="str">
        <f>VLOOKUP(C188,'AUD AGOSTO'!B:T,19,0)</f>
        <v xml:space="preserve">ANTECEDENTES CORRESPONDIENTES AL AÑO 2022, aprobado por el SUB DEPARTAMENTO DE SUPERVISIÓN FINANCIERA </v>
      </c>
      <c r="X188" s="8">
        <v>9621691</v>
      </c>
      <c r="Y188" s="8">
        <v>63891301</v>
      </c>
      <c r="Z188" s="6">
        <v>45169</v>
      </c>
      <c r="AA188" s="5" t="s">
        <v>5970</v>
      </c>
      <c r="AB188" s="5" t="s">
        <v>5971</v>
      </c>
      <c r="AC188" s="5" t="s">
        <v>5979</v>
      </c>
    </row>
    <row r="189" spans="2:29" x14ac:dyDescent="0.2">
      <c r="B189" s="26" t="s">
        <v>6105</v>
      </c>
      <c r="C189" s="26">
        <v>713189006</v>
      </c>
      <c r="D189" s="5">
        <v>1081230</v>
      </c>
      <c r="E189" s="26">
        <v>8</v>
      </c>
      <c r="F189" s="5" t="str">
        <f>VLOOKUP(C189,'AUD AGOSTO'!B:T,2,0)</f>
        <v>Corporación de Derecho Público</v>
      </c>
      <c r="G189" s="5" t="str">
        <f>VLOOKUP(C189,'AUD AGOSTO'!B:T,3,0)</f>
        <v>Corporaciones de Derecho Público.</v>
      </c>
      <c r="H189" s="5" t="str">
        <f>VLOOKUP(C189,'AUD AGOSTO'!B:T,4,0)</f>
        <v>Otorgado por Decreto Supremo Nº 1965, del  17 de marzo de 1960, del Ministerio de Justicia.</v>
      </c>
      <c r="I189" s="5" t="str">
        <f>VLOOKUP(C189,'AUD AGOSTO'!B:T,5,0)</f>
        <v>indefinida</v>
      </c>
      <c r="J189" s="5">
        <f>VLOOKUP(C189,'AUD AGOSTO'!B:T,6,0)</f>
        <v>0</v>
      </c>
      <c r="K189" s="5" t="str">
        <f>VLOOKUP(C189,'AUD AGOSTO'!B:T,7,0)</f>
        <v>Actividad Religiosa</v>
      </c>
      <c r="L189" s="5" t="str">
        <f>VLOOKUP(C189,'AUD AGOSTO'!B:T,8,0)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9" s="5" t="str">
        <f>VLOOKUP(C189,'AUD AGOSTO'!B:T,9,0)</f>
        <v xml:space="preserve">Durarán tres años en sus cargos, pudiendo ser reelegidos de forma indefinida.
</v>
      </c>
      <c r="N189" s="5" t="str">
        <f>VLOOKUP(C189,'AUD AGOSTO'!B:T,10,0)</f>
        <v>Directorio prorrogado por 3 años, a contar del 27 de febrero de 2022 hasta el 27 de febrero de 2025.</v>
      </c>
      <c r="O189" s="5" t="str">
        <f>VLOOKUP(C189,'AUD AGOSTO'!B:T,11,0)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9" s="5" t="str">
        <f>VLOOKUP(C189,'AUD AGOSTO'!B:T,12,0)</f>
        <v xml:space="preserve">Cousiño N°137, comuna de Coronel, Región del Biobío
</v>
      </c>
      <c r="Q189" s="5" t="str">
        <f>VLOOKUP(C189,'AUD AGOSTO'!B:T,13,0)</f>
        <v>VIII</v>
      </c>
      <c r="R189" s="5" t="str">
        <f>VLOOKUP(C189,'AUD AGOSTO'!B:T,14,0)</f>
        <v>Coronel</v>
      </c>
      <c r="S189" s="5" t="str">
        <f>VLOOKUP(C189,'AUD AGOSTO'!B:T,15,0)</f>
        <v>Teléfonos:  41 2876235 – 41 2871238</v>
      </c>
      <c r="T189" s="5" t="str">
        <f>VLOOKUP(C189,'AUD AGOSTO'!B:T,16,0)</f>
        <v>director.mesp@gmail.com</v>
      </c>
      <c r="U189" s="5">
        <f>VLOOKUP(C189,'AUD AGOSTO'!B:T,17,0)</f>
        <v>0</v>
      </c>
      <c r="V189" s="6">
        <f>VLOOKUP(C189,'AUD AGOSTO'!B:T,18,0)</f>
        <v>93910</v>
      </c>
      <c r="W189" s="7" t="str">
        <f>VLOOKUP(C189,'AUD AGOSTO'!B:T,19,0)</f>
        <v xml:space="preserve">ANTECEDENTES CORRESPONDIENTES AL AÑO 2022, aprobado por el SUB DEPARTAMENTO DE SUPERVISIÓN FINANCIERA </v>
      </c>
      <c r="X189" s="8">
        <v>19452550</v>
      </c>
      <c r="Y189" s="8">
        <v>139267734</v>
      </c>
      <c r="Z189" s="6">
        <v>45169</v>
      </c>
      <c r="AA189" s="5" t="s">
        <v>5970</v>
      </c>
      <c r="AB189" s="5" t="s">
        <v>5971</v>
      </c>
      <c r="AC189" s="5" t="s">
        <v>5986</v>
      </c>
    </row>
    <row r="190" spans="2:29" x14ac:dyDescent="0.2">
      <c r="B190" s="26" t="s">
        <v>6108</v>
      </c>
      <c r="C190" s="26">
        <v>728623004</v>
      </c>
      <c r="D190" s="5">
        <v>1050963</v>
      </c>
      <c r="E190" s="26">
        <v>5</v>
      </c>
      <c r="F190" s="5" t="str">
        <f>VLOOKUP(C190,'AUD AGOSTO'!B:T,2,0)</f>
        <v>Organización Comunitaria Funcional.</v>
      </c>
      <c r="G190" s="5" t="str">
        <f>VLOOKUP(C190,'AUD AGOSTO'!B:T,3,0)</f>
        <v>Organizaciones Comunitarias Funcionales.</v>
      </c>
      <c r="H190" s="5" t="str">
        <f>VLOOKUP(C190,'AUD AGOSTO'!B:T,4,0)</f>
        <v>Regida por la Ley 19.418, registrada en el Folio 180 Libro 02 del Registro O.C.F.T. de la I. Municipalidad de San Antonio, con fecha 16  de marzo de 1995.</v>
      </c>
      <c r="I190" s="5" t="str">
        <f>VLOOKUP(C190,'AUD AGOSTO'!B:T,5,0)</f>
        <v>Certificado de vigencia N°  500519075464, de 18 Julio 2023, del SRC.</v>
      </c>
      <c r="J190" s="5">
        <f>VLOOKUP(C190,'AUD AGOSTO'!B:T,6,0)</f>
        <v>2023</v>
      </c>
      <c r="K190" s="5" t="str">
        <f>VLOOKUP(C190,'AUD AGOSTO'!B:T,7,0)</f>
        <v xml:space="preserve">1. La elevación y perfeccionamiento intelectual de sus asociados.
2. La satisfacción y realización artística, cultural y educacional en sus distintas manifestaciones.
</v>
      </c>
      <c r="L190" s="5" t="str">
        <f>VLOOKUP(C190,'AUD AGOSTO'!B:T,8,0)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0" s="5" t="str">
        <f>VLOOKUP(C190,'AUD AGOSTO'!B:T,9,0)</f>
        <v>Durarán tres años en sus cargos.</v>
      </c>
      <c r="N190" s="5" t="str">
        <f>VLOOKUP(C190,'AUD AGOSTO'!B:T,10,0)</f>
        <v>09-09-22 al 09-09-25</v>
      </c>
      <c r="O190" s="5" t="str">
        <f>VLOOKUP(C190,'AUD AGOSTO'!B:T,11,0)</f>
        <v xml:space="preserve">Miguel Huerta Ortiz                                             
</v>
      </c>
      <c r="P190" s="5" t="str">
        <f>VLOOKUP(C190,'AUD AGOSTO'!B:T,12,0)</f>
        <v xml:space="preserve">Calle Sanfuentes Nº 2271, San Antonio. Región de Valparaíso
</v>
      </c>
      <c r="Q190" s="5" t="str">
        <f>VLOOKUP(C190,'AUD AGOSTO'!B:T,13,0)</f>
        <v>V</v>
      </c>
      <c r="R190" s="5" t="str">
        <f>VLOOKUP(C190,'AUD AGOSTO'!B:T,14,0)</f>
        <v>San Antonio</v>
      </c>
      <c r="S190" s="5" t="str">
        <f>VLOOKUP(C190,'AUD AGOSTO'!B:T,15,0)</f>
        <v xml:space="preserve">F: 35-2285651
</v>
      </c>
      <c r="T190" s="5">
        <f>VLOOKUP(C190,'AUD AGOSTO'!B:T,16,0)</f>
        <v>0</v>
      </c>
      <c r="U190" s="5">
        <f>VLOOKUP(C190,'AUD AGOSTO'!B:T,17,0)</f>
        <v>0</v>
      </c>
      <c r="V190" s="6" t="str">
        <f>VLOOKUP(C190,'AUD AGOSTO'!B:T,18,0)</f>
        <v>93401: Institución de Asistencia Social</v>
      </c>
      <c r="W190" s="7" t="str">
        <f>VLOOKUP(C190,'AUD AGOSTO'!B:T,19,0)</f>
        <v>Certificado de Antecedentes Financieros del año 2022, aprobados por Subdepartamento de Supervisión Nacional.</v>
      </c>
      <c r="X190" s="8">
        <v>9676902</v>
      </c>
      <c r="Y190" s="8">
        <v>62545830</v>
      </c>
      <c r="Z190" s="6">
        <v>45169</v>
      </c>
      <c r="AA190" s="5" t="s">
        <v>5970</v>
      </c>
      <c r="AB190" s="5" t="s">
        <v>5971</v>
      </c>
      <c r="AC190" s="5" t="s">
        <v>5994</v>
      </c>
    </row>
    <row r="191" spans="2:29" x14ac:dyDescent="0.2">
      <c r="B191" s="26" t="s">
        <v>6108</v>
      </c>
      <c r="C191" s="26">
        <v>728623004</v>
      </c>
      <c r="D191" s="5">
        <v>1051296</v>
      </c>
      <c r="E191" s="26">
        <v>5</v>
      </c>
      <c r="F191" s="5" t="str">
        <f>VLOOKUP(C191,'AUD AGOSTO'!B:T,2,0)</f>
        <v>Organización Comunitaria Funcional.</v>
      </c>
      <c r="G191" s="5" t="str">
        <f>VLOOKUP(C191,'AUD AGOSTO'!B:T,3,0)</f>
        <v>Organizaciones Comunitarias Funcionales.</v>
      </c>
      <c r="H191" s="5" t="str">
        <f>VLOOKUP(C191,'AUD AGOSTO'!B:T,4,0)</f>
        <v>Regida por la Ley 19.418, registrada en el Folio 180 Libro 02 del Registro O.C.F.T. de la I. Municipalidad de San Antonio, con fecha 16  de marzo de 1995.</v>
      </c>
      <c r="I191" s="5" t="str">
        <f>VLOOKUP(C191,'AUD AGOSTO'!B:T,5,0)</f>
        <v>Certificado de vigencia N°  500519075464, de 18 Julio 2023, del SRC.</v>
      </c>
      <c r="J191" s="5">
        <f>VLOOKUP(C191,'AUD AGOSTO'!B:T,6,0)</f>
        <v>2023</v>
      </c>
      <c r="K191" s="5" t="str">
        <f>VLOOKUP(C191,'AUD AGOSTO'!B:T,7,0)</f>
        <v xml:space="preserve">1. La elevación y perfeccionamiento intelectual de sus asociados.
2. La satisfacción y realización artística, cultural y educacional en sus distintas manifestaciones.
</v>
      </c>
      <c r="L191" s="5" t="str">
        <f>VLOOKUP(C191,'AUD AGOSTO'!B:T,8,0)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1" s="5" t="str">
        <f>VLOOKUP(C191,'AUD AGOSTO'!B:T,9,0)</f>
        <v>Durarán tres años en sus cargos.</v>
      </c>
      <c r="N191" s="5" t="str">
        <f>VLOOKUP(C191,'AUD AGOSTO'!B:T,10,0)</f>
        <v>09-09-22 al 09-09-25</v>
      </c>
      <c r="O191" s="5" t="str">
        <f>VLOOKUP(C191,'AUD AGOSTO'!B:T,11,0)</f>
        <v xml:space="preserve">Miguel Huerta Ortiz                                             
</v>
      </c>
      <c r="P191" s="5" t="str">
        <f>VLOOKUP(C191,'AUD AGOSTO'!B:T,12,0)</f>
        <v xml:space="preserve">Calle Sanfuentes Nº 2271, San Antonio. Región de Valparaíso
</v>
      </c>
      <c r="Q191" s="5" t="str">
        <f>VLOOKUP(C191,'AUD AGOSTO'!B:T,13,0)</f>
        <v>V</v>
      </c>
      <c r="R191" s="5" t="str">
        <f>VLOOKUP(C191,'AUD AGOSTO'!B:T,14,0)</f>
        <v>San Antonio</v>
      </c>
      <c r="S191" s="5" t="str">
        <f>VLOOKUP(C191,'AUD AGOSTO'!B:T,15,0)</f>
        <v xml:space="preserve">F: 35-2285651
</v>
      </c>
      <c r="T191" s="5">
        <f>VLOOKUP(C191,'AUD AGOSTO'!B:T,16,0)</f>
        <v>0</v>
      </c>
      <c r="U191" s="5">
        <f>VLOOKUP(C191,'AUD AGOSTO'!B:T,17,0)</f>
        <v>0</v>
      </c>
      <c r="V191" s="6" t="str">
        <f>VLOOKUP(C191,'AUD AGOSTO'!B:T,18,0)</f>
        <v>93401: Institución de Asistencia Social</v>
      </c>
      <c r="W191" s="7" t="str">
        <f>VLOOKUP(C191,'AUD AGOSTO'!B:T,19,0)</f>
        <v>Certificado de Antecedentes Financieros del año 2022, aprobados por Subdepartamento de Supervisión Nacional.</v>
      </c>
      <c r="X191" s="8">
        <v>160545</v>
      </c>
      <c r="Y191" s="8">
        <v>5458530</v>
      </c>
      <c r="Z191" s="6">
        <v>45169</v>
      </c>
      <c r="AA191" s="5" t="s">
        <v>5970</v>
      </c>
      <c r="AB191" s="5" t="s">
        <v>5971</v>
      </c>
      <c r="AC191" s="5" t="s">
        <v>5994</v>
      </c>
    </row>
    <row r="192" spans="2:29" x14ac:dyDescent="0.2">
      <c r="B192" s="26" t="s">
        <v>7824</v>
      </c>
      <c r="C192" s="26">
        <v>728623004</v>
      </c>
      <c r="D192" s="5">
        <v>1051360</v>
      </c>
      <c r="E192" s="26">
        <v>5</v>
      </c>
      <c r="F192" s="5" t="str">
        <f>VLOOKUP(C192,'AUD AGOSTO'!B:T,2,0)</f>
        <v>Organización Comunitaria Funcional.</v>
      </c>
      <c r="G192" s="5" t="str">
        <f>VLOOKUP(C192,'AUD AGOSTO'!B:T,3,0)</f>
        <v>Organizaciones Comunitarias Funcionales.</v>
      </c>
      <c r="H192" s="5" t="str">
        <f>VLOOKUP(C192,'AUD AGOSTO'!B:T,4,0)</f>
        <v>Regida por la Ley 19.418, registrada en el Folio 180 Libro 02 del Registro O.C.F.T. de la I. Municipalidad de San Antonio, con fecha 16  de marzo de 1995.</v>
      </c>
      <c r="I192" s="5" t="str">
        <f>VLOOKUP(C192,'AUD AGOSTO'!B:T,5,0)</f>
        <v>Certificado de vigencia N°  500519075464, de 18 Julio 2023, del SRC.</v>
      </c>
      <c r="J192" s="5">
        <f>VLOOKUP(C192,'AUD AGOSTO'!B:T,6,0)</f>
        <v>2023</v>
      </c>
      <c r="K192" s="5" t="str">
        <f>VLOOKUP(C192,'AUD AGOSTO'!B:T,7,0)</f>
        <v xml:space="preserve">1. La elevación y perfeccionamiento intelectual de sus asociados.
2. La satisfacción y realización artística, cultural y educacional en sus distintas manifestaciones.
</v>
      </c>
      <c r="L192" s="5" t="str">
        <f>VLOOKUP(C192,'AUD AGOSTO'!B:T,8,0)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2" s="5" t="str">
        <f>VLOOKUP(C192,'AUD AGOSTO'!B:T,9,0)</f>
        <v>Durarán tres años en sus cargos.</v>
      </c>
      <c r="N192" s="5" t="str">
        <f>VLOOKUP(C192,'AUD AGOSTO'!B:T,10,0)</f>
        <v>09-09-22 al 09-09-25</v>
      </c>
      <c r="O192" s="5" t="str">
        <f>VLOOKUP(C192,'AUD AGOSTO'!B:T,11,0)</f>
        <v xml:space="preserve">Miguel Huerta Ortiz                                             
</v>
      </c>
      <c r="P192" s="5" t="str">
        <f>VLOOKUP(C192,'AUD AGOSTO'!B:T,12,0)</f>
        <v xml:space="preserve">Calle Sanfuentes Nº 2271, San Antonio. Región de Valparaíso
</v>
      </c>
      <c r="Q192" s="5" t="str">
        <f>VLOOKUP(C192,'AUD AGOSTO'!B:T,13,0)</f>
        <v>V</v>
      </c>
      <c r="R192" s="5" t="str">
        <f>VLOOKUP(C192,'AUD AGOSTO'!B:T,14,0)</f>
        <v>San Antonio</v>
      </c>
      <c r="S192" s="5" t="str">
        <f>VLOOKUP(C192,'AUD AGOSTO'!B:T,15,0)</f>
        <v xml:space="preserve">F: 35-2285651
</v>
      </c>
      <c r="T192" s="5">
        <f>VLOOKUP(C192,'AUD AGOSTO'!B:T,16,0)</f>
        <v>0</v>
      </c>
      <c r="U192" s="5">
        <f>VLOOKUP(C192,'AUD AGOSTO'!B:T,17,0)</f>
        <v>0</v>
      </c>
      <c r="V192" s="6" t="str">
        <f>VLOOKUP(C192,'AUD AGOSTO'!B:T,18,0)</f>
        <v>93401: Institución de Asistencia Social</v>
      </c>
      <c r="W192" s="7" t="str">
        <f>VLOOKUP(C192,'AUD AGOSTO'!B:T,19,0)</f>
        <v>Certificado de Antecedentes Financieros del año 2022, aprobados por Subdepartamento de Supervisión Nacional.</v>
      </c>
      <c r="X192" s="8">
        <v>2179242</v>
      </c>
      <c r="Y192" s="8">
        <v>16162712</v>
      </c>
      <c r="Z192" s="6">
        <v>45169</v>
      </c>
      <c r="AA192" s="5" t="s">
        <v>5970</v>
      </c>
      <c r="AB192" s="5" t="s">
        <v>5971</v>
      </c>
      <c r="AC192" s="5" t="s">
        <v>5994</v>
      </c>
    </row>
    <row r="193" spans="2:29" x14ac:dyDescent="0.2">
      <c r="B193" s="26" t="s">
        <v>7824</v>
      </c>
      <c r="C193" s="26">
        <v>728623004</v>
      </c>
      <c r="D193" s="5">
        <v>1051361</v>
      </c>
      <c r="E193" s="26">
        <v>5</v>
      </c>
      <c r="F193" s="5" t="str">
        <f>VLOOKUP(C193,'AUD AGOSTO'!B:T,2,0)</f>
        <v>Organización Comunitaria Funcional.</v>
      </c>
      <c r="G193" s="5" t="str">
        <f>VLOOKUP(C193,'AUD AGOSTO'!B:T,3,0)</f>
        <v>Organizaciones Comunitarias Funcionales.</v>
      </c>
      <c r="H193" s="5" t="str">
        <f>VLOOKUP(C193,'AUD AGOSTO'!B:T,4,0)</f>
        <v>Regida por la Ley 19.418, registrada en el Folio 180 Libro 02 del Registro O.C.F.T. de la I. Municipalidad de San Antonio, con fecha 16  de marzo de 1995.</v>
      </c>
      <c r="I193" s="5" t="str">
        <f>VLOOKUP(C193,'AUD AGOSTO'!B:T,5,0)</f>
        <v>Certificado de vigencia N°  500519075464, de 18 Julio 2023, del SRC.</v>
      </c>
      <c r="J193" s="5">
        <f>VLOOKUP(C193,'AUD AGOSTO'!B:T,6,0)</f>
        <v>2023</v>
      </c>
      <c r="K193" s="5" t="str">
        <f>VLOOKUP(C193,'AUD AGOSTO'!B:T,7,0)</f>
        <v xml:space="preserve">1. La elevación y perfeccionamiento intelectual de sus asociados.
2. La satisfacción y realización artística, cultural y educacional en sus distintas manifestaciones.
</v>
      </c>
      <c r="L193" s="5" t="str">
        <f>VLOOKUP(C193,'AUD AGOSTO'!B:T,8,0)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3" s="5" t="str">
        <f>VLOOKUP(C193,'AUD AGOSTO'!B:T,9,0)</f>
        <v>Durarán tres años en sus cargos.</v>
      </c>
      <c r="N193" s="5" t="str">
        <f>VLOOKUP(C193,'AUD AGOSTO'!B:T,10,0)</f>
        <v>09-09-22 al 09-09-25</v>
      </c>
      <c r="O193" s="5" t="str">
        <f>VLOOKUP(C193,'AUD AGOSTO'!B:T,11,0)</f>
        <v xml:space="preserve">Miguel Huerta Ortiz                                             
</v>
      </c>
      <c r="P193" s="5" t="str">
        <f>VLOOKUP(C193,'AUD AGOSTO'!B:T,12,0)</f>
        <v xml:space="preserve">Calle Sanfuentes Nº 2271, San Antonio. Región de Valparaíso
</v>
      </c>
      <c r="Q193" s="5" t="str">
        <f>VLOOKUP(C193,'AUD AGOSTO'!B:T,13,0)</f>
        <v>V</v>
      </c>
      <c r="R193" s="5" t="str">
        <f>VLOOKUP(C193,'AUD AGOSTO'!B:T,14,0)</f>
        <v>San Antonio</v>
      </c>
      <c r="S193" s="5" t="str">
        <f>VLOOKUP(C193,'AUD AGOSTO'!B:T,15,0)</f>
        <v xml:space="preserve">F: 35-2285651
</v>
      </c>
      <c r="T193" s="5">
        <f>VLOOKUP(C193,'AUD AGOSTO'!B:T,16,0)</f>
        <v>0</v>
      </c>
      <c r="U193" s="5">
        <f>VLOOKUP(C193,'AUD AGOSTO'!B:T,17,0)</f>
        <v>0</v>
      </c>
      <c r="V193" s="6" t="str">
        <f>VLOOKUP(C193,'AUD AGOSTO'!B:T,18,0)</f>
        <v>93401: Institución de Asistencia Social</v>
      </c>
      <c r="W193" s="7" t="str">
        <f>VLOOKUP(C193,'AUD AGOSTO'!B:T,19,0)</f>
        <v>Certificado de Antecedentes Financieros del año 2022, aprobados por Subdepartamento de Supervisión Nacional.</v>
      </c>
      <c r="X193" s="8">
        <v>2829345</v>
      </c>
      <c r="Y193" s="8">
        <v>27101060</v>
      </c>
      <c r="Z193" s="6">
        <v>45169</v>
      </c>
      <c r="AA193" s="5" t="s">
        <v>5970</v>
      </c>
      <c r="AB193" s="5" t="s">
        <v>5971</v>
      </c>
      <c r="AC193" s="5" t="s">
        <v>5994</v>
      </c>
    </row>
    <row r="194" spans="2:29" x14ac:dyDescent="0.2">
      <c r="B194" s="26" t="s">
        <v>6111</v>
      </c>
      <c r="C194" s="26">
        <v>741504006</v>
      </c>
      <c r="D194" s="5">
        <v>1100761</v>
      </c>
      <c r="E194" s="26">
        <v>10</v>
      </c>
      <c r="F194" s="5" t="str">
        <f>VLOOKUP(C194,'AUD AGOSTO'!B:T,2,0)</f>
        <v>Corporación de Derecho Privado.</v>
      </c>
      <c r="G194" s="5" t="str">
        <f>VLOOKUP(C194,'AUD AGOSTO'!B:T,3,0)</f>
        <v>Corporaciones de Derecho Privado</v>
      </c>
      <c r="H194" s="5" t="str">
        <f>VLOOKUP(C194,'AUD AGOSTO'!B:T,4,0)</f>
        <v>Otorgado por Decreto Supremo Nº 241, de fecha 31 de marzo de 1997, del Ministerio de Justicia.</v>
      </c>
      <c r="I194" s="5" t="str">
        <f>VLOOKUP(C194,'AUD AGOSTO'!B:T,5,0)</f>
        <v>Certificado de Vigencia de personas jurídicas sin fines de lucro folio Nº 500513177144, del 08 de junio de 2023, emitido por SRCeI.</v>
      </c>
      <c r="J194" s="5">
        <f>VLOOKUP(C194,'AUD AGOSTO'!B:T,6,0)</f>
        <v>2023</v>
      </c>
      <c r="K194" s="5" t="str">
        <f>VLOOKUP(C194,'AUD AGOSTO'!B:T,7,0)</f>
        <v>93401: Institución de Asistencia Social</v>
      </c>
      <c r="L194" s="5" t="str">
        <f>VLOOKUP(C194,'AUD AGOSTO'!B:T,8,0)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M194" s="5" t="str">
        <f>VLOOKUP(C194,'AUD AGOSTO'!B:T,9,0)</f>
        <v xml:space="preserve">Durarán dos años en sus cargos.
</v>
      </c>
      <c r="N194" s="5" t="str">
        <f>VLOOKUP(C194,'AUD AGOSTO'!B:T,10,0)</f>
        <v>De 02 de abril de 2022 al 22 de abril de 2024</v>
      </c>
      <c r="O194" s="5" t="str">
        <f>VLOOKUP(C194,'AUD AGOSTO'!B:T,11,0)</f>
        <v xml:space="preserve">Presidenta:  Magdalena Toro Montecino RUT 8.152.833-0
Representante de la Presidenta y el Directorio: María Alejandra Paulina Ríos Toro, RUT Nº 14.535.650-4 (Coordinadora Institucional)
</v>
      </c>
      <c r="P194" s="5" t="str">
        <f>VLOOKUP(C194,'AUD AGOSTO'!B:T,12,0)</f>
        <v xml:space="preserve">Puren Nº 541, comuna de Angol, IX Región de La Araucanía.
</v>
      </c>
      <c r="Q194" s="5" t="str">
        <f>VLOOKUP(C194,'AUD AGOSTO'!B:T,13,0)</f>
        <v>IX</v>
      </c>
      <c r="R194" s="5" t="str">
        <f>VLOOKUP(C194,'AUD AGOSTO'!B:T,14,0)</f>
        <v>Angol</v>
      </c>
      <c r="S194" s="5">
        <f>VLOOKUP(C194,'AUD AGOSTO'!B:T,15,0)</f>
        <v>0</v>
      </c>
      <c r="T194" s="5" t="str">
        <f>VLOOKUP(C194,'AUD AGOSTO'!B:T,16,0)</f>
        <v xml:space="preserve"> ongproyecta@yahoo.es</v>
      </c>
      <c r="U194" s="5">
        <f>VLOOKUP(C194,'AUD AGOSTO'!B:T,17,0)</f>
        <v>0</v>
      </c>
      <c r="V194" s="6" t="str">
        <f>VLOOKUP(C194,'AUD AGOSTO'!B:T,18,0)</f>
        <v>93401: Institución de Asistencia Social</v>
      </c>
      <c r="W194" s="7" t="str">
        <f>VLOOKUP(C194,'AUD AGOSTO'!B:T,19,0)</f>
        <v>Recepción de antecedentes financieros del año 2022, aprobados por el Subdepartamento de Supervisión Financiera Nacional.</v>
      </c>
      <c r="X194" s="8">
        <v>8454758</v>
      </c>
      <c r="Y194" s="8">
        <v>64087560</v>
      </c>
      <c r="Z194" s="6">
        <v>45169</v>
      </c>
      <c r="AA194" s="5" t="s">
        <v>5970</v>
      </c>
      <c r="AB194" s="5" t="s">
        <v>5971</v>
      </c>
      <c r="AC194" s="5" t="s">
        <v>5983</v>
      </c>
    </row>
    <row r="195" spans="2:29" x14ac:dyDescent="0.2">
      <c r="B195" s="26" t="s">
        <v>8215</v>
      </c>
      <c r="C195" s="26">
        <v>816989000</v>
      </c>
      <c r="D195" s="5">
        <v>1132592</v>
      </c>
      <c r="E195" s="26">
        <v>13</v>
      </c>
      <c r="F195" s="5" t="str">
        <f>VLOOKUP(C195,'[1]AUD MAR'!B:T,2,0)</f>
        <v>Corporación de Estudios Superiores de Derecho Público.</v>
      </c>
      <c r="G195" s="5" t="str">
        <f>VLOOKUP(C195,'[1]AUD MAR'!B:T,3,0)</f>
        <v>Corporaciones de Derecho Público.</v>
      </c>
      <c r="H195" s="5" t="str">
        <f>VLOOKUP(C195,'[1]AUD MAR'!B:T,4,0)</f>
        <v>Otorgado por Decreto Ley Nº 4807 del año 1929, del Ministerio de Educación.</v>
      </c>
      <c r="I195" s="5" t="str">
        <f>VLOOKUP(C195,'[1]AUD MAR'!B:T,5,0)</f>
        <v xml:space="preserve">Certificado de Vigencia Nº 06/00238, de 30 de agosto de 2019, del subsecretario de Educación Superior del Ministerio de Educación.
</v>
      </c>
      <c r="J195" s="5">
        <f>VLOOKUP(C195,'[1]AUD MAR'!B:T,6,0)</f>
        <v>0</v>
      </c>
      <c r="K195" s="5" t="str">
        <f>VLOOKUP(C195,'[1]AUD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195" s="5" t="str">
        <f>VLOOKUP(C195,'[1]AUD MAR'!B:T,8,0)</f>
        <v>no tiene</v>
      </c>
      <c r="M195" s="5">
        <f>VLOOKUP(C195,'[1]AUD MAR'!B:T,9,0)</f>
        <v>0</v>
      </c>
      <c r="N195" s="5">
        <f>VLOOKUP(C195,'[1]AUD MAR'!B:T,10,0)</f>
        <v>0</v>
      </c>
      <c r="O195" s="5" t="str">
        <f>VLOOKUP(C195,'[1]AUD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195" s="5" t="str">
        <f>VLOOKUP(C195,'[1]AUD MAR'!B:T,12,0)</f>
        <v>Avenida Libertador Bernardo O’Higgins Nº 340, Santiago</v>
      </c>
      <c r="Q195" s="5" t="str">
        <f>VLOOKUP(C195,'[1]AUD MAR'!B:T,13,0)</f>
        <v>XIII</v>
      </c>
      <c r="R195" s="5" t="str">
        <f>VLOOKUP(C195,'[1]AUD MAR'!B:T,14,0)</f>
        <v>Santiago</v>
      </c>
      <c r="S195" s="5">
        <f>VLOOKUP(C195,'[1]AUD MAR'!B:T,15,0)</f>
        <v>0</v>
      </c>
      <c r="T195" s="5">
        <f>VLOOKUP(C195,'[1]AUD MAR'!B:T,16,0)</f>
        <v>0</v>
      </c>
      <c r="U195" s="5">
        <f>VLOOKUP(C195,'[1]AUD MAR'!B:T,17,0)</f>
        <v>0</v>
      </c>
      <c r="V195" s="6">
        <f>VLOOKUP(C195,'[1]AUD MAR'!B:T,18,0)</f>
        <v>93105</v>
      </c>
      <c r="W195" s="7" t="str">
        <f>VLOOKUP(C195,'[1]AUD MAR'!B:T,19,0)</f>
        <v xml:space="preserve">Se acompaña certificado financiero correspondiente al año 2021, aprobado por el Subdepartamento de Supervisión Nacional. </v>
      </c>
      <c r="X195" s="8"/>
      <c r="Y195" s="8">
        <v>17000000</v>
      </c>
      <c r="Z195" s="6">
        <v>45169</v>
      </c>
      <c r="AA195" s="5" t="s">
        <v>8216</v>
      </c>
      <c r="AB195" s="5" t="s">
        <v>5971</v>
      </c>
      <c r="AC195" s="5"/>
    </row>
  </sheetData>
  <autoFilter ref="A7:AC194"/>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3"/>
  <sheetViews>
    <sheetView workbookViewId="0">
      <selection activeCell="B3" sqref="B3"/>
    </sheetView>
  </sheetViews>
  <sheetFormatPr baseColWidth="10" defaultColWidth="23.7109375" defaultRowHeight="45" customHeight="1" x14ac:dyDescent="0.2"/>
  <cols>
    <col min="2" max="2" width="23.7109375" style="187"/>
  </cols>
  <sheetData>
    <row r="1" spans="1:35" ht="21" customHeight="1" x14ac:dyDescent="0.2"/>
    <row r="2" spans="1:35" ht="45" customHeight="1" x14ac:dyDescent="0.2">
      <c r="A2" s="267" t="s">
        <v>2</v>
      </c>
      <c r="B2" s="268" t="s">
        <v>8371</v>
      </c>
      <c r="C2" s="267" t="s">
        <v>4</v>
      </c>
      <c r="D2" s="267" t="s">
        <v>7970</v>
      </c>
      <c r="E2" s="268" t="s">
        <v>5</v>
      </c>
      <c r="F2" s="268" t="s">
        <v>6</v>
      </c>
      <c r="G2" s="268" t="s">
        <v>7971</v>
      </c>
      <c r="H2" s="268" t="s">
        <v>7</v>
      </c>
      <c r="I2" s="268" t="s">
        <v>8</v>
      </c>
      <c r="J2" s="268" t="s">
        <v>10</v>
      </c>
      <c r="K2" s="268" t="s">
        <v>8224</v>
      </c>
      <c r="L2" s="268" t="s">
        <v>9</v>
      </c>
      <c r="M2" s="268" t="s">
        <v>11</v>
      </c>
      <c r="N2" s="268" t="s">
        <v>12</v>
      </c>
      <c r="O2" s="268" t="s">
        <v>13</v>
      </c>
      <c r="P2" s="268" t="s">
        <v>23</v>
      </c>
      <c r="Q2" s="269" t="s">
        <v>14</v>
      </c>
      <c r="R2" s="269" t="s">
        <v>0</v>
      </c>
      <c r="S2" s="268" t="s">
        <v>15</v>
      </c>
      <c r="T2" s="268" t="s">
        <v>16</v>
      </c>
      <c r="U2" s="268" t="s">
        <v>7972</v>
      </c>
      <c r="V2" s="268" t="s">
        <v>17</v>
      </c>
      <c r="W2" s="268" t="s">
        <v>18</v>
      </c>
      <c r="X2" s="270" t="s">
        <v>6120</v>
      </c>
      <c r="Y2" s="270" t="s">
        <v>19</v>
      </c>
      <c r="Z2" s="271" t="s">
        <v>20</v>
      </c>
      <c r="AA2" s="270" t="s">
        <v>21</v>
      </c>
      <c r="AB2" s="270" t="s">
        <v>6121</v>
      </c>
      <c r="AC2" s="272" t="s">
        <v>6122</v>
      </c>
      <c r="AD2" s="270" t="s">
        <v>6120</v>
      </c>
      <c r="AE2" s="270" t="s">
        <v>19</v>
      </c>
      <c r="AF2" s="271" t="s">
        <v>20</v>
      </c>
      <c r="AG2" s="270" t="s">
        <v>21</v>
      </c>
      <c r="AH2" s="270" t="s">
        <v>6121</v>
      </c>
      <c r="AI2" s="272" t="s">
        <v>7973</v>
      </c>
    </row>
    <row r="3" spans="1:35" ht="45" customHeight="1" x14ac:dyDescent="0.2">
      <c r="A3" s="208" t="s">
        <v>6293</v>
      </c>
      <c r="B3" s="210">
        <v>650548949</v>
      </c>
      <c r="C3" s="209" t="s">
        <v>24</v>
      </c>
      <c r="D3" s="210" t="s">
        <v>7974</v>
      </c>
      <c r="E3" s="211" t="s">
        <v>25</v>
      </c>
      <c r="F3" s="209" t="s">
        <v>6123</v>
      </c>
      <c r="G3" s="209"/>
      <c r="H3" s="211" t="s">
        <v>27</v>
      </c>
      <c r="I3" s="211" t="s">
        <v>28</v>
      </c>
      <c r="J3" s="209" t="s">
        <v>28</v>
      </c>
      <c r="K3" s="209" t="s">
        <v>28</v>
      </c>
      <c r="L3" s="209" t="s">
        <v>7428</v>
      </c>
      <c r="M3" s="209" t="s">
        <v>30</v>
      </c>
      <c r="N3" s="212" t="s">
        <v>46</v>
      </c>
      <c r="O3" s="213" t="s">
        <v>579</v>
      </c>
      <c r="P3" s="213" t="s">
        <v>29</v>
      </c>
      <c r="Q3" s="214" t="s">
        <v>31</v>
      </c>
      <c r="R3" s="213"/>
      <c r="S3" s="214">
        <v>93401</v>
      </c>
      <c r="T3" s="214" t="s">
        <v>6124</v>
      </c>
      <c r="U3" s="214">
        <v>2020</v>
      </c>
      <c r="V3" s="215">
        <v>42772</v>
      </c>
      <c r="W3" s="213">
        <v>7627</v>
      </c>
      <c r="X3" s="273"/>
      <c r="Y3" s="274"/>
      <c r="Z3" s="273"/>
      <c r="AA3" s="273"/>
      <c r="AB3" s="273"/>
      <c r="AC3" s="275"/>
      <c r="AD3" s="41"/>
      <c r="AE3" s="41"/>
      <c r="AF3" s="41"/>
      <c r="AG3" s="41"/>
      <c r="AH3" s="41"/>
      <c r="AI3" s="41"/>
    </row>
    <row r="4" spans="1:35" ht="45" customHeight="1" x14ac:dyDescent="0.2">
      <c r="A4" s="208" t="s">
        <v>6294</v>
      </c>
      <c r="B4" s="210">
        <v>651677822</v>
      </c>
      <c r="C4" s="209"/>
      <c r="D4" s="210" t="s">
        <v>7975</v>
      </c>
      <c r="E4" s="211" t="s">
        <v>6125</v>
      </c>
      <c r="F4" s="209" t="s">
        <v>6126</v>
      </c>
      <c r="G4" s="209"/>
      <c r="H4" s="211" t="s">
        <v>6127</v>
      </c>
      <c r="I4" s="211" t="s">
        <v>6128</v>
      </c>
      <c r="J4" s="209" t="s">
        <v>5262</v>
      </c>
      <c r="K4" s="209" t="s">
        <v>6129</v>
      </c>
      <c r="L4" s="209" t="s">
        <v>6130</v>
      </c>
      <c r="M4" s="209" t="s">
        <v>6131</v>
      </c>
      <c r="N4" s="209" t="s">
        <v>294</v>
      </c>
      <c r="O4" s="214" t="s">
        <v>895</v>
      </c>
      <c r="P4" s="214" t="s">
        <v>6132</v>
      </c>
      <c r="Q4" s="216" t="s">
        <v>6133</v>
      </c>
      <c r="R4" s="214"/>
      <c r="S4" s="214">
        <v>93401</v>
      </c>
      <c r="T4" s="214" t="s">
        <v>6134</v>
      </c>
      <c r="U4" s="214">
        <v>2020</v>
      </c>
      <c r="V4" s="217">
        <v>44271</v>
      </c>
      <c r="W4" s="214">
        <v>7727</v>
      </c>
      <c r="X4" s="276"/>
      <c r="Y4" s="277"/>
      <c r="Z4" s="276"/>
      <c r="AA4" s="276"/>
      <c r="AB4" s="276"/>
      <c r="AC4" s="277"/>
      <c r="AD4" s="41"/>
      <c r="AE4" s="41"/>
      <c r="AF4" s="41"/>
      <c r="AG4" s="41"/>
      <c r="AH4" s="41"/>
      <c r="AI4" s="41"/>
    </row>
    <row r="5" spans="1:35" ht="45" customHeight="1" x14ac:dyDescent="0.2">
      <c r="A5" s="208" t="s">
        <v>6295</v>
      </c>
      <c r="B5" s="210">
        <v>754310006</v>
      </c>
      <c r="C5" s="209" t="s">
        <v>32</v>
      </c>
      <c r="D5" s="210" t="s">
        <v>7976</v>
      </c>
      <c r="E5" s="209" t="s">
        <v>33</v>
      </c>
      <c r="F5" s="211" t="s">
        <v>34</v>
      </c>
      <c r="G5" s="211"/>
      <c r="H5" s="211" t="s">
        <v>35</v>
      </c>
      <c r="I5" s="211" t="s">
        <v>36</v>
      </c>
      <c r="J5" s="209" t="s">
        <v>37</v>
      </c>
      <c r="K5" s="209" t="s">
        <v>38</v>
      </c>
      <c r="L5" s="209" t="s">
        <v>39</v>
      </c>
      <c r="M5" s="209" t="s">
        <v>40</v>
      </c>
      <c r="N5" s="212" t="s">
        <v>47</v>
      </c>
      <c r="O5" s="213" t="s">
        <v>41</v>
      </c>
      <c r="P5" s="214" t="s">
        <v>42</v>
      </c>
      <c r="Q5" s="214" t="s">
        <v>43</v>
      </c>
      <c r="R5" s="213"/>
      <c r="S5" s="214" t="s">
        <v>44</v>
      </c>
      <c r="T5" s="214" t="s">
        <v>45</v>
      </c>
      <c r="U5" s="214">
        <v>2010</v>
      </c>
      <c r="V5" s="215">
        <v>39701</v>
      </c>
      <c r="W5" s="213">
        <v>7403</v>
      </c>
      <c r="X5" s="231"/>
      <c r="Y5" s="212"/>
      <c r="Z5" s="231"/>
      <c r="AA5" s="231"/>
      <c r="AB5" s="231"/>
      <c r="AC5" s="209"/>
      <c r="AD5" s="41"/>
      <c r="AE5" s="41"/>
      <c r="AF5" s="41"/>
      <c r="AG5" s="41"/>
      <c r="AH5" s="41"/>
      <c r="AI5" s="41"/>
    </row>
    <row r="6" spans="1:35" ht="45" customHeight="1" x14ac:dyDescent="0.2">
      <c r="A6" s="208" t="s">
        <v>7977</v>
      </c>
      <c r="B6" s="210">
        <v>651076188</v>
      </c>
      <c r="C6" s="209" t="s">
        <v>48</v>
      </c>
      <c r="D6" s="210" t="s">
        <v>7975</v>
      </c>
      <c r="E6" s="209" t="s">
        <v>49</v>
      </c>
      <c r="F6" s="211" t="s">
        <v>50</v>
      </c>
      <c r="G6" s="211"/>
      <c r="H6" s="211" t="s">
        <v>51</v>
      </c>
      <c r="I6" s="211" t="s">
        <v>52</v>
      </c>
      <c r="J6" s="209" t="s">
        <v>53</v>
      </c>
      <c r="K6" s="211" t="s">
        <v>54</v>
      </c>
      <c r="L6" s="209" t="s">
        <v>55</v>
      </c>
      <c r="M6" s="209" t="s">
        <v>56</v>
      </c>
      <c r="N6" s="212" t="s">
        <v>4995</v>
      </c>
      <c r="O6" s="213" t="s">
        <v>57</v>
      </c>
      <c r="P6" s="213" t="s">
        <v>58</v>
      </c>
      <c r="Q6" s="214" t="s">
        <v>58</v>
      </c>
      <c r="R6" s="213" t="s">
        <v>58</v>
      </c>
      <c r="S6" s="214">
        <v>93401</v>
      </c>
      <c r="T6" s="214" t="s">
        <v>59</v>
      </c>
      <c r="U6" s="214">
        <v>2014</v>
      </c>
      <c r="V6" s="215">
        <v>42352</v>
      </c>
      <c r="W6" s="213">
        <v>7589</v>
      </c>
      <c r="X6" s="231"/>
      <c r="Y6" s="212"/>
      <c r="Z6" s="231"/>
      <c r="AA6" s="231"/>
      <c r="AB6" s="231"/>
      <c r="AC6" s="209"/>
      <c r="AD6" s="41"/>
      <c r="AE6" s="41"/>
      <c r="AF6" s="41"/>
      <c r="AG6" s="41"/>
      <c r="AH6" s="41"/>
      <c r="AI6" s="41"/>
    </row>
    <row r="7" spans="1:35" ht="45" customHeight="1" x14ac:dyDescent="0.2">
      <c r="A7" s="208" t="s">
        <v>6296</v>
      </c>
      <c r="B7" s="210">
        <v>700516008</v>
      </c>
      <c r="C7" s="209" t="s">
        <v>48</v>
      </c>
      <c r="D7" s="210" t="s">
        <v>7975</v>
      </c>
      <c r="E7" s="209" t="s">
        <v>60</v>
      </c>
      <c r="F7" s="211" t="s">
        <v>7773</v>
      </c>
      <c r="G7" s="211"/>
      <c r="H7" s="211" t="s">
        <v>61</v>
      </c>
      <c r="I7" s="211" t="s">
        <v>5937</v>
      </c>
      <c r="J7" s="209" t="s">
        <v>62</v>
      </c>
      <c r="K7" s="209" t="s">
        <v>7774</v>
      </c>
      <c r="L7" s="209" t="s">
        <v>6297</v>
      </c>
      <c r="M7" s="209" t="s">
        <v>63</v>
      </c>
      <c r="N7" s="212" t="s">
        <v>46</v>
      </c>
      <c r="O7" s="213" t="s">
        <v>1211</v>
      </c>
      <c r="P7" s="213" t="s">
        <v>7775</v>
      </c>
      <c r="Q7" s="214" t="s">
        <v>64</v>
      </c>
      <c r="R7" s="213" t="s">
        <v>5040</v>
      </c>
      <c r="S7" s="214">
        <v>93401</v>
      </c>
      <c r="T7" s="214" t="s">
        <v>7776</v>
      </c>
      <c r="U7" s="214">
        <v>2021</v>
      </c>
      <c r="V7" s="215">
        <v>37970</v>
      </c>
      <c r="W7" s="213">
        <v>6902</v>
      </c>
      <c r="X7" s="273"/>
      <c r="Y7" s="274"/>
      <c r="Z7" s="273"/>
      <c r="AA7" s="273"/>
      <c r="AB7" s="273"/>
      <c r="AC7" s="275"/>
      <c r="AD7" s="41"/>
      <c r="AE7" s="41"/>
      <c r="AF7" s="41"/>
      <c r="AG7" s="41"/>
      <c r="AH7" s="41"/>
      <c r="AI7" s="41"/>
    </row>
    <row r="8" spans="1:35" ht="45" customHeight="1" x14ac:dyDescent="0.2">
      <c r="A8" s="218" t="s">
        <v>65</v>
      </c>
      <c r="B8" s="210">
        <v>735972006</v>
      </c>
      <c r="C8" s="209" t="s">
        <v>48</v>
      </c>
      <c r="D8" s="210" t="s">
        <v>7975</v>
      </c>
      <c r="E8" s="209" t="s">
        <v>66</v>
      </c>
      <c r="F8" s="211" t="s">
        <v>6135</v>
      </c>
      <c r="G8" s="211"/>
      <c r="H8" s="211" t="s">
        <v>6136</v>
      </c>
      <c r="I8" s="211" t="s">
        <v>6137</v>
      </c>
      <c r="J8" s="209" t="s">
        <v>660</v>
      </c>
      <c r="K8" s="219" t="s">
        <v>6138</v>
      </c>
      <c r="L8" s="209" t="s">
        <v>5526</v>
      </c>
      <c r="M8" s="209" t="s">
        <v>67</v>
      </c>
      <c r="N8" s="212" t="s">
        <v>46</v>
      </c>
      <c r="O8" s="213" t="s">
        <v>685</v>
      </c>
      <c r="P8" s="213">
        <v>228798000</v>
      </c>
      <c r="Q8" s="214" t="s">
        <v>6298</v>
      </c>
      <c r="R8" s="213"/>
      <c r="S8" s="214" t="s">
        <v>69</v>
      </c>
      <c r="T8" s="214" t="s">
        <v>6299</v>
      </c>
      <c r="U8" s="214">
        <v>2020</v>
      </c>
      <c r="V8" s="215">
        <v>39381</v>
      </c>
      <c r="W8" s="213">
        <v>7379</v>
      </c>
      <c r="X8" s="231"/>
      <c r="Y8" s="212"/>
      <c r="Z8" s="231"/>
      <c r="AA8" s="231"/>
      <c r="AB8" s="231"/>
      <c r="AC8" s="209"/>
      <c r="AD8" s="41"/>
      <c r="AE8" s="41"/>
      <c r="AF8" s="41"/>
      <c r="AG8" s="41"/>
      <c r="AH8" s="41"/>
      <c r="AI8" s="278" t="s">
        <v>7943</v>
      </c>
    </row>
    <row r="9" spans="1:35" ht="45" customHeight="1" x14ac:dyDescent="0.2">
      <c r="A9" s="218" t="s">
        <v>7978</v>
      </c>
      <c r="B9" s="210">
        <v>702783003</v>
      </c>
      <c r="C9" s="209" t="s">
        <v>70</v>
      </c>
      <c r="D9" s="210" t="s">
        <v>7975</v>
      </c>
      <c r="E9" s="209" t="s">
        <v>71</v>
      </c>
      <c r="F9" s="211" t="s">
        <v>72</v>
      </c>
      <c r="G9" s="211"/>
      <c r="H9" s="211" t="s">
        <v>73</v>
      </c>
      <c r="I9" s="211" t="s">
        <v>74</v>
      </c>
      <c r="J9" s="209" t="s">
        <v>75</v>
      </c>
      <c r="K9" s="209" t="s">
        <v>76</v>
      </c>
      <c r="L9" s="209" t="s">
        <v>77</v>
      </c>
      <c r="M9" s="209" t="s">
        <v>80</v>
      </c>
      <c r="N9" s="212" t="s">
        <v>294</v>
      </c>
      <c r="O9" s="213" t="s">
        <v>685</v>
      </c>
      <c r="P9" s="213" t="s">
        <v>79</v>
      </c>
      <c r="Q9" s="214" t="s">
        <v>78</v>
      </c>
      <c r="R9" s="213"/>
      <c r="S9" s="214" t="s">
        <v>81</v>
      </c>
      <c r="T9" s="214" t="s">
        <v>82</v>
      </c>
      <c r="U9" s="214">
        <v>2007</v>
      </c>
      <c r="V9" s="215">
        <v>37970</v>
      </c>
      <c r="W9" s="213">
        <v>1900</v>
      </c>
      <c r="X9" s="231"/>
      <c r="Y9" s="212"/>
      <c r="Z9" s="231"/>
      <c r="AA9" s="231"/>
      <c r="AB9" s="231"/>
      <c r="AC9" s="209"/>
      <c r="AD9" s="41"/>
      <c r="AE9" s="41"/>
      <c r="AF9" s="41"/>
      <c r="AG9" s="41"/>
      <c r="AH9" s="41"/>
      <c r="AI9" s="41"/>
    </row>
    <row r="10" spans="1:35" ht="45" customHeight="1" x14ac:dyDescent="0.2">
      <c r="A10" s="218" t="s">
        <v>83</v>
      </c>
      <c r="B10" s="210">
        <v>706357009</v>
      </c>
      <c r="C10" s="209" t="s">
        <v>48</v>
      </c>
      <c r="D10" s="210" t="s">
        <v>7975</v>
      </c>
      <c r="E10" s="209" t="s">
        <v>84</v>
      </c>
      <c r="F10" s="211" t="s">
        <v>85</v>
      </c>
      <c r="G10" s="211"/>
      <c r="H10" s="211" t="s">
        <v>86</v>
      </c>
      <c r="I10" s="211" t="s">
        <v>87</v>
      </c>
      <c r="J10" s="209" t="s">
        <v>88</v>
      </c>
      <c r="K10" s="209" t="s">
        <v>89</v>
      </c>
      <c r="L10" s="209" t="s">
        <v>90</v>
      </c>
      <c r="M10" s="209" t="s">
        <v>92</v>
      </c>
      <c r="N10" s="212" t="s">
        <v>47</v>
      </c>
      <c r="O10" s="213" t="s">
        <v>685</v>
      </c>
      <c r="P10" s="213" t="s">
        <v>91</v>
      </c>
      <c r="Q10" s="214" t="s">
        <v>58</v>
      </c>
      <c r="R10" s="213"/>
      <c r="S10" s="214" t="s">
        <v>44</v>
      </c>
      <c r="T10" s="214" t="s">
        <v>93</v>
      </c>
      <c r="U10" s="214">
        <v>2005</v>
      </c>
      <c r="V10" s="215">
        <v>37970</v>
      </c>
      <c r="W10" s="213">
        <v>50</v>
      </c>
      <c r="X10" s="231"/>
      <c r="Y10" s="212"/>
      <c r="Z10" s="231"/>
      <c r="AA10" s="231"/>
      <c r="AB10" s="231"/>
      <c r="AC10" s="209"/>
      <c r="AD10" s="41"/>
      <c r="AE10" s="41"/>
      <c r="AF10" s="41"/>
      <c r="AG10" s="41"/>
      <c r="AH10" s="41"/>
      <c r="AI10" s="278" t="s">
        <v>7944</v>
      </c>
    </row>
    <row r="11" spans="1:35" ht="45" customHeight="1" x14ac:dyDescent="0.2">
      <c r="A11" s="218" t="s">
        <v>6300</v>
      </c>
      <c r="B11" s="210">
        <v>710658005</v>
      </c>
      <c r="C11" s="209" t="s">
        <v>70</v>
      </c>
      <c r="D11" s="210" t="s">
        <v>7975</v>
      </c>
      <c r="E11" s="209" t="s">
        <v>94</v>
      </c>
      <c r="F11" s="211" t="s">
        <v>95</v>
      </c>
      <c r="G11" s="211"/>
      <c r="H11" s="211" t="s">
        <v>96</v>
      </c>
      <c r="I11" s="211" t="s">
        <v>97</v>
      </c>
      <c r="J11" s="209" t="s">
        <v>98</v>
      </c>
      <c r="K11" s="209" t="s">
        <v>99</v>
      </c>
      <c r="L11" s="209" t="s">
        <v>100</v>
      </c>
      <c r="M11" s="209" t="s">
        <v>102</v>
      </c>
      <c r="N11" s="212" t="s">
        <v>4994</v>
      </c>
      <c r="O11" s="213" t="s">
        <v>1792</v>
      </c>
      <c r="P11" s="213" t="s">
        <v>101</v>
      </c>
      <c r="Q11" s="214" t="s">
        <v>103</v>
      </c>
      <c r="R11" s="213"/>
      <c r="S11" s="214">
        <v>93401</v>
      </c>
      <c r="T11" s="214" t="s">
        <v>104</v>
      </c>
      <c r="U11" s="214">
        <v>2009</v>
      </c>
      <c r="V11" s="215">
        <v>37970</v>
      </c>
      <c r="W11" s="213">
        <v>6490</v>
      </c>
      <c r="X11" s="231"/>
      <c r="Y11" s="212"/>
      <c r="Z11" s="231"/>
      <c r="AA11" s="231"/>
      <c r="AB11" s="231"/>
      <c r="AC11" s="209"/>
      <c r="AD11" s="41"/>
      <c r="AE11" s="41"/>
      <c r="AF11" s="41"/>
      <c r="AG11" s="41"/>
      <c r="AH11" s="41"/>
      <c r="AI11" s="278"/>
    </row>
    <row r="12" spans="1:35" ht="45" customHeight="1" x14ac:dyDescent="0.2">
      <c r="A12" s="218" t="s">
        <v>6301</v>
      </c>
      <c r="B12" s="210">
        <v>710002002</v>
      </c>
      <c r="C12" s="209" t="s">
        <v>70</v>
      </c>
      <c r="D12" s="210" t="s">
        <v>7975</v>
      </c>
      <c r="E12" s="209" t="s">
        <v>105</v>
      </c>
      <c r="F12" s="211" t="s">
        <v>106</v>
      </c>
      <c r="G12" s="211"/>
      <c r="H12" s="211" t="s">
        <v>107</v>
      </c>
      <c r="I12" s="211" t="s">
        <v>108</v>
      </c>
      <c r="J12" s="209" t="s">
        <v>109</v>
      </c>
      <c r="K12" s="209" t="s">
        <v>110</v>
      </c>
      <c r="L12" s="209" t="s">
        <v>111</v>
      </c>
      <c r="M12" s="209" t="s">
        <v>113</v>
      </c>
      <c r="N12" s="212" t="s">
        <v>501</v>
      </c>
      <c r="O12" s="213" t="s">
        <v>1051</v>
      </c>
      <c r="P12" s="213" t="s">
        <v>112</v>
      </c>
      <c r="Q12" s="214" t="s">
        <v>58</v>
      </c>
      <c r="R12" s="213"/>
      <c r="S12" s="214">
        <v>93401</v>
      </c>
      <c r="T12" s="214" t="s">
        <v>114</v>
      </c>
      <c r="U12" s="214">
        <v>2007</v>
      </c>
      <c r="V12" s="215">
        <v>37970</v>
      </c>
      <c r="W12" s="213">
        <v>1910</v>
      </c>
      <c r="X12" s="231"/>
      <c r="Y12" s="212"/>
      <c r="Z12" s="231"/>
      <c r="AA12" s="231"/>
      <c r="AB12" s="231"/>
      <c r="AC12" s="209"/>
      <c r="AD12" s="41"/>
      <c r="AE12" s="41"/>
      <c r="AF12" s="41"/>
      <c r="AG12" s="41"/>
      <c r="AH12" s="41"/>
      <c r="AI12" s="278"/>
    </row>
    <row r="13" spans="1:35" ht="45" customHeight="1" x14ac:dyDescent="0.2">
      <c r="A13" s="218" t="s">
        <v>6302</v>
      </c>
      <c r="B13" s="210">
        <v>712763000</v>
      </c>
      <c r="C13" s="209" t="s">
        <v>70</v>
      </c>
      <c r="D13" s="210" t="s">
        <v>7975</v>
      </c>
      <c r="E13" s="209" t="s">
        <v>115</v>
      </c>
      <c r="F13" s="211" t="s">
        <v>116</v>
      </c>
      <c r="G13" s="211"/>
      <c r="H13" s="211" t="s">
        <v>117</v>
      </c>
      <c r="I13" s="211" t="s">
        <v>118</v>
      </c>
      <c r="J13" s="209" t="s">
        <v>119</v>
      </c>
      <c r="K13" s="209" t="s">
        <v>120</v>
      </c>
      <c r="L13" s="209" t="s">
        <v>121</v>
      </c>
      <c r="M13" s="209" t="s">
        <v>122</v>
      </c>
      <c r="N13" s="212" t="s">
        <v>725</v>
      </c>
      <c r="O13" s="213" t="s">
        <v>1503</v>
      </c>
      <c r="P13" s="213" t="s">
        <v>58</v>
      </c>
      <c r="Q13" s="214" t="s">
        <v>58</v>
      </c>
      <c r="R13" s="213"/>
      <c r="S13" s="214" t="s">
        <v>81</v>
      </c>
      <c r="T13" s="214" t="s">
        <v>124</v>
      </c>
      <c r="U13" s="214">
        <v>2005</v>
      </c>
      <c r="V13" s="215">
        <v>37970</v>
      </c>
      <c r="W13" s="213">
        <v>25</v>
      </c>
      <c r="X13" s="231"/>
      <c r="Y13" s="212"/>
      <c r="Z13" s="231"/>
      <c r="AA13" s="231"/>
      <c r="AB13" s="231"/>
      <c r="AC13" s="209"/>
      <c r="AD13" s="41"/>
      <c r="AE13" s="41"/>
      <c r="AF13" s="41"/>
      <c r="AG13" s="41"/>
      <c r="AH13" s="41"/>
      <c r="AI13" s="278" t="s">
        <v>7945</v>
      </c>
    </row>
    <row r="14" spans="1:35" ht="45" customHeight="1" x14ac:dyDescent="0.2">
      <c r="A14" s="218" t="s">
        <v>7979</v>
      </c>
      <c r="B14" s="210">
        <v>820273001</v>
      </c>
      <c r="C14" s="209" t="s">
        <v>48</v>
      </c>
      <c r="D14" s="210" t="s">
        <v>7975</v>
      </c>
      <c r="E14" s="209" t="s">
        <v>125</v>
      </c>
      <c r="F14" s="211" t="s">
        <v>126</v>
      </c>
      <c r="G14" s="211"/>
      <c r="H14" s="211" t="s">
        <v>127</v>
      </c>
      <c r="I14" s="211" t="s">
        <v>128</v>
      </c>
      <c r="J14" s="209" t="s">
        <v>109</v>
      </c>
      <c r="K14" s="209" t="s">
        <v>129</v>
      </c>
      <c r="L14" s="209" t="s">
        <v>130</v>
      </c>
      <c r="M14" s="209" t="s">
        <v>132</v>
      </c>
      <c r="N14" s="212" t="s">
        <v>46</v>
      </c>
      <c r="O14" s="213" t="s">
        <v>685</v>
      </c>
      <c r="P14" s="213" t="s">
        <v>131</v>
      </c>
      <c r="Q14" s="214" t="s">
        <v>78</v>
      </c>
      <c r="R14" s="213"/>
      <c r="S14" s="214" t="s">
        <v>81</v>
      </c>
      <c r="T14" s="214" t="s">
        <v>133</v>
      </c>
      <c r="U14" s="214">
        <v>2007</v>
      </c>
      <c r="V14" s="215">
        <v>37970</v>
      </c>
      <c r="W14" s="213">
        <v>1850</v>
      </c>
      <c r="X14" s="231"/>
      <c r="Y14" s="212"/>
      <c r="Z14" s="231"/>
      <c r="AA14" s="231"/>
      <c r="AB14" s="231"/>
      <c r="AC14" s="209"/>
      <c r="AD14" s="41"/>
      <c r="AE14" s="41"/>
      <c r="AF14" s="41"/>
      <c r="AG14" s="41"/>
      <c r="AH14" s="41"/>
      <c r="AI14" s="278"/>
    </row>
    <row r="15" spans="1:35" ht="45" customHeight="1" x14ac:dyDescent="0.2">
      <c r="A15" s="218" t="s">
        <v>134</v>
      </c>
      <c r="B15" s="209" t="s">
        <v>7705</v>
      </c>
      <c r="C15" s="209" t="s">
        <v>135</v>
      </c>
      <c r="D15" s="210" t="s">
        <v>7980</v>
      </c>
      <c r="E15" s="209" t="s">
        <v>136</v>
      </c>
      <c r="F15" s="211" t="s">
        <v>26</v>
      </c>
      <c r="G15" s="211"/>
      <c r="H15" s="211" t="s">
        <v>137</v>
      </c>
      <c r="I15" s="211" t="s">
        <v>28</v>
      </c>
      <c r="J15" s="209" t="s">
        <v>138</v>
      </c>
      <c r="K15" s="209"/>
      <c r="L15" s="209" t="s">
        <v>139</v>
      </c>
      <c r="M15" s="209" t="s">
        <v>140</v>
      </c>
      <c r="N15" s="212" t="s">
        <v>725</v>
      </c>
      <c r="O15" s="213" t="s">
        <v>1503</v>
      </c>
      <c r="P15" s="213"/>
      <c r="Q15" s="214"/>
      <c r="R15" s="213" t="s">
        <v>5054</v>
      </c>
      <c r="S15" s="214">
        <v>93910</v>
      </c>
      <c r="T15" s="220" t="s">
        <v>5217</v>
      </c>
      <c r="U15" s="220">
        <v>2018</v>
      </c>
      <c r="V15" s="215">
        <v>37970</v>
      </c>
      <c r="W15" s="213">
        <v>5550</v>
      </c>
      <c r="X15" s="231"/>
      <c r="Y15" s="212"/>
      <c r="Z15" s="231"/>
      <c r="AA15" s="231"/>
      <c r="AB15" s="231"/>
      <c r="AC15" s="209"/>
      <c r="AD15" s="41"/>
      <c r="AE15" s="41"/>
      <c r="AF15" s="41"/>
      <c r="AG15" s="41"/>
      <c r="AH15" s="41"/>
      <c r="AI15" s="278"/>
    </row>
    <row r="16" spans="1:35" ht="45" customHeight="1" x14ac:dyDescent="0.2">
      <c r="A16" s="218" t="s">
        <v>6303</v>
      </c>
      <c r="B16" s="210">
        <v>800665000</v>
      </c>
      <c r="C16" s="209" t="s">
        <v>137</v>
      </c>
      <c r="D16" s="210" t="s">
        <v>7980</v>
      </c>
      <c r="E16" s="209" t="s">
        <v>136</v>
      </c>
      <c r="F16" s="211" t="s">
        <v>26</v>
      </c>
      <c r="G16" s="211"/>
      <c r="H16" s="211" t="s">
        <v>137</v>
      </c>
      <c r="I16" s="211" t="s">
        <v>28</v>
      </c>
      <c r="J16" s="209"/>
      <c r="K16" s="209"/>
      <c r="L16" s="209" t="s">
        <v>141</v>
      </c>
      <c r="M16" s="209" t="s">
        <v>143</v>
      </c>
      <c r="N16" s="212" t="s">
        <v>294</v>
      </c>
      <c r="O16" s="214" t="s">
        <v>895</v>
      </c>
      <c r="P16" s="213" t="s">
        <v>142</v>
      </c>
      <c r="Q16" s="214"/>
      <c r="R16" s="213"/>
      <c r="S16" s="214">
        <v>93910</v>
      </c>
      <c r="T16" s="214" t="s">
        <v>145</v>
      </c>
      <c r="U16" s="214">
        <v>2004</v>
      </c>
      <c r="V16" s="215">
        <v>37970</v>
      </c>
      <c r="W16" s="213">
        <v>6928</v>
      </c>
      <c r="X16" s="231"/>
      <c r="Y16" s="212"/>
      <c r="Z16" s="231"/>
      <c r="AA16" s="231"/>
      <c r="AB16" s="231"/>
      <c r="AC16" s="209"/>
      <c r="AD16" s="41"/>
      <c r="AE16" s="41"/>
      <c r="AF16" s="41"/>
      <c r="AG16" s="41"/>
      <c r="AH16" s="41"/>
      <c r="AI16" s="278"/>
    </row>
    <row r="17" spans="1:35" ht="45" customHeight="1" x14ac:dyDescent="0.2">
      <c r="A17" s="218" t="s">
        <v>146</v>
      </c>
      <c r="B17" s="210">
        <v>702085004</v>
      </c>
      <c r="C17" s="209" t="s">
        <v>135</v>
      </c>
      <c r="D17" s="210" t="s">
        <v>7980</v>
      </c>
      <c r="E17" s="209" t="s">
        <v>136</v>
      </c>
      <c r="F17" s="211" t="s">
        <v>26</v>
      </c>
      <c r="G17" s="211"/>
      <c r="H17" s="211" t="s">
        <v>147</v>
      </c>
      <c r="I17" s="211"/>
      <c r="J17" s="209"/>
      <c r="K17" s="209"/>
      <c r="L17" s="209" t="s">
        <v>148</v>
      </c>
      <c r="M17" s="209" t="s">
        <v>149</v>
      </c>
      <c r="N17" s="212" t="s">
        <v>4994</v>
      </c>
      <c r="O17" s="213" t="s">
        <v>1412</v>
      </c>
      <c r="P17" s="213"/>
      <c r="Q17" s="214"/>
      <c r="R17" s="213"/>
      <c r="S17" s="214" t="s">
        <v>150</v>
      </c>
      <c r="T17" s="214" t="s">
        <v>151</v>
      </c>
      <c r="U17" s="214">
        <v>2012</v>
      </c>
      <c r="V17" s="215">
        <v>37970</v>
      </c>
      <c r="W17" s="213">
        <v>100</v>
      </c>
      <c r="X17" s="231"/>
      <c r="Y17" s="212"/>
      <c r="Z17" s="231"/>
      <c r="AA17" s="231"/>
      <c r="AB17" s="231"/>
      <c r="AC17" s="209"/>
      <c r="AD17" s="41"/>
      <c r="AE17" s="41"/>
      <c r="AF17" s="41"/>
      <c r="AG17" s="41"/>
      <c r="AH17" s="41"/>
      <c r="AI17" s="278"/>
    </row>
    <row r="18" spans="1:35" ht="45" customHeight="1" x14ac:dyDescent="0.2">
      <c r="A18" s="218" t="s">
        <v>6304</v>
      </c>
      <c r="B18" s="210">
        <v>700134407</v>
      </c>
      <c r="C18" s="209" t="s">
        <v>70</v>
      </c>
      <c r="D18" s="210" t="s">
        <v>7975</v>
      </c>
      <c r="E18" s="209" t="s">
        <v>152</v>
      </c>
      <c r="F18" s="211" t="s">
        <v>5326</v>
      </c>
      <c r="G18" s="211"/>
      <c r="H18" s="211" t="s">
        <v>153</v>
      </c>
      <c r="I18" s="211" t="s">
        <v>5327</v>
      </c>
      <c r="J18" s="209" t="s">
        <v>5732</v>
      </c>
      <c r="K18" s="209" t="s">
        <v>5328</v>
      </c>
      <c r="L18" s="209" t="s">
        <v>6305</v>
      </c>
      <c r="M18" s="209" t="s">
        <v>154</v>
      </c>
      <c r="N18" s="212" t="s">
        <v>501</v>
      </c>
      <c r="O18" s="213" t="s">
        <v>179</v>
      </c>
      <c r="P18" s="213" t="s">
        <v>156</v>
      </c>
      <c r="Q18" s="214" t="s">
        <v>155</v>
      </c>
      <c r="R18" s="213"/>
      <c r="S18" s="214">
        <v>93401</v>
      </c>
      <c r="T18" s="214" t="s">
        <v>6306</v>
      </c>
      <c r="U18" s="214">
        <v>2020</v>
      </c>
      <c r="V18" s="215">
        <v>37970</v>
      </c>
      <c r="W18" s="213">
        <v>400</v>
      </c>
      <c r="X18" s="231"/>
      <c r="Y18" s="212"/>
      <c r="Z18" s="231"/>
      <c r="AA18" s="231"/>
      <c r="AB18" s="231"/>
      <c r="AC18" s="209"/>
      <c r="AD18" s="41"/>
      <c r="AE18" s="41"/>
      <c r="AF18" s="41"/>
      <c r="AG18" s="41"/>
      <c r="AH18" s="41"/>
      <c r="AI18" s="278"/>
    </row>
    <row r="19" spans="1:35" ht="45" customHeight="1" x14ac:dyDescent="0.2">
      <c r="A19" s="218" t="s">
        <v>6307</v>
      </c>
      <c r="B19" s="210">
        <v>704164009</v>
      </c>
      <c r="C19" s="209" t="s">
        <v>48</v>
      </c>
      <c r="D19" s="210" t="s">
        <v>7975</v>
      </c>
      <c r="E19" s="209" t="s">
        <v>157</v>
      </c>
      <c r="F19" s="211" t="s">
        <v>7848</v>
      </c>
      <c r="G19" s="211"/>
      <c r="H19" s="211" t="s">
        <v>157</v>
      </c>
      <c r="I19" s="211" t="s">
        <v>7849</v>
      </c>
      <c r="J19" s="209" t="s">
        <v>7866</v>
      </c>
      <c r="K19" s="209" t="s">
        <v>7850</v>
      </c>
      <c r="L19" s="209" t="s">
        <v>7851</v>
      </c>
      <c r="M19" s="209" t="s">
        <v>7941</v>
      </c>
      <c r="N19" s="212" t="s">
        <v>725</v>
      </c>
      <c r="O19" s="213" t="s">
        <v>159</v>
      </c>
      <c r="P19" s="213" t="s">
        <v>158</v>
      </c>
      <c r="Q19" s="214"/>
      <c r="R19" s="213"/>
      <c r="S19" s="214" t="s">
        <v>69</v>
      </c>
      <c r="T19" s="214" t="s">
        <v>8225</v>
      </c>
      <c r="U19" s="214">
        <v>2022</v>
      </c>
      <c r="V19" s="215">
        <v>37970</v>
      </c>
      <c r="W19" s="213">
        <v>225</v>
      </c>
      <c r="X19" s="231"/>
      <c r="Y19" s="212"/>
      <c r="Z19" s="231"/>
      <c r="AA19" s="231"/>
      <c r="AB19" s="231"/>
      <c r="AC19" s="209"/>
      <c r="AD19" s="41"/>
      <c r="AE19" s="41"/>
      <c r="AF19" s="41"/>
      <c r="AG19" s="41"/>
      <c r="AH19" s="41"/>
      <c r="AI19" s="278"/>
    </row>
    <row r="20" spans="1:35" ht="45" customHeight="1" x14ac:dyDescent="0.2">
      <c r="A20" s="218" t="s">
        <v>6308</v>
      </c>
      <c r="B20" s="210">
        <v>718395003</v>
      </c>
      <c r="C20" s="209" t="s">
        <v>70</v>
      </c>
      <c r="D20" s="210" t="s">
        <v>7975</v>
      </c>
      <c r="E20" s="209" t="s">
        <v>160</v>
      </c>
      <c r="F20" s="211" t="s">
        <v>161</v>
      </c>
      <c r="G20" s="211"/>
      <c r="H20" s="211" t="s">
        <v>162</v>
      </c>
      <c r="I20" s="211" t="s">
        <v>5062</v>
      </c>
      <c r="J20" s="209" t="s">
        <v>163</v>
      </c>
      <c r="K20" s="209" t="s">
        <v>5063</v>
      </c>
      <c r="L20" s="209" t="s">
        <v>5064</v>
      </c>
      <c r="M20" s="220" t="s">
        <v>5065</v>
      </c>
      <c r="N20" s="213" t="s">
        <v>492</v>
      </c>
      <c r="O20" s="213" t="s">
        <v>2104</v>
      </c>
      <c r="P20" s="213" t="s">
        <v>5066</v>
      </c>
      <c r="Q20" s="214" t="s">
        <v>5067</v>
      </c>
      <c r="R20" s="213"/>
      <c r="S20" s="214">
        <v>93401</v>
      </c>
      <c r="T20" s="220" t="s">
        <v>5177</v>
      </c>
      <c r="U20" s="220">
        <v>2018</v>
      </c>
      <c r="V20" s="215">
        <v>37970</v>
      </c>
      <c r="W20" s="213">
        <v>7070</v>
      </c>
      <c r="X20" s="231"/>
      <c r="Y20" s="212"/>
      <c r="Z20" s="231"/>
      <c r="AA20" s="231"/>
      <c r="AB20" s="231"/>
      <c r="AC20" s="209"/>
      <c r="AD20" s="41"/>
      <c r="AE20" s="41"/>
      <c r="AF20" s="41"/>
      <c r="AG20" s="41"/>
      <c r="AH20" s="41"/>
      <c r="AI20" s="278"/>
    </row>
    <row r="21" spans="1:35" ht="45" customHeight="1" x14ac:dyDescent="0.2">
      <c r="A21" s="218" t="s">
        <v>6309</v>
      </c>
      <c r="B21" s="210">
        <v>737319008</v>
      </c>
      <c r="C21" s="209" t="s">
        <v>70</v>
      </c>
      <c r="D21" s="210" t="s">
        <v>7975</v>
      </c>
      <c r="E21" s="209" t="s">
        <v>165</v>
      </c>
      <c r="F21" s="211" t="s">
        <v>166</v>
      </c>
      <c r="G21" s="211"/>
      <c r="H21" s="211" t="s">
        <v>167</v>
      </c>
      <c r="I21" s="211" t="s">
        <v>168</v>
      </c>
      <c r="J21" s="209" t="s">
        <v>169</v>
      </c>
      <c r="K21" s="209" t="s">
        <v>170</v>
      </c>
      <c r="L21" s="209" t="s">
        <v>171</v>
      </c>
      <c r="M21" s="209" t="s">
        <v>175</v>
      </c>
      <c r="N21" s="212" t="s">
        <v>47</v>
      </c>
      <c r="O21" s="213" t="s">
        <v>1165</v>
      </c>
      <c r="P21" s="213" t="s">
        <v>173</v>
      </c>
      <c r="Q21" s="214" t="s">
        <v>172</v>
      </c>
      <c r="R21" s="213"/>
      <c r="S21" s="214" t="s">
        <v>81</v>
      </c>
      <c r="T21" s="214" t="s">
        <v>176</v>
      </c>
      <c r="U21" s="214">
        <v>2006</v>
      </c>
      <c r="V21" s="215">
        <v>38950</v>
      </c>
      <c r="W21" s="213">
        <v>7333</v>
      </c>
      <c r="X21" s="231"/>
      <c r="Y21" s="212"/>
      <c r="Z21" s="231"/>
      <c r="AA21" s="231"/>
      <c r="AB21" s="231"/>
      <c r="AC21" s="209"/>
      <c r="AD21" s="41"/>
      <c r="AE21" s="41"/>
      <c r="AF21" s="41"/>
      <c r="AG21" s="41"/>
      <c r="AH21" s="41"/>
      <c r="AI21" s="278"/>
    </row>
    <row r="22" spans="1:35" ht="45" customHeight="1" x14ac:dyDescent="0.2">
      <c r="A22" s="218" t="s">
        <v>6310</v>
      </c>
      <c r="B22" s="210">
        <v>818329008</v>
      </c>
      <c r="C22" s="209" t="s">
        <v>70</v>
      </c>
      <c r="D22" s="210" t="s">
        <v>7975</v>
      </c>
      <c r="E22" s="209" t="s">
        <v>177</v>
      </c>
      <c r="F22" s="211" t="s">
        <v>8225</v>
      </c>
      <c r="G22" s="211">
        <v>2022</v>
      </c>
      <c r="H22" s="211" t="s">
        <v>178</v>
      </c>
      <c r="I22" s="211" t="s">
        <v>8226</v>
      </c>
      <c r="J22" s="209" t="s">
        <v>7867</v>
      </c>
      <c r="K22" s="221" t="s">
        <v>8227</v>
      </c>
      <c r="L22" s="209" t="s">
        <v>7868</v>
      </c>
      <c r="M22" s="209" t="s">
        <v>5441</v>
      </c>
      <c r="N22" s="212" t="s">
        <v>501</v>
      </c>
      <c r="O22" s="213" t="s">
        <v>179</v>
      </c>
      <c r="P22" s="213" t="s">
        <v>180</v>
      </c>
      <c r="Q22" s="214" t="s">
        <v>181</v>
      </c>
      <c r="R22" s="213"/>
      <c r="S22" s="214">
        <v>93401</v>
      </c>
      <c r="T22" s="222" t="s">
        <v>8228</v>
      </c>
      <c r="U22" s="214">
        <v>2022</v>
      </c>
      <c r="V22" s="215">
        <v>37970</v>
      </c>
      <c r="W22" s="213">
        <v>250</v>
      </c>
      <c r="X22" s="231"/>
      <c r="Y22" s="212"/>
      <c r="Z22" s="231"/>
      <c r="AA22" s="231"/>
      <c r="AB22" s="231"/>
      <c r="AC22" s="209"/>
      <c r="AD22" s="41"/>
      <c r="AE22" s="41"/>
      <c r="AF22" s="41"/>
      <c r="AG22" s="41"/>
      <c r="AH22" s="41"/>
      <c r="AI22" s="278"/>
    </row>
    <row r="23" spans="1:35" ht="45" customHeight="1" x14ac:dyDescent="0.2">
      <c r="A23" s="218" t="s">
        <v>6311</v>
      </c>
      <c r="B23" s="210">
        <v>702265002</v>
      </c>
      <c r="C23" s="209" t="s">
        <v>70</v>
      </c>
      <c r="D23" s="210" t="s">
        <v>7975</v>
      </c>
      <c r="E23" s="209" t="s">
        <v>182</v>
      </c>
      <c r="F23" s="211" t="s">
        <v>183</v>
      </c>
      <c r="G23" s="211"/>
      <c r="H23" s="211" t="s">
        <v>184</v>
      </c>
      <c r="I23" s="211" t="s">
        <v>185</v>
      </c>
      <c r="J23" s="209" t="s">
        <v>88</v>
      </c>
      <c r="K23" s="209" t="s">
        <v>186</v>
      </c>
      <c r="L23" s="209" t="s">
        <v>187</v>
      </c>
      <c r="M23" s="209" t="s">
        <v>188</v>
      </c>
      <c r="N23" s="212" t="s">
        <v>492</v>
      </c>
      <c r="O23" s="213" t="s">
        <v>545</v>
      </c>
      <c r="P23" s="213" t="s">
        <v>191</v>
      </c>
      <c r="Q23" s="214" t="s">
        <v>189</v>
      </c>
      <c r="R23" s="213"/>
      <c r="S23" s="214">
        <v>93401</v>
      </c>
      <c r="T23" s="214" t="s">
        <v>192</v>
      </c>
      <c r="U23" s="214">
        <v>2007</v>
      </c>
      <c r="V23" s="215">
        <v>37970</v>
      </c>
      <c r="W23" s="213">
        <v>450</v>
      </c>
      <c r="X23" s="231"/>
      <c r="Y23" s="212"/>
      <c r="Z23" s="231"/>
      <c r="AA23" s="231"/>
      <c r="AB23" s="231"/>
      <c r="AC23" s="209"/>
      <c r="AD23" s="41"/>
      <c r="AE23" s="41"/>
      <c r="AF23" s="41"/>
      <c r="AG23" s="41"/>
      <c r="AH23" s="41"/>
      <c r="AI23" s="278"/>
    </row>
    <row r="24" spans="1:35" ht="45" customHeight="1" x14ac:dyDescent="0.2">
      <c r="A24" s="218" t="s">
        <v>193</v>
      </c>
      <c r="B24" s="210">
        <v>712382007</v>
      </c>
      <c r="C24" s="209" t="s">
        <v>48</v>
      </c>
      <c r="D24" s="210" t="s">
        <v>7975</v>
      </c>
      <c r="E24" s="209" t="s">
        <v>194</v>
      </c>
      <c r="F24" s="211" t="s">
        <v>195</v>
      </c>
      <c r="G24" s="211"/>
      <c r="H24" s="211" t="s">
        <v>196</v>
      </c>
      <c r="I24" s="211" t="s">
        <v>197</v>
      </c>
      <c r="J24" s="209" t="s">
        <v>198</v>
      </c>
      <c r="K24" s="209" t="s">
        <v>199</v>
      </c>
      <c r="L24" s="209" t="s">
        <v>200</v>
      </c>
      <c r="M24" s="209" t="s">
        <v>201</v>
      </c>
      <c r="N24" s="212" t="s">
        <v>47</v>
      </c>
      <c r="O24" s="213" t="s">
        <v>2355</v>
      </c>
      <c r="P24" s="213" t="s">
        <v>202</v>
      </c>
      <c r="Q24" s="214"/>
      <c r="R24" s="213"/>
      <c r="S24" s="214" t="s">
        <v>44</v>
      </c>
      <c r="T24" s="214" t="s">
        <v>204</v>
      </c>
      <c r="U24" s="214">
        <v>2010</v>
      </c>
      <c r="V24" s="215">
        <v>37970</v>
      </c>
      <c r="W24" s="213">
        <v>870</v>
      </c>
      <c r="X24" s="231"/>
      <c r="Y24" s="212"/>
      <c r="Z24" s="231"/>
      <c r="AA24" s="231"/>
      <c r="AB24" s="231"/>
      <c r="AC24" s="209"/>
      <c r="AD24" s="41"/>
      <c r="AE24" s="41"/>
      <c r="AF24" s="41"/>
      <c r="AG24" s="41"/>
      <c r="AH24" s="41"/>
      <c r="AI24" s="278"/>
    </row>
    <row r="25" spans="1:35" ht="45" customHeight="1" x14ac:dyDescent="0.2">
      <c r="A25" s="218" t="s">
        <v>7981</v>
      </c>
      <c r="B25" s="210">
        <v>716592006</v>
      </c>
      <c r="C25" s="209" t="s">
        <v>48</v>
      </c>
      <c r="D25" s="210" t="s">
        <v>7975</v>
      </c>
      <c r="E25" s="209" t="s">
        <v>205</v>
      </c>
      <c r="F25" s="211" t="s">
        <v>206</v>
      </c>
      <c r="G25" s="211"/>
      <c r="H25" s="211" t="s">
        <v>207</v>
      </c>
      <c r="I25" s="211" t="s">
        <v>208</v>
      </c>
      <c r="J25" s="209" t="s">
        <v>209</v>
      </c>
      <c r="K25" s="209" t="s">
        <v>210</v>
      </c>
      <c r="L25" s="209" t="s">
        <v>211</v>
      </c>
      <c r="M25" s="209" t="s">
        <v>214</v>
      </c>
      <c r="N25" s="212" t="s">
        <v>294</v>
      </c>
      <c r="O25" s="214" t="s">
        <v>895</v>
      </c>
      <c r="P25" s="213" t="s">
        <v>212</v>
      </c>
      <c r="Q25" s="214" t="s">
        <v>213</v>
      </c>
      <c r="R25" s="213"/>
      <c r="S25" s="214" t="s">
        <v>44</v>
      </c>
      <c r="T25" s="214" t="s">
        <v>215</v>
      </c>
      <c r="U25" s="214">
        <v>2009</v>
      </c>
      <c r="V25" s="215">
        <v>37970</v>
      </c>
      <c r="W25" s="213">
        <v>6540</v>
      </c>
      <c r="X25" s="231"/>
      <c r="Y25" s="212"/>
      <c r="Z25" s="231"/>
      <c r="AA25" s="231"/>
      <c r="AB25" s="231"/>
      <c r="AC25" s="209"/>
      <c r="AD25" s="41"/>
      <c r="AE25" s="41"/>
      <c r="AF25" s="41"/>
      <c r="AG25" s="41"/>
      <c r="AH25" s="41"/>
      <c r="AI25" s="278"/>
    </row>
    <row r="26" spans="1:35" ht="45" customHeight="1" x14ac:dyDescent="0.2">
      <c r="A26" s="218" t="s">
        <v>6312</v>
      </c>
      <c r="B26" s="210">
        <v>702002001</v>
      </c>
      <c r="C26" s="209" t="s">
        <v>216</v>
      </c>
      <c r="D26" s="210" t="s">
        <v>7980</v>
      </c>
      <c r="E26" s="209" t="s">
        <v>217</v>
      </c>
      <c r="F26" s="211" t="s">
        <v>26</v>
      </c>
      <c r="G26" s="211"/>
      <c r="H26" s="211" t="s">
        <v>218</v>
      </c>
      <c r="I26" s="211" t="s">
        <v>28</v>
      </c>
      <c r="J26" s="209" t="s">
        <v>28</v>
      </c>
      <c r="K26" s="209" t="s">
        <v>28</v>
      </c>
      <c r="L26" s="209" t="s">
        <v>219</v>
      </c>
      <c r="M26" s="209" t="s">
        <v>220</v>
      </c>
      <c r="N26" s="212" t="s">
        <v>46</v>
      </c>
      <c r="O26" s="213" t="s">
        <v>1199</v>
      </c>
      <c r="P26" s="213" t="s">
        <v>5230</v>
      </c>
      <c r="Q26" s="214" t="s">
        <v>5229</v>
      </c>
      <c r="R26" s="213"/>
      <c r="S26" s="214" t="s">
        <v>222</v>
      </c>
      <c r="T26" s="214" t="s">
        <v>6313</v>
      </c>
      <c r="U26" s="214">
        <v>2020</v>
      </c>
      <c r="V26" s="215">
        <v>37956</v>
      </c>
      <c r="W26" s="213">
        <v>1200</v>
      </c>
      <c r="X26" s="273"/>
      <c r="Y26" s="274"/>
      <c r="Z26" s="273"/>
      <c r="AA26" s="273"/>
      <c r="AB26" s="273"/>
      <c r="AC26" s="275"/>
      <c r="AD26" s="41"/>
      <c r="AE26" s="41"/>
      <c r="AF26" s="41"/>
      <c r="AG26" s="41"/>
      <c r="AH26" s="41"/>
      <c r="AI26" s="278"/>
    </row>
    <row r="27" spans="1:35" ht="45" customHeight="1" x14ac:dyDescent="0.2">
      <c r="A27" s="218" t="s">
        <v>6314</v>
      </c>
      <c r="B27" s="210">
        <v>531710509</v>
      </c>
      <c r="C27" s="209" t="s">
        <v>70</v>
      </c>
      <c r="D27" s="210" t="s">
        <v>7975</v>
      </c>
      <c r="E27" s="209" t="s">
        <v>223</v>
      </c>
      <c r="F27" s="211" t="s">
        <v>224</v>
      </c>
      <c r="G27" s="211"/>
      <c r="H27" s="211" t="s">
        <v>225</v>
      </c>
      <c r="I27" s="211" t="s">
        <v>226</v>
      </c>
      <c r="J27" s="209" t="s">
        <v>227</v>
      </c>
      <c r="K27" s="209" t="s">
        <v>228</v>
      </c>
      <c r="L27" s="209" t="s">
        <v>229</v>
      </c>
      <c r="M27" s="209" t="s">
        <v>230</v>
      </c>
      <c r="N27" s="212" t="s">
        <v>294</v>
      </c>
      <c r="O27" s="213" t="s">
        <v>7982</v>
      </c>
      <c r="P27" s="213" t="s">
        <v>231</v>
      </c>
      <c r="Q27" s="214"/>
      <c r="R27" s="213"/>
      <c r="S27" s="214">
        <v>93401</v>
      </c>
      <c r="T27" s="214" t="s">
        <v>232</v>
      </c>
      <c r="U27" s="214">
        <v>2012</v>
      </c>
      <c r="V27" s="215">
        <v>37960</v>
      </c>
      <c r="W27" s="213">
        <v>3844</v>
      </c>
      <c r="X27" s="231"/>
      <c r="Y27" s="212"/>
      <c r="Z27" s="231"/>
      <c r="AA27" s="231"/>
      <c r="AB27" s="231"/>
      <c r="AC27" s="209"/>
      <c r="AD27" s="41"/>
      <c r="AE27" s="41"/>
      <c r="AF27" s="41"/>
      <c r="AG27" s="41"/>
      <c r="AH27" s="41"/>
      <c r="AI27" s="278"/>
    </row>
    <row r="28" spans="1:35" ht="45" customHeight="1" x14ac:dyDescent="0.2">
      <c r="A28" s="218" t="s">
        <v>233</v>
      </c>
      <c r="B28" s="210">
        <v>718362008</v>
      </c>
      <c r="C28" s="209" t="s">
        <v>70</v>
      </c>
      <c r="D28" s="210" t="s">
        <v>7975</v>
      </c>
      <c r="E28" s="209" t="s">
        <v>234</v>
      </c>
      <c r="F28" s="211" t="s">
        <v>6315</v>
      </c>
      <c r="G28" s="211"/>
      <c r="H28" s="211" t="s">
        <v>235</v>
      </c>
      <c r="I28" s="211" t="s">
        <v>236</v>
      </c>
      <c r="J28" s="209" t="s">
        <v>237</v>
      </c>
      <c r="K28" s="209" t="s">
        <v>6316</v>
      </c>
      <c r="L28" s="209" t="s">
        <v>5948</v>
      </c>
      <c r="M28" s="209" t="s">
        <v>5304</v>
      </c>
      <c r="N28" s="212" t="s">
        <v>501</v>
      </c>
      <c r="O28" s="213" t="s">
        <v>179</v>
      </c>
      <c r="P28" s="213" t="s">
        <v>5302</v>
      </c>
      <c r="Q28" s="214" t="s">
        <v>5303</v>
      </c>
      <c r="R28" s="213"/>
      <c r="S28" s="214" t="s">
        <v>81</v>
      </c>
      <c r="T28" s="214" t="s">
        <v>6317</v>
      </c>
      <c r="U28" s="214">
        <v>2020</v>
      </c>
      <c r="V28" s="215">
        <v>37970</v>
      </c>
      <c r="W28" s="213">
        <v>6760</v>
      </c>
      <c r="X28" s="273"/>
      <c r="Y28" s="274"/>
      <c r="Z28" s="273"/>
      <c r="AA28" s="273"/>
      <c r="AB28" s="273"/>
      <c r="AC28" s="275"/>
      <c r="AD28" s="41"/>
      <c r="AE28" s="41"/>
      <c r="AF28" s="41"/>
      <c r="AG28" s="41"/>
      <c r="AH28" s="41"/>
      <c r="AI28" s="278"/>
    </row>
    <row r="29" spans="1:35" ht="45" customHeight="1" x14ac:dyDescent="0.2">
      <c r="A29" s="218" t="s">
        <v>238</v>
      </c>
      <c r="B29" s="210">
        <v>745046002</v>
      </c>
      <c r="C29" s="209" t="s">
        <v>24</v>
      </c>
      <c r="D29" s="210" t="s">
        <v>7975</v>
      </c>
      <c r="E29" s="209" t="s">
        <v>239</v>
      </c>
      <c r="F29" s="211" t="s">
        <v>26</v>
      </c>
      <c r="G29" s="211"/>
      <c r="H29" s="211" t="s">
        <v>240</v>
      </c>
      <c r="I29" s="211" t="s">
        <v>28</v>
      </c>
      <c r="J29" s="209"/>
      <c r="K29" s="209"/>
      <c r="L29" s="209" t="s">
        <v>6139</v>
      </c>
      <c r="M29" s="209" t="s">
        <v>30</v>
      </c>
      <c r="N29" s="212" t="s">
        <v>46</v>
      </c>
      <c r="O29" s="213" t="s">
        <v>579</v>
      </c>
      <c r="P29" s="213" t="s">
        <v>241</v>
      </c>
      <c r="Q29" s="214" t="s">
        <v>242</v>
      </c>
      <c r="R29" s="213"/>
      <c r="S29" s="214">
        <v>93401</v>
      </c>
      <c r="T29" s="214" t="s">
        <v>5591</v>
      </c>
      <c r="U29" s="214">
        <v>2019</v>
      </c>
      <c r="V29" s="215">
        <v>37970</v>
      </c>
      <c r="W29" s="213">
        <v>7015</v>
      </c>
      <c r="X29" s="231"/>
      <c r="Y29" s="212"/>
      <c r="Z29" s="231"/>
      <c r="AA29" s="231"/>
      <c r="AB29" s="231"/>
      <c r="AC29" s="209"/>
      <c r="AD29" s="41"/>
      <c r="AE29" s="41"/>
      <c r="AF29" s="41"/>
      <c r="AG29" s="41"/>
      <c r="AH29" s="41"/>
      <c r="AI29" s="278"/>
    </row>
    <row r="30" spans="1:35" ht="45" customHeight="1" x14ac:dyDescent="0.2">
      <c r="A30" s="218" t="s">
        <v>7983</v>
      </c>
      <c r="B30" s="210">
        <v>700156427</v>
      </c>
      <c r="C30" s="209" t="s">
        <v>216</v>
      </c>
      <c r="D30" s="210" t="s">
        <v>7980</v>
      </c>
      <c r="E30" s="209" t="s">
        <v>217</v>
      </c>
      <c r="F30" s="211" t="s">
        <v>26</v>
      </c>
      <c r="G30" s="211"/>
      <c r="H30" s="211" t="s">
        <v>218</v>
      </c>
      <c r="I30" s="211" t="s">
        <v>28</v>
      </c>
      <c r="J30" s="209"/>
      <c r="K30" s="209"/>
      <c r="L30" s="209" t="s">
        <v>243</v>
      </c>
      <c r="M30" s="209" t="s">
        <v>245</v>
      </c>
      <c r="N30" s="212" t="s">
        <v>46</v>
      </c>
      <c r="O30" s="213" t="s">
        <v>1553</v>
      </c>
      <c r="P30" s="213" t="s">
        <v>246</v>
      </c>
      <c r="Q30" s="214" t="s">
        <v>244</v>
      </c>
      <c r="R30" s="213"/>
      <c r="S30" s="214" t="s">
        <v>247</v>
      </c>
      <c r="T30" s="214" t="s">
        <v>248</v>
      </c>
      <c r="U30" s="214">
        <v>2016</v>
      </c>
      <c r="V30" s="215">
        <v>37970</v>
      </c>
      <c r="W30" s="213">
        <v>900</v>
      </c>
      <c r="X30" s="231"/>
      <c r="Y30" s="212"/>
      <c r="Z30" s="231"/>
      <c r="AA30" s="231"/>
      <c r="AB30" s="231"/>
      <c r="AC30" s="209"/>
      <c r="AD30" s="41"/>
      <c r="AE30" s="41"/>
      <c r="AF30" s="41"/>
      <c r="AG30" s="41"/>
      <c r="AH30" s="41"/>
      <c r="AI30" s="278"/>
    </row>
    <row r="31" spans="1:35" ht="45" customHeight="1" x14ac:dyDescent="0.2">
      <c r="A31" s="218" t="s">
        <v>7984</v>
      </c>
      <c r="B31" s="210">
        <v>703481000</v>
      </c>
      <c r="C31" s="209" t="s">
        <v>216</v>
      </c>
      <c r="D31" s="210" t="s">
        <v>7980</v>
      </c>
      <c r="E31" s="209" t="s">
        <v>249</v>
      </c>
      <c r="F31" s="211" t="s">
        <v>26</v>
      </c>
      <c r="G31" s="211"/>
      <c r="H31" s="211" t="s">
        <v>218</v>
      </c>
      <c r="I31" s="211" t="s">
        <v>28</v>
      </c>
      <c r="J31" s="209"/>
      <c r="K31" s="209"/>
      <c r="L31" s="209" t="s">
        <v>250</v>
      </c>
      <c r="M31" s="209" t="s">
        <v>252</v>
      </c>
      <c r="N31" s="212" t="s">
        <v>4995</v>
      </c>
      <c r="O31" s="213" t="s">
        <v>159</v>
      </c>
      <c r="P31" s="213" t="s">
        <v>253</v>
      </c>
      <c r="Q31" s="214" t="s">
        <v>251</v>
      </c>
      <c r="R31" s="213"/>
      <c r="S31" s="214">
        <v>93910</v>
      </c>
      <c r="T31" s="214" t="s">
        <v>254</v>
      </c>
      <c r="U31" s="214">
        <v>2009</v>
      </c>
      <c r="V31" s="215">
        <v>37970</v>
      </c>
      <c r="W31" s="213">
        <v>950</v>
      </c>
      <c r="X31" s="231"/>
      <c r="Y31" s="212"/>
      <c r="Z31" s="231"/>
      <c r="AA31" s="231"/>
      <c r="AB31" s="231"/>
      <c r="AC31" s="209"/>
      <c r="AD31" s="41"/>
      <c r="AE31" s="41"/>
      <c r="AF31" s="41"/>
      <c r="AG31" s="41"/>
      <c r="AH31" s="41"/>
      <c r="AI31" s="278"/>
    </row>
    <row r="32" spans="1:35" ht="45" customHeight="1" x14ac:dyDescent="0.2">
      <c r="A32" s="218" t="s">
        <v>255</v>
      </c>
      <c r="B32" s="210">
        <v>825359001</v>
      </c>
      <c r="C32" s="209" t="s">
        <v>216</v>
      </c>
      <c r="D32" s="210" t="s">
        <v>7980</v>
      </c>
      <c r="E32" s="209" t="s">
        <v>217</v>
      </c>
      <c r="F32" s="211" t="s">
        <v>26</v>
      </c>
      <c r="G32" s="211"/>
      <c r="H32" s="211" t="s">
        <v>218</v>
      </c>
      <c r="I32" s="211" t="s">
        <v>28</v>
      </c>
      <c r="J32" s="209"/>
      <c r="K32" s="209"/>
      <c r="L32" s="209" t="s">
        <v>256</v>
      </c>
      <c r="M32" s="209" t="s">
        <v>258</v>
      </c>
      <c r="N32" s="212" t="s">
        <v>46</v>
      </c>
      <c r="O32" s="213" t="s">
        <v>685</v>
      </c>
      <c r="P32" s="213" t="s">
        <v>257</v>
      </c>
      <c r="Q32" s="214"/>
      <c r="R32" s="213"/>
      <c r="S32" s="214" t="s">
        <v>222</v>
      </c>
      <c r="T32" s="214" t="s">
        <v>259</v>
      </c>
      <c r="U32" s="214">
        <v>2016</v>
      </c>
      <c r="V32" s="215">
        <v>37970</v>
      </c>
      <c r="W32" s="213">
        <v>1700</v>
      </c>
      <c r="X32" s="231"/>
      <c r="Y32" s="212"/>
      <c r="Z32" s="231"/>
      <c r="AA32" s="231"/>
      <c r="AB32" s="231"/>
      <c r="AC32" s="209"/>
      <c r="AD32" s="41"/>
      <c r="AE32" s="41"/>
      <c r="AF32" s="41"/>
      <c r="AG32" s="41"/>
      <c r="AH32" s="41"/>
      <c r="AI32" s="278"/>
    </row>
    <row r="33" spans="1:35" ht="45" customHeight="1" x14ac:dyDescent="0.2">
      <c r="A33" s="218" t="s">
        <v>7985</v>
      </c>
      <c r="B33" s="210">
        <v>700006700</v>
      </c>
      <c r="C33" s="209" t="s">
        <v>260</v>
      </c>
      <c r="D33" s="210" t="s">
        <v>7980</v>
      </c>
      <c r="E33" s="209" t="s">
        <v>261</v>
      </c>
      <c r="F33" s="211" t="s">
        <v>6318</v>
      </c>
      <c r="G33" s="211"/>
      <c r="H33" s="211" t="s">
        <v>218</v>
      </c>
      <c r="I33" s="211" t="s">
        <v>28</v>
      </c>
      <c r="J33" s="209"/>
      <c r="K33" s="209"/>
      <c r="L33" s="209" t="s">
        <v>6012</v>
      </c>
      <c r="M33" s="209" t="s">
        <v>264</v>
      </c>
      <c r="N33" s="212" t="s">
        <v>46</v>
      </c>
      <c r="O33" s="213" t="s">
        <v>579</v>
      </c>
      <c r="P33" s="213" t="s">
        <v>263</v>
      </c>
      <c r="Q33" s="214" t="s">
        <v>262</v>
      </c>
      <c r="R33" s="223" t="s">
        <v>5232</v>
      </c>
      <c r="S33" s="214" t="s">
        <v>265</v>
      </c>
      <c r="T33" s="214" t="s">
        <v>6319</v>
      </c>
      <c r="U33" s="214">
        <v>2020</v>
      </c>
      <c r="V33" s="215">
        <v>37970</v>
      </c>
      <c r="W33" s="213">
        <v>1050</v>
      </c>
      <c r="X33" s="273"/>
      <c r="Y33" s="274"/>
      <c r="Z33" s="273"/>
      <c r="AA33" s="273"/>
      <c r="AB33" s="273"/>
      <c r="AC33" s="275"/>
      <c r="AD33" s="41"/>
      <c r="AE33" s="41"/>
      <c r="AF33" s="41"/>
      <c r="AG33" s="41"/>
      <c r="AH33" s="41"/>
      <c r="AI33" s="278"/>
    </row>
    <row r="34" spans="1:35" ht="45" customHeight="1" x14ac:dyDescent="0.2">
      <c r="A34" s="218" t="s">
        <v>7986</v>
      </c>
      <c r="B34" s="210">
        <v>706363009</v>
      </c>
      <c r="C34" s="209" t="s">
        <v>216</v>
      </c>
      <c r="D34" s="210" t="s">
        <v>7980</v>
      </c>
      <c r="E34" s="209" t="s">
        <v>266</v>
      </c>
      <c r="F34" s="211" t="s">
        <v>26</v>
      </c>
      <c r="G34" s="211"/>
      <c r="H34" s="211" t="s">
        <v>218</v>
      </c>
      <c r="I34" s="211" t="s">
        <v>28</v>
      </c>
      <c r="J34" s="209"/>
      <c r="K34" s="209"/>
      <c r="L34" s="209" t="s">
        <v>267</v>
      </c>
      <c r="M34" s="209" t="s">
        <v>269</v>
      </c>
      <c r="N34" s="212" t="s">
        <v>4996</v>
      </c>
      <c r="O34" s="213" t="s">
        <v>2467</v>
      </c>
      <c r="P34" s="213" t="s">
        <v>270</v>
      </c>
      <c r="Q34" s="214" t="s">
        <v>268</v>
      </c>
      <c r="R34" s="213"/>
      <c r="S34" s="214" t="s">
        <v>222</v>
      </c>
      <c r="T34" s="214" t="s">
        <v>271</v>
      </c>
      <c r="U34" s="214">
        <v>2015</v>
      </c>
      <c r="V34" s="215">
        <v>37970</v>
      </c>
      <c r="W34" s="213">
        <v>6861</v>
      </c>
      <c r="X34" s="231"/>
      <c r="Y34" s="212"/>
      <c r="Z34" s="231"/>
      <c r="AA34" s="231"/>
      <c r="AB34" s="231"/>
      <c r="AC34" s="209"/>
      <c r="AD34" s="41"/>
      <c r="AE34" s="41"/>
      <c r="AF34" s="41"/>
      <c r="AG34" s="41"/>
      <c r="AH34" s="41"/>
      <c r="AI34" s="278"/>
    </row>
    <row r="35" spans="1:35" ht="45" customHeight="1" x14ac:dyDescent="0.2">
      <c r="A35" s="218" t="s">
        <v>6320</v>
      </c>
      <c r="B35" s="210">
        <v>813748002</v>
      </c>
      <c r="C35" s="209" t="s">
        <v>216</v>
      </c>
      <c r="D35" s="210" t="s">
        <v>7980</v>
      </c>
      <c r="E35" s="209" t="s">
        <v>272</v>
      </c>
      <c r="F35" s="211" t="s">
        <v>26</v>
      </c>
      <c r="G35" s="211"/>
      <c r="H35" s="211" t="s">
        <v>218</v>
      </c>
      <c r="I35" s="211" t="s">
        <v>28</v>
      </c>
      <c r="J35" s="209"/>
      <c r="K35" s="209"/>
      <c r="L35" s="209" t="s">
        <v>273</v>
      </c>
      <c r="M35" s="209" t="s">
        <v>274</v>
      </c>
      <c r="N35" s="212" t="s">
        <v>46</v>
      </c>
      <c r="O35" s="213" t="s">
        <v>685</v>
      </c>
      <c r="P35" s="213" t="s">
        <v>275</v>
      </c>
      <c r="Q35" s="214" t="s">
        <v>278</v>
      </c>
      <c r="R35" s="213"/>
      <c r="S35" s="214">
        <v>93910</v>
      </c>
      <c r="T35" s="214" t="s">
        <v>276</v>
      </c>
      <c r="U35" s="214">
        <v>2015</v>
      </c>
      <c r="V35" s="215">
        <v>37970</v>
      </c>
      <c r="W35" s="213">
        <v>1100</v>
      </c>
      <c r="X35" s="231"/>
      <c r="Y35" s="212"/>
      <c r="Z35" s="231"/>
      <c r="AA35" s="231"/>
      <c r="AB35" s="231"/>
      <c r="AC35" s="209"/>
      <c r="AD35" s="41"/>
      <c r="AE35" s="41"/>
      <c r="AF35" s="41"/>
      <c r="AG35" s="41"/>
      <c r="AH35" s="41"/>
      <c r="AI35" s="278"/>
    </row>
    <row r="36" spans="1:35" ht="45" customHeight="1" x14ac:dyDescent="0.2">
      <c r="A36" s="208" t="s">
        <v>6321</v>
      </c>
      <c r="B36" s="210">
        <v>700156303</v>
      </c>
      <c r="C36" s="209" t="s">
        <v>260</v>
      </c>
      <c r="D36" s="210" t="s">
        <v>7980</v>
      </c>
      <c r="E36" s="209" t="s">
        <v>277</v>
      </c>
      <c r="F36" s="211" t="s">
        <v>26</v>
      </c>
      <c r="G36" s="211"/>
      <c r="H36" s="211" t="s">
        <v>218</v>
      </c>
      <c r="I36" s="211" t="s">
        <v>28</v>
      </c>
      <c r="J36" s="209"/>
      <c r="K36" s="209"/>
      <c r="L36" s="209" t="s">
        <v>4578</v>
      </c>
      <c r="M36" s="209" t="s">
        <v>4579</v>
      </c>
      <c r="N36" s="212" t="s">
        <v>46</v>
      </c>
      <c r="O36" s="213" t="s">
        <v>579</v>
      </c>
      <c r="P36" s="213" t="s">
        <v>4580</v>
      </c>
      <c r="Q36" s="214" t="s">
        <v>279</v>
      </c>
      <c r="R36" s="213"/>
      <c r="S36" s="214">
        <v>93910</v>
      </c>
      <c r="T36" s="214" t="s">
        <v>280</v>
      </c>
      <c r="U36" s="214">
        <v>2014</v>
      </c>
      <c r="V36" s="215">
        <v>37970</v>
      </c>
      <c r="W36" s="213">
        <v>1300</v>
      </c>
      <c r="X36" s="231"/>
      <c r="Y36" s="212"/>
      <c r="Z36" s="231"/>
      <c r="AA36" s="231"/>
      <c r="AB36" s="231"/>
      <c r="AC36" s="209"/>
      <c r="AD36" s="41"/>
      <c r="AE36" s="41"/>
      <c r="AF36" s="41"/>
      <c r="AG36" s="41"/>
      <c r="AH36" s="41"/>
      <c r="AI36" s="278"/>
    </row>
    <row r="37" spans="1:35" ht="45" customHeight="1" x14ac:dyDescent="0.2">
      <c r="A37" s="218" t="s">
        <v>6322</v>
      </c>
      <c r="B37" s="210">
        <v>706724001</v>
      </c>
      <c r="C37" s="209" t="s">
        <v>216</v>
      </c>
      <c r="D37" s="210" t="s">
        <v>7980</v>
      </c>
      <c r="E37" s="209" t="s">
        <v>281</v>
      </c>
      <c r="F37" s="211" t="s">
        <v>26</v>
      </c>
      <c r="G37" s="211"/>
      <c r="H37" s="211" t="s">
        <v>218</v>
      </c>
      <c r="I37" s="211" t="s">
        <v>28</v>
      </c>
      <c r="J37" s="209"/>
      <c r="K37" s="209"/>
      <c r="L37" s="209" t="s">
        <v>282</v>
      </c>
      <c r="M37" s="209" t="s">
        <v>6323</v>
      </c>
      <c r="N37" s="212" t="s">
        <v>4997</v>
      </c>
      <c r="O37" s="213" t="s">
        <v>800</v>
      </c>
      <c r="P37" s="213" t="s">
        <v>6324</v>
      </c>
      <c r="Q37" s="214" t="s">
        <v>6325</v>
      </c>
      <c r="R37" s="213"/>
      <c r="S37" s="214">
        <v>93910</v>
      </c>
      <c r="T37" s="214" t="s">
        <v>6326</v>
      </c>
      <c r="U37" s="214">
        <v>2020</v>
      </c>
      <c r="V37" s="215">
        <v>37970</v>
      </c>
      <c r="W37" s="213">
        <v>1150</v>
      </c>
      <c r="X37" s="273"/>
      <c r="Y37" s="274"/>
      <c r="Z37" s="273"/>
      <c r="AA37" s="273"/>
      <c r="AB37" s="273"/>
      <c r="AC37" s="275"/>
      <c r="AD37" s="41"/>
      <c r="AE37" s="41"/>
      <c r="AF37" s="41"/>
      <c r="AG37" s="41"/>
      <c r="AH37" s="41"/>
      <c r="AI37" s="278"/>
    </row>
    <row r="38" spans="1:35" ht="45" customHeight="1" x14ac:dyDescent="0.2">
      <c r="A38" s="218" t="s">
        <v>7987</v>
      </c>
      <c r="B38" s="210">
        <v>829024004</v>
      </c>
      <c r="C38" s="209" t="s">
        <v>216</v>
      </c>
      <c r="D38" s="210" t="s">
        <v>7980</v>
      </c>
      <c r="E38" s="209" t="s">
        <v>266</v>
      </c>
      <c r="F38" s="211" t="s">
        <v>26</v>
      </c>
      <c r="G38" s="211"/>
      <c r="H38" s="211" t="s">
        <v>218</v>
      </c>
      <c r="I38" s="224"/>
      <c r="J38" s="211" t="s">
        <v>28</v>
      </c>
      <c r="K38" s="209"/>
      <c r="L38" s="209" t="s">
        <v>283</v>
      </c>
      <c r="M38" s="209" t="s">
        <v>285</v>
      </c>
      <c r="N38" s="212" t="s">
        <v>46</v>
      </c>
      <c r="O38" s="213" t="s">
        <v>2678</v>
      </c>
      <c r="P38" s="213" t="s">
        <v>286</v>
      </c>
      <c r="Q38" s="214" t="s">
        <v>284</v>
      </c>
      <c r="R38" s="213"/>
      <c r="S38" s="214" t="s">
        <v>222</v>
      </c>
      <c r="T38" s="214" t="s">
        <v>287</v>
      </c>
      <c r="U38" s="214">
        <v>2012</v>
      </c>
      <c r="V38" s="215">
        <v>37970</v>
      </c>
      <c r="W38" s="213">
        <v>1350</v>
      </c>
      <c r="X38" s="231"/>
      <c r="Y38" s="212"/>
      <c r="Z38" s="231"/>
      <c r="AA38" s="231"/>
      <c r="AB38" s="231"/>
      <c r="AC38" s="209"/>
      <c r="AD38" s="41"/>
      <c r="AE38" s="41"/>
      <c r="AF38" s="41"/>
      <c r="AG38" s="41"/>
      <c r="AH38" s="41"/>
      <c r="AI38" s="278"/>
    </row>
    <row r="39" spans="1:35" ht="45" customHeight="1" x14ac:dyDescent="0.2">
      <c r="A39" s="218" t="s">
        <v>7988</v>
      </c>
      <c r="B39" s="210">
        <v>703168000</v>
      </c>
      <c r="C39" s="209" t="s">
        <v>260</v>
      </c>
      <c r="D39" s="210" t="s">
        <v>7980</v>
      </c>
      <c r="E39" s="209" t="s">
        <v>288</v>
      </c>
      <c r="F39" s="211" t="s">
        <v>289</v>
      </c>
      <c r="G39" s="211"/>
      <c r="H39" s="211" t="s">
        <v>218</v>
      </c>
      <c r="I39" s="211" t="s">
        <v>28</v>
      </c>
      <c r="J39" s="209" t="s">
        <v>2808</v>
      </c>
      <c r="K39" s="209" t="s">
        <v>2808</v>
      </c>
      <c r="L39" s="209" t="s">
        <v>5727</v>
      </c>
      <c r="M39" s="209" t="s">
        <v>5585</v>
      </c>
      <c r="N39" s="212" t="s">
        <v>47</v>
      </c>
      <c r="O39" s="213" t="s">
        <v>1165</v>
      </c>
      <c r="P39" s="213" t="s">
        <v>5586</v>
      </c>
      <c r="Q39" s="225" t="s">
        <v>5587</v>
      </c>
      <c r="R39" s="213"/>
      <c r="S39" s="214">
        <v>93910</v>
      </c>
      <c r="T39" s="214" t="s">
        <v>8229</v>
      </c>
      <c r="U39" s="214">
        <v>2022</v>
      </c>
      <c r="V39" s="215">
        <v>37970</v>
      </c>
      <c r="W39" s="213">
        <v>1000</v>
      </c>
      <c r="X39" s="231"/>
      <c r="Y39" s="212"/>
      <c r="Z39" s="231"/>
      <c r="AA39" s="231"/>
      <c r="AB39" s="231"/>
      <c r="AC39" s="209"/>
      <c r="AD39" s="41"/>
      <c r="AE39" s="41"/>
      <c r="AF39" s="41"/>
      <c r="AG39" s="41"/>
      <c r="AH39" s="41"/>
      <c r="AI39" s="278"/>
    </row>
    <row r="40" spans="1:35" ht="45" customHeight="1" x14ac:dyDescent="0.2">
      <c r="A40" s="218" t="s">
        <v>6327</v>
      </c>
      <c r="B40" s="210">
        <v>800665116</v>
      </c>
      <c r="C40" s="209" t="s">
        <v>216</v>
      </c>
      <c r="D40" s="210" t="s">
        <v>7980</v>
      </c>
      <c r="E40" s="209" t="s">
        <v>136</v>
      </c>
      <c r="F40" s="211" t="s">
        <v>26</v>
      </c>
      <c r="G40" s="211"/>
      <c r="H40" s="211" t="s">
        <v>218</v>
      </c>
      <c r="I40" s="211" t="s">
        <v>28</v>
      </c>
      <c r="J40" s="209"/>
      <c r="K40" s="209"/>
      <c r="L40" s="209" t="s">
        <v>290</v>
      </c>
      <c r="M40" s="209" t="s">
        <v>292</v>
      </c>
      <c r="N40" s="212" t="s">
        <v>294</v>
      </c>
      <c r="O40" s="213" t="s">
        <v>7989</v>
      </c>
      <c r="P40" s="213" t="s">
        <v>293</v>
      </c>
      <c r="Q40" s="214" t="s">
        <v>291</v>
      </c>
      <c r="R40" s="213"/>
      <c r="S40" s="214" t="s">
        <v>222</v>
      </c>
      <c r="T40" s="214" t="s">
        <v>295</v>
      </c>
      <c r="U40" s="214">
        <v>2009</v>
      </c>
      <c r="V40" s="215">
        <v>37970</v>
      </c>
      <c r="W40" s="213">
        <v>1325</v>
      </c>
      <c r="X40" s="231"/>
      <c r="Y40" s="212"/>
      <c r="Z40" s="231"/>
      <c r="AA40" s="231"/>
      <c r="AB40" s="231"/>
      <c r="AC40" s="209"/>
      <c r="AD40" s="41"/>
      <c r="AE40" s="41"/>
      <c r="AF40" s="41"/>
      <c r="AG40" s="41"/>
      <c r="AH40" s="41"/>
      <c r="AI40" s="278"/>
    </row>
    <row r="41" spans="1:35" ht="45" customHeight="1" x14ac:dyDescent="0.2">
      <c r="A41" s="218" t="s">
        <v>7990</v>
      </c>
      <c r="B41" s="210">
        <v>700836002</v>
      </c>
      <c r="C41" s="209" t="s">
        <v>216</v>
      </c>
      <c r="D41" s="210" t="s">
        <v>7980</v>
      </c>
      <c r="E41" s="209" t="s">
        <v>217</v>
      </c>
      <c r="F41" s="211" t="s">
        <v>26</v>
      </c>
      <c r="G41" s="211"/>
      <c r="H41" s="211" t="s">
        <v>218</v>
      </c>
      <c r="I41" s="211" t="s">
        <v>28</v>
      </c>
      <c r="J41" s="209"/>
      <c r="K41" s="209"/>
      <c r="L41" s="209" t="s">
        <v>296</v>
      </c>
      <c r="M41" s="209" t="s">
        <v>297</v>
      </c>
      <c r="N41" s="212" t="s">
        <v>46</v>
      </c>
      <c r="O41" s="213" t="s">
        <v>2798</v>
      </c>
      <c r="P41" s="213" t="s">
        <v>298</v>
      </c>
      <c r="Q41" s="214"/>
      <c r="R41" s="213"/>
      <c r="S41" s="214" t="s">
        <v>247</v>
      </c>
      <c r="T41" s="214" t="s">
        <v>299</v>
      </c>
      <c r="U41" s="214">
        <v>2012</v>
      </c>
      <c r="V41" s="215">
        <v>37970</v>
      </c>
      <c r="W41" s="213">
        <v>1225</v>
      </c>
      <c r="X41" s="231"/>
      <c r="Y41" s="212"/>
      <c r="Z41" s="231"/>
      <c r="AA41" s="231"/>
      <c r="AB41" s="231"/>
      <c r="AC41" s="209"/>
      <c r="AD41" s="41"/>
      <c r="AE41" s="41"/>
      <c r="AF41" s="41"/>
      <c r="AG41" s="41"/>
      <c r="AH41" s="41"/>
      <c r="AI41" s="278"/>
    </row>
    <row r="42" spans="1:35" ht="45" customHeight="1" x14ac:dyDescent="0.2">
      <c r="A42" s="218" t="s">
        <v>6328</v>
      </c>
      <c r="B42" s="210">
        <v>826902000</v>
      </c>
      <c r="C42" s="209" t="s">
        <v>216</v>
      </c>
      <c r="D42" s="210" t="s">
        <v>7980</v>
      </c>
      <c r="E42" s="209" t="s">
        <v>300</v>
      </c>
      <c r="F42" s="211" t="s">
        <v>26</v>
      </c>
      <c r="G42" s="211"/>
      <c r="H42" s="211" t="s">
        <v>218</v>
      </c>
      <c r="I42" s="211" t="s">
        <v>28</v>
      </c>
      <c r="J42" s="209"/>
      <c r="K42" s="209"/>
      <c r="L42" s="209" t="s">
        <v>301</v>
      </c>
      <c r="M42" s="209" t="s">
        <v>5590</v>
      </c>
      <c r="N42" s="212" t="s">
        <v>46</v>
      </c>
      <c r="O42" s="213" t="s">
        <v>579</v>
      </c>
      <c r="P42" s="213" t="s">
        <v>303</v>
      </c>
      <c r="Q42" s="214" t="s">
        <v>302</v>
      </c>
      <c r="R42" s="213"/>
      <c r="S42" s="214">
        <v>93910</v>
      </c>
      <c r="T42" s="214" t="s">
        <v>6329</v>
      </c>
      <c r="U42" s="214">
        <v>2020</v>
      </c>
      <c r="V42" s="215">
        <v>37970</v>
      </c>
      <c r="W42" s="213">
        <v>1250</v>
      </c>
      <c r="X42" s="273"/>
      <c r="Y42" s="274"/>
      <c r="Z42" s="273"/>
      <c r="AA42" s="273"/>
      <c r="AB42" s="273"/>
      <c r="AC42" s="275"/>
      <c r="AD42" s="41"/>
      <c r="AE42" s="41"/>
      <c r="AF42" s="41"/>
      <c r="AG42" s="41"/>
      <c r="AH42" s="41"/>
      <c r="AI42" s="278" t="s">
        <v>7946</v>
      </c>
    </row>
    <row r="43" spans="1:35" ht="45" customHeight="1" x14ac:dyDescent="0.2">
      <c r="A43" s="218" t="s">
        <v>6330</v>
      </c>
      <c r="B43" s="210">
        <v>821567009</v>
      </c>
      <c r="C43" s="209" t="s">
        <v>260</v>
      </c>
      <c r="D43" s="210" t="s">
        <v>7980</v>
      </c>
      <c r="E43" s="209" t="s">
        <v>217</v>
      </c>
      <c r="F43" s="211" t="s">
        <v>6331</v>
      </c>
      <c r="G43" s="211"/>
      <c r="H43" s="209" t="s">
        <v>218</v>
      </c>
      <c r="I43" s="211" t="s">
        <v>6332</v>
      </c>
      <c r="J43" s="209"/>
      <c r="K43" s="209"/>
      <c r="L43" s="209" t="s">
        <v>7429</v>
      </c>
      <c r="M43" s="209" t="s">
        <v>6333</v>
      </c>
      <c r="N43" s="212" t="s">
        <v>46</v>
      </c>
      <c r="O43" s="213" t="s">
        <v>2439</v>
      </c>
      <c r="P43" s="213" t="s">
        <v>6334</v>
      </c>
      <c r="Q43" s="214" t="s">
        <v>6335</v>
      </c>
      <c r="R43" s="213"/>
      <c r="S43" s="214" t="s">
        <v>222</v>
      </c>
      <c r="T43" s="214" t="s">
        <v>6336</v>
      </c>
      <c r="U43" s="214">
        <v>2020</v>
      </c>
      <c r="V43" s="215" t="s">
        <v>6337</v>
      </c>
      <c r="W43" s="213">
        <v>1500</v>
      </c>
      <c r="X43" s="273"/>
      <c r="Y43" s="274"/>
      <c r="Z43" s="273"/>
      <c r="AA43" s="273"/>
      <c r="AB43" s="273"/>
      <c r="AC43" s="275"/>
      <c r="AD43" s="41"/>
      <c r="AE43" s="41"/>
      <c r="AF43" s="41"/>
      <c r="AG43" s="41"/>
      <c r="AH43" s="41"/>
      <c r="AI43" s="278" t="s">
        <v>7947</v>
      </c>
    </row>
    <row r="44" spans="1:35" ht="45" customHeight="1" x14ac:dyDescent="0.2">
      <c r="A44" s="218" t="s">
        <v>7991</v>
      </c>
      <c r="B44" s="210">
        <v>700813002</v>
      </c>
      <c r="C44" s="209" t="s">
        <v>216</v>
      </c>
      <c r="D44" s="210" t="s">
        <v>7980</v>
      </c>
      <c r="E44" s="209" t="s">
        <v>266</v>
      </c>
      <c r="F44" s="211" t="s">
        <v>5923</v>
      </c>
      <c r="G44" s="211"/>
      <c r="H44" s="211" t="s">
        <v>218</v>
      </c>
      <c r="I44" s="211" t="s">
        <v>28</v>
      </c>
      <c r="J44" s="209"/>
      <c r="K44" s="209"/>
      <c r="L44" s="209" t="s">
        <v>6338</v>
      </c>
      <c r="M44" s="209" t="s">
        <v>304</v>
      </c>
      <c r="N44" s="212" t="s">
        <v>46</v>
      </c>
      <c r="O44" s="213" t="s">
        <v>2439</v>
      </c>
      <c r="P44" s="213" t="s">
        <v>305</v>
      </c>
      <c r="Q44" s="214"/>
      <c r="R44" s="213"/>
      <c r="S44" s="214" t="s">
        <v>222</v>
      </c>
      <c r="T44" s="214" t="s">
        <v>6339</v>
      </c>
      <c r="U44" s="214">
        <v>2020</v>
      </c>
      <c r="V44" s="215">
        <v>37970</v>
      </c>
      <c r="W44" s="213">
        <v>1450</v>
      </c>
      <c r="X44" s="273"/>
      <c r="Y44" s="274"/>
      <c r="Z44" s="273"/>
      <c r="AA44" s="273"/>
      <c r="AB44" s="273"/>
      <c r="AC44" s="275"/>
      <c r="AD44" s="41"/>
      <c r="AE44" s="41"/>
      <c r="AF44" s="41"/>
      <c r="AG44" s="41"/>
      <c r="AH44" s="41"/>
      <c r="AI44" s="278"/>
    </row>
    <row r="45" spans="1:35" ht="45" customHeight="1" x14ac:dyDescent="0.2">
      <c r="A45" s="218" t="s">
        <v>7992</v>
      </c>
      <c r="B45" s="210">
        <v>700230201</v>
      </c>
      <c r="C45" s="209" t="s">
        <v>216</v>
      </c>
      <c r="D45" s="210" t="s">
        <v>7980</v>
      </c>
      <c r="E45" s="209" t="s">
        <v>306</v>
      </c>
      <c r="F45" s="211" t="s">
        <v>6340</v>
      </c>
      <c r="G45" s="211"/>
      <c r="H45" s="211" t="s">
        <v>218</v>
      </c>
      <c r="I45" s="211" t="s">
        <v>28</v>
      </c>
      <c r="J45" s="209"/>
      <c r="K45" s="209"/>
      <c r="L45" s="209" t="s">
        <v>307</v>
      </c>
      <c r="M45" s="209" t="s">
        <v>308</v>
      </c>
      <c r="N45" s="212" t="s">
        <v>46</v>
      </c>
      <c r="O45" s="213" t="s">
        <v>1553</v>
      </c>
      <c r="P45" s="213" t="s">
        <v>6013</v>
      </c>
      <c r="Q45" s="225" t="s">
        <v>6014</v>
      </c>
      <c r="R45" s="213"/>
      <c r="S45" s="214" t="s">
        <v>309</v>
      </c>
      <c r="T45" s="214" t="s">
        <v>6341</v>
      </c>
      <c r="U45" s="214">
        <v>2020</v>
      </c>
      <c r="V45" s="215">
        <v>37970</v>
      </c>
      <c r="W45" s="213">
        <v>1550</v>
      </c>
      <c r="X45" s="273"/>
      <c r="Y45" s="274"/>
      <c r="Z45" s="273"/>
      <c r="AA45" s="273"/>
      <c r="AB45" s="273"/>
      <c r="AC45" s="275"/>
      <c r="AD45" s="41"/>
      <c r="AE45" s="41"/>
      <c r="AF45" s="41"/>
      <c r="AG45" s="41"/>
      <c r="AH45" s="41"/>
      <c r="AI45" s="278"/>
    </row>
    <row r="46" spans="1:35" ht="45" customHeight="1" x14ac:dyDescent="0.2">
      <c r="A46" s="218" t="s">
        <v>7993</v>
      </c>
      <c r="B46" s="210">
        <v>700218708</v>
      </c>
      <c r="C46" s="209" t="s">
        <v>260</v>
      </c>
      <c r="D46" s="210" t="s">
        <v>7980</v>
      </c>
      <c r="E46" s="209" t="s">
        <v>300</v>
      </c>
      <c r="F46" s="211" t="s">
        <v>26</v>
      </c>
      <c r="G46" s="211"/>
      <c r="H46" s="211" t="s">
        <v>218</v>
      </c>
      <c r="I46" s="211" t="s">
        <v>28</v>
      </c>
      <c r="J46" s="209"/>
      <c r="K46" s="209"/>
      <c r="L46" s="209" t="s">
        <v>310</v>
      </c>
      <c r="M46" s="209" t="s">
        <v>311</v>
      </c>
      <c r="N46" s="212" t="s">
        <v>46</v>
      </c>
      <c r="O46" s="213" t="s">
        <v>2678</v>
      </c>
      <c r="P46" s="213" t="s">
        <v>312</v>
      </c>
      <c r="Q46" s="214"/>
      <c r="R46" s="213"/>
      <c r="S46" s="214">
        <v>93910</v>
      </c>
      <c r="T46" s="214" t="s">
        <v>313</v>
      </c>
      <c r="U46" s="214">
        <v>2016</v>
      </c>
      <c r="V46" s="215">
        <v>37970</v>
      </c>
      <c r="W46" s="213">
        <v>1600</v>
      </c>
      <c r="X46" s="231"/>
      <c r="Y46" s="212"/>
      <c r="Z46" s="231"/>
      <c r="AA46" s="231"/>
      <c r="AB46" s="231"/>
      <c r="AC46" s="209"/>
      <c r="AD46" s="41"/>
      <c r="AE46" s="41"/>
      <c r="AF46" s="41"/>
      <c r="AG46" s="41"/>
      <c r="AH46" s="41"/>
      <c r="AI46" s="278"/>
    </row>
    <row r="47" spans="1:35" ht="45" customHeight="1" x14ac:dyDescent="0.2">
      <c r="A47" s="218" t="s">
        <v>6342</v>
      </c>
      <c r="B47" s="209" t="s">
        <v>7706</v>
      </c>
      <c r="C47" s="209" t="s">
        <v>216</v>
      </c>
      <c r="D47" s="210" t="s">
        <v>7980</v>
      </c>
      <c r="E47" s="209" t="s">
        <v>314</v>
      </c>
      <c r="F47" s="211" t="s">
        <v>26</v>
      </c>
      <c r="G47" s="211"/>
      <c r="H47" s="211" t="s">
        <v>218</v>
      </c>
      <c r="I47" s="211" t="s">
        <v>28</v>
      </c>
      <c r="J47" s="209"/>
      <c r="K47" s="209"/>
      <c r="L47" s="209" t="s">
        <v>5728</v>
      </c>
      <c r="M47" s="209" t="s">
        <v>315</v>
      </c>
      <c r="N47" s="212" t="s">
        <v>46</v>
      </c>
      <c r="O47" s="213" t="s">
        <v>1199</v>
      </c>
      <c r="P47" s="213" t="s">
        <v>316</v>
      </c>
      <c r="Q47" s="214"/>
      <c r="R47" s="213"/>
      <c r="S47" s="214" t="s">
        <v>247</v>
      </c>
      <c r="T47" s="214" t="s">
        <v>317</v>
      </c>
      <c r="U47" s="214">
        <v>2016</v>
      </c>
      <c r="V47" s="215">
        <v>37970</v>
      </c>
      <c r="W47" s="213">
        <v>1650</v>
      </c>
      <c r="X47" s="231"/>
      <c r="Y47" s="212"/>
      <c r="Z47" s="231"/>
      <c r="AA47" s="231"/>
      <c r="AB47" s="231"/>
      <c r="AC47" s="209"/>
      <c r="AD47" s="41"/>
      <c r="AE47" s="41"/>
      <c r="AF47" s="41"/>
      <c r="AG47" s="41"/>
      <c r="AH47" s="41"/>
      <c r="AI47" s="278"/>
    </row>
    <row r="48" spans="1:35" ht="45" customHeight="1" x14ac:dyDescent="0.2">
      <c r="A48" s="218" t="s">
        <v>7994</v>
      </c>
      <c r="B48" s="210">
        <v>705171009</v>
      </c>
      <c r="C48" s="209" t="s">
        <v>216</v>
      </c>
      <c r="D48" s="210" t="s">
        <v>7980</v>
      </c>
      <c r="E48" s="209" t="s">
        <v>318</v>
      </c>
      <c r="F48" s="211" t="s">
        <v>26</v>
      </c>
      <c r="G48" s="211"/>
      <c r="H48" s="211" t="s">
        <v>218</v>
      </c>
      <c r="I48" s="211" t="s">
        <v>28</v>
      </c>
      <c r="J48" s="209"/>
      <c r="K48" s="209"/>
      <c r="L48" s="209" t="s">
        <v>319</v>
      </c>
      <c r="M48" s="209" t="s">
        <v>321</v>
      </c>
      <c r="N48" s="212" t="s">
        <v>718</v>
      </c>
      <c r="O48" s="213" t="s">
        <v>4936</v>
      </c>
      <c r="P48" s="213" t="s">
        <v>322</v>
      </c>
      <c r="Q48" s="214" t="s">
        <v>320</v>
      </c>
      <c r="R48" s="213"/>
      <c r="S48" s="214" t="s">
        <v>247</v>
      </c>
      <c r="T48" s="214" t="s">
        <v>323</v>
      </c>
      <c r="U48" s="214">
        <v>2014</v>
      </c>
      <c r="V48" s="215">
        <v>37970</v>
      </c>
      <c r="W48" s="213">
        <v>6909</v>
      </c>
      <c r="X48" s="231"/>
      <c r="Y48" s="212"/>
      <c r="Z48" s="231"/>
      <c r="AA48" s="231"/>
      <c r="AB48" s="231"/>
      <c r="AC48" s="209"/>
      <c r="AD48" s="41"/>
      <c r="AE48" s="41"/>
      <c r="AF48" s="41"/>
      <c r="AG48" s="41"/>
      <c r="AH48" s="41"/>
      <c r="AI48" s="278"/>
    </row>
    <row r="49" spans="1:35" ht="45" customHeight="1" x14ac:dyDescent="0.2">
      <c r="A49" s="218" t="s">
        <v>6343</v>
      </c>
      <c r="B49" s="210">
        <v>817951724</v>
      </c>
      <c r="C49" s="209" t="s">
        <v>216</v>
      </c>
      <c r="D49" s="210" t="s">
        <v>7980</v>
      </c>
      <c r="E49" s="209" t="s">
        <v>325</v>
      </c>
      <c r="F49" s="211" t="s">
        <v>26</v>
      </c>
      <c r="G49" s="211"/>
      <c r="H49" s="211" t="s">
        <v>218</v>
      </c>
      <c r="I49" s="211" t="s">
        <v>28</v>
      </c>
      <c r="J49" s="209"/>
      <c r="K49" s="209"/>
      <c r="L49" s="209" t="s">
        <v>7430</v>
      </c>
      <c r="M49" s="209" t="s">
        <v>6344</v>
      </c>
      <c r="N49" s="212" t="s">
        <v>294</v>
      </c>
      <c r="O49" s="214" t="s">
        <v>895</v>
      </c>
      <c r="P49" s="213" t="s">
        <v>6345</v>
      </c>
      <c r="Q49" s="214" t="s">
        <v>6346</v>
      </c>
      <c r="R49" s="213"/>
      <c r="S49" s="214" t="s">
        <v>247</v>
      </c>
      <c r="T49" s="214" t="s">
        <v>6347</v>
      </c>
      <c r="U49" s="214">
        <v>2020</v>
      </c>
      <c r="V49" s="215">
        <v>37970</v>
      </c>
      <c r="W49" s="213">
        <v>1750</v>
      </c>
      <c r="X49" s="273"/>
      <c r="Y49" s="274"/>
      <c r="Z49" s="273"/>
      <c r="AA49" s="273"/>
      <c r="AB49" s="273"/>
      <c r="AC49" s="275"/>
      <c r="AD49" s="41"/>
      <c r="AE49" s="41"/>
      <c r="AF49" s="41"/>
      <c r="AG49" s="41"/>
      <c r="AH49" s="41"/>
      <c r="AI49" s="278"/>
    </row>
    <row r="50" spans="1:35" ht="45" customHeight="1" x14ac:dyDescent="0.2">
      <c r="A50" s="218" t="s">
        <v>7995</v>
      </c>
      <c r="B50" s="210">
        <v>802305002</v>
      </c>
      <c r="C50" s="209" t="s">
        <v>216</v>
      </c>
      <c r="D50" s="210" t="s">
        <v>7980</v>
      </c>
      <c r="E50" s="209" t="s">
        <v>324</v>
      </c>
      <c r="F50" s="211" t="s">
        <v>26</v>
      </c>
      <c r="G50" s="211"/>
      <c r="H50" s="211" t="s">
        <v>218</v>
      </c>
      <c r="I50" s="211" t="s">
        <v>28</v>
      </c>
      <c r="J50" s="209"/>
      <c r="K50" s="209"/>
      <c r="L50" s="209" t="s">
        <v>326</v>
      </c>
      <c r="M50" s="209" t="s">
        <v>327</v>
      </c>
      <c r="N50" s="212" t="s">
        <v>46</v>
      </c>
      <c r="O50" s="213" t="s">
        <v>535</v>
      </c>
      <c r="P50" s="213" t="s">
        <v>328</v>
      </c>
      <c r="Q50" s="214"/>
      <c r="R50" s="213"/>
      <c r="S50" s="214">
        <v>93910</v>
      </c>
      <c r="T50" s="214" t="s">
        <v>329</v>
      </c>
      <c r="U50" s="214">
        <v>2010</v>
      </c>
      <c r="V50" s="215">
        <v>37970</v>
      </c>
      <c r="W50" s="213">
        <v>7063</v>
      </c>
      <c r="X50" s="231"/>
      <c r="Y50" s="212"/>
      <c r="Z50" s="231"/>
      <c r="AA50" s="231"/>
      <c r="AB50" s="231"/>
      <c r="AC50" s="209"/>
      <c r="AD50" s="41"/>
      <c r="AE50" s="41"/>
      <c r="AF50" s="41"/>
      <c r="AG50" s="41"/>
      <c r="AH50" s="41"/>
      <c r="AI50" s="278"/>
    </row>
    <row r="51" spans="1:35" ht="45" customHeight="1" x14ac:dyDescent="0.2">
      <c r="A51" s="218" t="s">
        <v>7996</v>
      </c>
      <c r="B51" s="210">
        <v>817951511</v>
      </c>
      <c r="C51" s="209" t="s">
        <v>216</v>
      </c>
      <c r="D51" s="210" t="s">
        <v>7980</v>
      </c>
      <c r="E51" s="209" t="s">
        <v>330</v>
      </c>
      <c r="F51" s="211" t="s">
        <v>26</v>
      </c>
      <c r="G51" s="211"/>
      <c r="H51" s="211" t="s">
        <v>218</v>
      </c>
      <c r="I51" s="211" t="s">
        <v>28</v>
      </c>
      <c r="J51" s="209"/>
      <c r="K51" s="209"/>
      <c r="L51" s="209" t="s">
        <v>331</v>
      </c>
      <c r="M51" s="209" t="s">
        <v>332</v>
      </c>
      <c r="N51" s="212" t="s">
        <v>46</v>
      </c>
      <c r="O51" s="213" t="s">
        <v>932</v>
      </c>
      <c r="P51" s="213" t="s">
        <v>333</v>
      </c>
      <c r="Q51" s="214"/>
      <c r="R51" s="213"/>
      <c r="S51" s="214" t="s">
        <v>222</v>
      </c>
      <c r="T51" s="214" t="s">
        <v>334</v>
      </c>
      <c r="U51" s="214">
        <v>2007</v>
      </c>
      <c r="V51" s="215">
        <v>37970</v>
      </c>
      <c r="W51" s="213">
        <v>7013</v>
      </c>
      <c r="X51" s="231"/>
      <c r="Y51" s="212"/>
      <c r="Z51" s="231"/>
      <c r="AA51" s="231"/>
      <c r="AB51" s="231"/>
      <c r="AC51" s="209"/>
      <c r="AD51" s="41"/>
      <c r="AE51" s="41"/>
      <c r="AF51" s="41"/>
      <c r="AG51" s="41"/>
      <c r="AH51" s="41"/>
      <c r="AI51" s="278"/>
    </row>
    <row r="52" spans="1:35" ht="45" customHeight="1" x14ac:dyDescent="0.2">
      <c r="A52" s="218" t="s">
        <v>6348</v>
      </c>
      <c r="B52" s="210">
        <v>651354765</v>
      </c>
      <c r="C52" s="209" t="s">
        <v>335</v>
      </c>
      <c r="D52" s="210" t="s">
        <v>7975</v>
      </c>
      <c r="E52" s="209" t="s">
        <v>336</v>
      </c>
      <c r="F52" s="211" t="s">
        <v>5366</v>
      </c>
      <c r="G52" s="211"/>
      <c r="H52" s="211" t="s">
        <v>337</v>
      </c>
      <c r="I52" s="211" t="s">
        <v>6349</v>
      </c>
      <c r="J52" s="209" t="s">
        <v>338</v>
      </c>
      <c r="K52" s="209" t="s">
        <v>6350</v>
      </c>
      <c r="L52" s="209" t="s">
        <v>6351</v>
      </c>
      <c r="M52" s="209" t="s">
        <v>5463</v>
      </c>
      <c r="N52" s="212" t="s">
        <v>501</v>
      </c>
      <c r="O52" s="213" t="s">
        <v>651</v>
      </c>
      <c r="P52" s="213">
        <v>984478316</v>
      </c>
      <c r="Q52" s="225" t="s">
        <v>5367</v>
      </c>
      <c r="R52" s="213"/>
      <c r="S52" s="214" t="s">
        <v>81</v>
      </c>
      <c r="T52" s="214" t="s">
        <v>6352</v>
      </c>
      <c r="U52" s="214">
        <v>2021</v>
      </c>
      <c r="V52" s="215">
        <v>43374</v>
      </c>
      <c r="W52" s="213">
        <v>7657</v>
      </c>
      <c r="X52" s="231"/>
      <c r="Y52" s="212"/>
      <c r="Z52" s="231"/>
      <c r="AA52" s="231"/>
      <c r="AB52" s="231"/>
      <c r="AC52" s="209"/>
      <c r="AD52" s="41"/>
      <c r="AE52" s="41"/>
      <c r="AF52" s="41"/>
      <c r="AG52" s="41"/>
      <c r="AH52" s="41"/>
      <c r="AI52" s="278"/>
    </row>
    <row r="53" spans="1:35" ht="45" customHeight="1" x14ac:dyDescent="0.2">
      <c r="A53" s="218" t="s">
        <v>6353</v>
      </c>
      <c r="B53" s="210">
        <v>650413296</v>
      </c>
      <c r="C53" s="209" t="s">
        <v>70</v>
      </c>
      <c r="D53" s="210" t="s">
        <v>7975</v>
      </c>
      <c r="E53" s="209" t="s">
        <v>339</v>
      </c>
      <c r="F53" s="211" t="s">
        <v>340</v>
      </c>
      <c r="G53" s="211"/>
      <c r="H53" s="211" t="s">
        <v>341</v>
      </c>
      <c r="I53" s="211" t="s">
        <v>342</v>
      </c>
      <c r="J53" s="209" t="s">
        <v>343</v>
      </c>
      <c r="K53" s="209" t="s">
        <v>123</v>
      </c>
      <c r="L53" s="209" t="s">
        <v>344</v>
      </c>
      <c r="M53" s="209" t="s">
        <v>345</v>
      </c>
      <c r="N53" s="212" t="s">
        <v>501</v>
      </c>
      <c r="O53" s="213" t="s">
        <v>3116</v>
      </c>
      <c r="P53" s="213"/>
      <c r="Q53" s="214"/>
      <c r="R53" s="213"/>
      <c r="S53" s="214" t="s">
        <v>346</v>
      </c>
      <c r="T53" s="214" t="s">
        <v>347</v>
      </c>
      <c r="U53" s="214">
        <v>2011</v>
      </c>
      <c r="V53" s="215">
        <v>40910</v>
      </c>
      <c r="W53" s="213">
        <v>7461</v>
      </c>
      <c r="X53" s="231"/>
      <c r="Y53" s="212"/>
      <c r="Z53" s="231"/>
      <c r="AA53" s="231"/>
      <c r="AB53" s="231"/>
      <c r="AC53" s="209"/>
      <c r="AD53" s="41"/>
      <c r="AE53" s="41"/>
      <c r="AF53" s="41"/>
      <c r="AG53" s="41"/>
      <c r="AH53" s="41"/>
      <c r="AI53" s="278"/>
    </row>
    <row r="54" spans="1:35" ht="45" customHeight="1" x14ac:dyDescent="0.2">
      <c r="A54" s="218" t="s">
        <v>6354</v>
      </c>
      <c r="B54" s="210">
        <v>650797612</v>
      </c>
      <c r="C54" s="209" t="s">
        <v>348</v>
      </c>
      <c r="D54" s="210" t="s">
        <v>7975</v>
      </c>
      <c r="E54" s="209" t="s">
        <v>349</v>
      </c>
      <c r="F54" s="211" t="s">
        <v>6355</v>
      </c>
      <c r="G54" s="211"/>
      <c r="H54" s="211" t="s">
        <v>350</v>
      </c>
      <c r="I54" s="211" t="s">
        <v>6356</v>
      </c>
      <c r="J54" s="209" t="s">
        <v>351</v>
      </c>
      <c r="K54" s="209" t="s">
        <v>6357</v>
      </c>
      <c r="L54" s="209" t="s">
        <v>6358</v>
      </c>
      <c r="M54" s="209" t="s">
        <v>6359</v>
      </c>
      <c r="N54" s="212" t="s">
        <v>4997</v>
      </c>
      <c r="O54" s="213" t="s">
        <v>800</v>
      </c>
      <c r="P54" s="213" t="s">
        <v>6360</v>
      </c>
      <c r="Q54" s="214" t="s">
        <v>352</v>
      </c>
      <c r="R54" s="213"/>
      <c r="S54" s="214" t="s">
        <v>81</v>
      </c>
      <c r="T54" s="214" t="s">
        <v>6361</v>
      </c>
      <c r="U54" s="214">
        <v>2020</v>
      </c>
      <c r="V54" s="215">
        <v>43453</v>
      </c>
      <c r="W54" s="213">
        <v>7664</v>
      </c>
      <c r="X54" s="273"/>
      <c r="Y54" s="274"/>
      <c r="Z54" s="273"/>
      <c r="AA54" s="273"/>
      <c r="AB54" s="273"/>
      <c r="AC54" s="275"/>
      <c r="AD54" s="41"/>
      <c r="AE54" s="41"/>
      <c r="AF54" s="41"/>
      <c r="AG54" s="41"/>
      <c r="AH54" s="41"/>
      <c r="AI54" s="278"/>
    </row>
    <row r="55" spans="1:35" ht="45" customHeight="1" x14ac:dyDescent="0.2">
      <c r="A55" s="218" t="s">
        <v>6362</v>
      </c>
      <c r="B55" s="210">
        <v>725183003</v>
      </c>
      <c r="C55" s="209" t="s">
        <v>70</v>
      </c>
      <c r="D55" s="210" t="s">
        <v>7975</v>
      </c>
      <c r="E55" s="209" t="s">
        <v>353</v>
      </c>
      <c r="F55" s="211" t="s">
        <v>26</v>
      </c>
      <c r="G55" s="211"/>
      <c r="H55" s="211" t="s">
        <v>354</v>
      </c>
      <c r="I55" s="211" t="s">
        <v>7639</v>
      </c>
      <c r="J55" s="209" t="s">
        <v>109</v>
      </c>
      <c r="K55" s="209" t="s">
        <v>8204</v>
      </c>
      <c r="L55" s="209" t="s">
        <v>7640</v>
      </c>
      <c r="M55" s="209" t="s">
        <v>355</v>
      </c>
      <c r="N55" s="212" t="s">
        <v>46</v>
      </c>
      <c r="O55" s="213" t="s">
        <v>1211</v>
      </c>
      <c r="P55" s="213" t="s">
        <v>7641</v>
      </c>
      <c r="Q55" s="225" t="s">
        <v>7642</v>
      </c>
      <c r="R55" s="213"/>
      <c r="S55" s="214">
        <v>93401</v>
      </c>
      <c r="T55" s="214" t="s">
        <v>7674</v>
      </c>
      <c r="U55" s="214">
        <v>2020</v>
      </c>
      <c r="V55" s="215">
        <v>37970</v>
      </c>
      <c r="W55" s="213">
        <v>7114</v>
      </c>
      <c r="X55" s="231"/>
      <c r="Y55" s="212"/>
      <c r="Z55" s="231"/>
      <c r="AA55" s="231"/>
      <c r="AB55" s="231"/>
      <c r="AC55" s="209"/>
      <c r="AD55" s="41"/>
      <c r="AE55" s="41"/>
      <c r="AF55" s="41"/>
      <c r="AG55" s="41"/>
      <c r="AH55" s="41"/>
      <c r="AI55" s="278"/>
    </row>
    <row r="56" spans="1:35" ht="45" customHeight="1" x14ac:dyDescent="0.2">
      <c r="A56" s="218" t="s">
        <v>6363</v>
      </c>
      <c r="B56" s="210">
        <v>707437006</v>
      </c>
      <c r="C56" s="209" t="s">
        <v>70</v>
      </c>
      <c r="D56" s="210" t="s">
        <v>7975</v>
      </c>
      <c r="E56" s="209" t="s">
        <v>356</v>
      </c>
      <c r="F56" s="211" t="s">
        <v>357</v>
      </c>
      <c r="G56" s="211"/>
      <c r="H56" s="211" t="s">
        <v>358</v>
      </c>
      <c r="I56" s="211" t="s">
        <v>359</v>
      </c>
      <c r="J56" s="209" t="s">
        <v>360</v>
      </c>
      <c r="K56" s="209" t="s">
        <v>361</v>
      </c>
      <c r="L56" s="209" t="s">
        <v>362</v>
      </c>
      <c r="M56" s="209" t="s">
        <v>364</v>
      </c>
      <c r="N56" s="212" t="s">
        <v>47</v>
      </c>
      <c r="O56" s="213" t="s">
        <v>7997</v>
      </c>
      <c r="P56" s="213" t="s">
        <v>363</v>
      </c>
      <c r="Q56" s="214"/>
      <c r="R56" s="214"/>
      <c r="S56" s="214" t="s">
        <v>81</v>
      </c>
      <c r="T56" s="214" t="s">
        <v>365</v>
      </c>
      <c r="U56" s="214">
        <v>2014</v>
      </c>
      <c r="V56" s="215">
        <v>37970</v>
      </c>
      <c r="W56" s="213">
        <v>2000</v>
      </c>
      <c r="X56" s="231"/>
      <c r="Y56" s="212"/>
      <c r="Z56" s="231"/>
      <c r="AA56" s="231"/>
      <c r="AB56" s="231"/>
      <c r="AC56" s="209"/>
      <c r="AD56" s="41"/>
      <c r="AE56" s="41"/>
      <c r="AF56" s="41"/>
      <c r="AG56" s="41"/>
      <c r="AH56" s="41"/>
      <c r="AI56" s="278"/>
    </row>
    <row r="57" spans="1:35" ht="45" customHeight="1" x14ac:dyDescent="0.2">
      <c r="A57" s="218" t="s">
        <v>6364</v>
      </c>
      <c r="B57" s="210">
        <v>710867003</v>
      </c>
      <c r="C57" s="209" t="s">
        <v>48</v>
      </c>
      <c r="D57" s="210" t="s">
        <v>7975</v>
      </c>
      <c r="E57" s="209" t="s">
        <v>371</v>
      </c>
      <c r="F57" s="211" t="s">
        <v>6015</v>
      </c>
      <c r="G57" s="211"/>
      <c r="H57" s="211" t="s">
        <v>372</v>
      </c>
      <c r="I57" s="211" t="s">
        <v>6016</v>
      </c>
      <c r="J57" s="209" t="s">
        <v>62</v>
      </c>
      <c r="K57" s="209" t="s">
        <v>6017</v>
      </c>
      <c r="L57" s="209" t="s">
        <v>6018</v>
      </c>
      <c r="M57" s="209" t="s">
        <v>373</v>
      </c>
      <c r="N57" s="212" t="s">
        <v>46</v>
      </c>
      <c r="O57" s="213" t="s">
        <v>3160</v>
      </c>
      <c r="P57" s="213" t="s">
        <v>6019</v>
      </c>
      <c r="Q57" s="226" t="s">
        <v>6020</v>
      </c>
      <c r="R57" s="213"/>
      <c r="S57" s="214" t="s">
        <v>374</v>
      </c>
      <c r="T57" s="214" t="s">
        <v>6021</v>
      </c>
      <c r="U57" s="214">
        <v>2019</v>
      </c>
      <c r="V57" s="215">
        <v>37970</v>
      </c>
      <c r="W57" s="213">
        <v>6871</v>
      </c>
      <c r="X57" s="231"/>
      <c r="Y57" s="212"/>
      <c r="Z57" s="231"/>
      <c r="AA57" s="231"/>
      <c r="AB57" s="231"/>
      <c r="AC57" s="209"/>
      <c r="AD57" s="41"/>
      <c r="AE57" s="41"/>
      <c r="AF57" s="41"/>
      <c r="AG57" s="41"/>
      <c r="AH57" s="41"/>
      <c r="AI57" s="278"/>
    </row>
    <row r="58" spans="1:35" ht="45" customHeight="1" x14ac:dyDescent="0.2">
      <c r="A58" s="218" t="s">
        <v>366</v>
      </c>
      <c r="B58" s="210">
        <v>715787008</v>
      </c>
      <c r="C58" s="209" t="s">
        <v>70</v>
      </c>
      <c r="D58" s="210" t="s">
        <v>7975</v>
      </c>
      <c r="E58" s="209" t="s">
        <v>367</v>
      </c>
      <c r="F58" s="211" t="s">
        <v>6365</v>
      </c>
      <c r="G58" s="211"/>
      <c r="H58" s="211" t="s">
        <v>368</v>
      </c>
      <c r="I58" s="211" t="s">
        <v>5964</v>
      </c>
      <c r="J58" s="209" t="s">
        <v>369</v>
      </c>
      <c r="K58" s="209" t="s">
        <v>6366</v>
      </c>
      <c r="L58" s="209" t="s">
        <v>370</v>
      </c>
      <c r="M58" s="209" t="s">
        <v>5963</v>
      </c>
      <c r="N58" s="212" t="s">
        <v>501</v>
      </c>
      <c r="O58" s="213" t="s">
        <v>7998</v>
      </c>
      <c r="P58" s="213" t="s">
        <v>6367</v>
      </c>
      <c r="Q58" s="225" t="s">
        <v>6368</v>
      </c>
      <c r="R58" s="213"/>
      <c r="S58" s="214" t="s">
        <v>346</v>
      </c>
      <c r="T58" s="214" t="s">
        <v>6369</v>
      </c>
      <c r="U58" s="214">
        <v>2020</v>
      </c>
      <c r="V58" s="215">
        <v>37971</v>
      </c>
      <c r="W58" s="213">
        <v>6988</v>
      </c>
      <c r="X58" s="273"/>
      <c r="Y58" s="274"/>
      <c r="Z58" s="273"/>
      <c r="AA58" s="273"/>
      <c r="AB58" s="273"/>
      <c r="AC58" s="275"/>
      <c r="AD58" s="41"/>
      <c r="AE58" s="41"/>
      <c r="AF58" s="41"/>
      <c r="AG58" s="41"/>
      <c r="AH58" s="41"/>
      <c r="AI58" s="278"/>
    </row>
    <row r="59" spans="1:35" ht="45" customHeight="1" x14ac:dyDescent="0.2">
      <c r="A59" s="218" t="s">
        <v>6370</v>
      </c>
      <c r="B59" s="210">
        <v>731013004</v>
      </c>
      <c r="C59" s="209" t="s">
        <v>70</v>
      </c>
      <c r="D59" s="210" t="s">
        <v>7975</v>
      </c>
      <c r="E59" s="209" t="s">
        <v>375</v>
      </c>
      <c r="F59" s="294" t="s">
        <v>8230</v>
      </c>
      <c r="G59" s="211">
        <v>2023</v>
      </c>
      <c r="H59" s="211" t="s">
        <v>376</v>
      </c>
      <c r="I59" s="211" t="s">
        <v>8231</v>
      </c>
      <c r="J59" s="209" t="s">
        <v>377</v>
      </c>
      <c r="K59" s="209" t="s">
        <v>8232</v>
      </c>
      <c r="L59" s="295" t="s">
        <v>8233</v>
      </c>
      <c r="M59" s="209" t="s">
        <v>5474</v>
      </c>
      <c r="N59" s="212" t="s">
        <v>46</v>
      </c>
      <c r="O59" s="213" t="s">
        <v>685</v>
      </c>
      <c r="P59" s="213">
        <v>223414941</v>
      </c>
      <c r="Q59" s="214" t="s">
        <v>5475</v>
      </c>
      <c r="R59" s="213"/>
      <c r="S59" s="214" t="s">
        <v>378</v>
      </c>
      <c r="T59" s="215" t="s">
        <v>8234</v>
      </c>
      <c r="U59" s="214">
        <v>2022</v>
      </c>
      <c r="V59" s="215">
        <v>37970</v>
      </c>
      <c r="W59" s="213">
        <v>7003</v>
      </c>
      <c r="X59" s="273"/>
      <c r="Y59" s="274"/>
      <c r="Z59" s="273"/>
      <c r="AA59" s="273"/>
      <c r="AB59" s="273"/>
      <c r="AC59" s="275"/>
      <c r="AD59" s="41"/>
      <c r="AE59" s="41"/>
      <c r="AF59" s="41"/>
      <c r="AG59" s="41"/>
      <c r="AH59" s="41"/>
      <c r="AI59" s="278"/>
    </row>
    <row r="60" spans="1:35" ht="45" customHeight="1" x14ac:dyDescent="0.2">
      <c r="A60" s="218" t="s">
        <v>6022</v>
      </c>
      <c r="B60" s="210">
        <v>651927862</v>
      </c>
      <c r="C60" s="209"/>
      <c r="D60" s="210" t="s">
        <v>7975</v>
      </c>
      <c r="E60" s="209" t="s">
        <v>6140</v>
      </c>
      <c r="F60" s="211" t="s">
        <v>6023</v>
      </c>
      <c r="G60" s="211"/>
      <c r="H60" s="211" t="s">
        <v>6024</v>
      </c>
      <c r="I60" s="211" t="s">
        <v>6025</v>
      </c>
      <c r="J60" s="209" t="s">
        <v>1471</v>
      </c>
      <c r="K60" s="209" t="s">
        <v>6026</v>
      </c>
      <c r="L60" s="295" t="s">
        <v>8235</v>
      </c>
      <c r="M60" s="209" t="s">
        <v>6027</v>
      </c>
      <c r="N60" s="212" t="s">
        <v>294</v>
      </c>
      <c r="O60" s="213" t="s">
        <v>7999</v>
      </c>
      <c r="P60" s="213" t="s">
        <v>6028</v>
      </c>
      <c r="Q60" s="225" t="s">
        <v>6029</v>
      </c>
      <c r="R60" s="213"/>
      <c r="S60" s="214">
        <v>93401</v>
      </c>
      <c r="T60" s="215" t="s">
        <v>6030</v>
      </c>
      <c r="U60" s="214">
        <v>2020</v>
      </c>
      <c r="V60" s="215">
        <v>44187</v>
      </c>
      <c r="W60" s="213">
        <v>7723</v>
      </c>
      <c r="X60" s="231"/>
      <c r="Y60" s="212"/>
      <c r="Z60" s="231"/>
      <c r="AA60" s="231"/>
      <c r="AB60" s="231"/>
      <c r="AC60" s="209"/>
      <c r="AD60" s="41"/>
      <c r="AE60" s="41"/>
      <c r="AF60" s="41"/>
      <c r="AG60" s="41"/>
      <c r="AH60" s="41"/>
      <c r="AI60" s="278"/>
    </row>
    <row r="61" spans="1:35" ht="45" customHeight="1" x14ac:dyDescent="0.2">
      <c r="A61" s="218" t="s">
        <v>6371</v>
      </c>
      <c r="B61" s="210">
        <v>650984447</v>
      </c>
      <c r="C61" s="209" t="s">
        <v>70</v>
      </c>
      <c r="D61" s="210" t="s">
        <v>7975</v>
      </c>
      <c r="E61" s="209" t="s">
        <v>379</v>
      </c>
      <c r="F61" s="211" t="s">
        <v>380</v>
      </c>
      <c r="G61" s="211"/>
      <c r="H61" s="211" t="s">
        <v>381</v>
      </c>
      <c r="I61" s="211" t="s">
        <v>382</v>
      </c>
      <c r="J61" s="209" t="s">
        <v>383</v>
      </c>
      <c r="K61" s="209" t="s">
        <v>384</v>
      </c>
      <c r="L61" s="296" t="s">
        <v>8236</v>
      </c>
      <c r="M61" s="209" t="s">
        <v>386</v>
      </c>
      <c r="N61" s="212" t="s">
        <v>46</v>
      </c>
      <c r="O61" s="213" t="s">
        <v>579</v>
      </c>
      <c r="P61" s="213" t="s">
        <v>387</v>
      </c>
      <c r="Q61" s="214" t="s">
        <v>385</v>
      </c>
      <c r="R61" s="213"/>
      <c r="S61" s="214" t="s">
        <v>346</v>
      </c>
      <c r="T61" s="214" t="s">
        <v>388</v>
      </c>
      <c r="U61" s="214">
        <v>2015</v>
      </c>
      <c r="V61" s="215">
        <v>42538</v>
      </c>
      <c r="W61" s="213">
        <v>7608</v>
      </c>
      <c r="X61" s="231"/>
      <c r="Y61" s="212"/>
      <c r="Z61" s="231"/>
      <c r="AA61" s="231"/>
      <c r="AB61" s="231"/>
      <c r="AC61" s="209"/>
      <c r="AD61" s="41"/>
      <c r="AE61" s="41"/>
      <c r="AF61" s="41"/>
      <c r="AG61" s="41"/>
      <c r="AH61" s="41"/>
      <c r="AI61" s="278"/>
    </row>
    <row r="62" spans="1:35" ht="45" customHeight="1" x14ac:dyDescent="0.2">
      <c r="A62" s="218" t="s">
        <v>6372</v>
      </c>
      <c r="B62" s="210">
        <v>719651003</v>
      </c>
      <c r="C62" s="209" t="s">
        <v>335</v>
      </c>
      <c r="D62" s="210" t="s">
        <v>7975</v>
      </c>
      <c r="E62" s="209" t="s">
        <v>6141</v>
      </c>
      <c r="F62" s="211" t="s">
        <v>389</v>
      </c>
      <c r="G62" s="211"/>
      <c r="H62" s="211" t="s">
        <v>390</v>
      </c>
      <c r="I62" s="211" t="s">
        <v>391</v>
      </c>
      <c r="J62" s="209" t="s">
        <v>392</v>
      </c>
      <c r="K62" s="209" t="s">
        <v>393</v>
      </c>
      <c r="L62" s="296"/>
      <c r="M62" s="209" t="s">
        <v>395</v>
      </c>
      <c r="N62" s="212" t="s">
        <v>190</v>
      </c>
      <c r="O62" s="213" t="s">
        <v>545</v>
      </c>
      <c r="P62" s="213" t="s">
        <v>396</v>
      </c>
      <c r="Q62" s="214" t="s">
        <v>394</v>
      </c>
      <c r="R62" s="213"/>
      <c r="S62" s="214" t="s">
        <v>346</v>
      </c>
      <c r="T62" s="214" t="s">
        <v>397</v>
      </c>
      <c r="U62" s="214">
        <v>2014</v>
      </c>
      <c r="V62" s="215">
        <v>37970</v>
      </c>
      <c r="W62" s="213">
        <v>6930</v>
      </c>
      <c r="X62" s="231"/>
      <c r="Y62" s="212"/>
      <c r="Z62" s="231"/>
      <c r="AA62" s="231"/>
      <c r="AB62" s="231"/>
      <c r="AC62" s="209"/>
      <c r="AD62" s="41"/>
      <c r="AE62" s="41"/>
      <c r="AF62" s="41"/>
      <c r="AG62" s="41"/>
      <c r="AH62" s="41"/>
      <c r="AI62" s="278"/>
    </row>
    <row r="63" spans="1:35" ht="45" customHeight="1" x14ac:dyDescent="0.2">
      <c r="A63" s="218" t="s">
        <v>6373</v>
      </c>
      <c r="B63" s="210">
        <v>708794007</v>
      </c>
      <c r="C63" s="209" t="s">
        <v>70</v>
      </c>
      <c r="D63" s="210" t="s">
        <v>7975</v>
      </c>
      <c r="E63" s="209" t="s">
        <v>398</v>
      </c>
      <c r="F63" s="211" t="s">
        <v>399</v>
      </c>
      <c r="G63" s="211"/>
      <c r="H63" s="211" t="s">
        <v>400</v>
      </c>
      <c r="I63" s="211" t="s">
        <v>401</v>
      </c>
      <c r="J63" s="209" t="s">
        <v>402</v>
      </c>
      <c r="K63" s="209" t="s">
        <v>403</v>
      </c>
      <c r="L63" s="209" t="s">
        <v>404</v>
      </c>
      <c r="M63" s="209" t="s">
        <v>405</v>
      </c>
      <c r="N63" s="212" t="s">
        <v>46</v>
      </c>
      <c r="O63" s="213" t="s">
        <v>1211</v>
      </c>
      <c r="P63" s="213"/>
      <c r="Q63" s="214"/>
      <c r="R63" s="213"/>
      <c r="S63" s="214" t="s">
        <v>346</v>
      </c>
      <c r="T63" s="214" t="s">
        <v>406</v>
      </c>
      <c r="U63" s="214">
        <v>2009</v>
      </c>
      <c r="V63" s="215">
        <v>39261</v>
      </c>
      <c r="W63" s="213">
        <v>7361</v>
      </c>
      <c r="X63" s="231"/>
      <c r="Y63" s="212"/>
      <c r="Z63" s="231"/>
      <c r="AA63" s="231"/>
      <c r="AB63" s="231"/>
      <c r="AC63" s="209"/>
      <c r="AD63" s="41"/>
      <c r="AE63" s="41"/>
      <c r="AF63" s="41"/>
      <c r="AG63" s="41"/>
      <c r="AH63" s="41"/>
      <c r="AI63" s="278"/>
    </row>
    <row r="64" spans="1:35" ht="45" customHeight="1" x14ac:dyDescent="0.2">
      <c r="A64" s="218" t="s">
        <v>6374</v>
      </c>
      <c r="B64" s="210">
        <v>735534009</v>
      </c>
      <c r="C64" s="209" t="s">
        <v>70</v>
      </c>
      <c r="D64" s="210" t="s">
        <v>7975</v>
      </c>
      <c r="E64" s="209" t="s">
        <v>407</v>
      </c>
      <c r="F64" s="211" t="s">
        <v>8237</v>
      </c>
      <c r="G64" s="211"/>
      <c r="H64" s="211" t="s">
        <v>408</v>
      </c>
      <c r="I64" s="211" t="s">
        <v>8238</v>
      </c>
      <c r="J64" s="209" t="s">
        <v>409</v>
      </c>
      <c r="K64" s="209" t="s">
        <v>5790</v>
      </c>
      <c r="L64" s="209" t="s">
        <v>8239</v>
      </c>
      <c r="M64" s="209" t="s">
        <v>6375</v>
      </c>
      <c r="N64" s="212" t="s">
        <v>47</v>
      </c>
      <c r="O64" s="213" t="s">
        <v>1382</v>
      </c>
      <c r="P64" s="213" t="s">
        <v>6376</v>
      </c>
      <c r="Q64" s="214" t="s">
        <v>6377</v>
      </c>
      <c r="R64" s="213"/>
      <c r="S64" s="214" t="s">
        <v>346</v>
      </c>
      <c r="T64" s="214" t="s">
        <v>8240</v>
      </c>
      <c r="U64" s="214">
        <v>2022</v>
      </c>
      <c r="V64" s="215">
        <v>37970</v>
      </c>
      <c r="W64" s="213">
        <v>6971</v>
      </c>
      <c r="X64" s="273"/>
      <c r="Y64" s="274"/>
      <c r="Z64" s="273"/>
      <c r="AA64" s="273"/>
      <c r="AB64" s="273"/>
      <c r="AC64" s="279" t="s">
        <v>7948</v>
      </c>
      <c r="AD64" s="41"/>
      <c r="AE64" s="41"/>
      <c r="AF64" s="41"/>
      <c r="AG64" s="41"/>
      <c r="AH64" s="41"/>
      <c r="AI64" s="278" t="s">
        <v>7949</v>
      </c>
    </row>
    <row r="65" spans="1:35" ht="45" customHeight="1" x14ac:dyDescent="0.2">
      <c r="A65" s="218" t="s">
        <v>8000</v>
      </c>
      <c r="B65" s="210">
        <v>653936605</v>
      </c>
      <c r="C65" s="209" t="s">
        <v>410</v>
      </c>
      <c r="D65" s="210" t="s">
        <v>7975</v>
      </c>
      <c r="E65" s="209" t="s">
        <v>411</v>
      </c>
      <c r="F65" s="211" t="s">
        <v>412</v>
      </c>
      <c r="G65" s="211"/>
      <c r="H65" s="211" t="s">
        <v>413</v>
      </c>
      <c r="I65" s="211" t="s">
        <v>416</v>
      </c>
      <c r="J65" s="211" t="s">
        <v>414</v>
      </c>
      <c r="K65" s="209" t="s">
        <v>415</v>
      </c>
      <c r="L65" s="209" t="s">
        <v>417</v>
      </c>
      <c r="M65" s="209" t="s">
        <v>419</v>
      </c>
      <c r="N65" s="212" t="s">
        <v>46</v>
      </c>
      <c r="O65" s="213" t="s">
        <v>3079</v>
      </c>
      <c r="P65" s="213" t="s">
        <v>420</v>
      </c>
      <c r="Q65" s="214" t="s">
        <v>418</v>
      </c>
      <c r="R65" s="213"/>
      <c r="S65" s="214" t="s">
        <v>421</v>
      </c>
      <c r="T65" s="214" t="s">
        <v>422</v>
      </c>
      <c r="U65" s="214">
        <v>2013</v>
      </c>
      <c r="V65" s="215">
        <v>39261</v>
      </c>
      <c r="W65" s="213">
        <v>7360</v>
      </c>
      <c r="X65" s="231"/>
      <c r="Y65" s="212"/>
      <c r="Z65" s="231"/>
      <c r="AA65" s="231"/>
      <c r="AB65" s="231"/>
      <c r="AC65" s="209"/>
      <c r="AD65" s="41"/>
      <c r="AE65" s="41"/>
      <c r="AF65" s="41"/>
      <c r="AG65" s="41"/>
      <c r="AH65" s="41"/>
      <c r="AI65" s="278"/>
    </row>
    <row r="66" spans="1:35" ht="45" customHeight="1" x14ac:dyDescent="0.2">
      <c r="A66" s="218" t="s">
        <v>6378</v>
      </c>
      <c r="B66" s="209" t="s">
        <v>7707</v>
      </c>
      <c r="C66" s="209" t="s">
        <v>70</v>
      </c>
      <c r="D66" s="210" t="s">
        <v>7975</v>
      </c>
      <c r="E66" s="209" t="s">
        <v>423</v>
      </c>
      <c r="F66" s="211" t="s">
        <v>424</v>
      </c>
      <c r="G66" s="211"/>
      <c r="H66" s="211" t="s">
        <v>425</v>
      </c>
      <c r="I66" s="211" t="s">
        <v>426</v>
      </c>
      <c r="J66" s="209" t="s">
        <v>427</v>
      </c>
      <c r="K66" s="209" t="s">
        <v>428</v>
      </c>
      <c r="L66" s="209" t="s">
        <v>429</v>
      </c>
      <c r="M66" s="209" t="s">
        <v>430</v>
      </c>
      <c r="N66" s="212" t="s">
        <v>47</v>
      </c>
      <c r="O66" s="213" t="s">
        <v>1165</v>
      </c>
      <c r="P66" s="213"/>
      <c r="Q66" s="214"/>
      <c r="R66" s="213"/>
      <c r="S66" s="214" t="s">
        <v>44</v>
      </c>
      <c r="T66" s="214" t="s">
        <v>431</v>
      </c>
      <c r="U66" s="214">
        <v>2006</v>
      </c>
      <c r="V66" s="215">
        <v>37970</v>
      </c>
      <c r="W66" s="213">
        <v>7077</v>
      </c>
      <c r="X66" s="231"/>
      <c r="Y66" s="212"/>
      <c r="Z66" s="231"/>
      <c r="AA66" s="231"/>
      <c r="AB66" s="231"/>
      <c r="AC66" s="209"/>
      <c r="AD66" s="41"/>
      <c r="AE66" s="41"/>
      <c r="AF66" s="41"/>
      <c r="AG66" s="41"/>
      <c r="AH66" s="41"/>
      <c r="AI66" s="278"/>
    </row>
    <row r="67" spans="1:35" ht="45" customHeight="1" x14ac:dyDescent="0.2">
      <c r="A67" s="218" t="s">
        <v>6379</v>
      </c>
      <c r="B67" s="210">
        <v>651853702</v>
      </c>
      <c r="C67" s="209" t="s">
        <v>70</v>
      </c>
      <c r="D67" s="210" t="s">
        <v>7975</v>
      </c>
      <c r="E67" s="209" t="s">
        <v>432</v>
      </c>
      <c r="F67" s="211" t="s">
        <v>8241</v>
      </c>
      <c r="G67" s="211"/>
      <c r="H67" s="211" t="s">
        <v>433</v>
      </c>
      <c r="I67" s="211" t="s">
        <v>8242</v>
      </c>
      <c r="J67" s="209" t="s">
        <v>119</v>
      </c>
      <c r="K67" s="209" t="s">
        <v>5729</v>
      </c>
      <c r="L67" s="209" t="s">
        <v>8243</v>
      </c>
      <c r="M67" s="209" t="s">
        <v>5053</v>
      </c>
      <c r="N67" s="212" t="s">
        <v>46</v>
      </c>
      <c r="O67" s="213" t="s">
        <v>752</v>
      </c>
      <c r="P67" s="213" t="s">
        <v>7777</v>
      </c>
      <c r="Q67" s="225" t="s">
        <v>7778</v>
      </c>
      <c r="R67" s="213"/>
      <c r="S67" s="214">
        <v>93991</v>
      </c>
      <c r="T67" s="214" t="s">
        <v>8244</v>
      </c>
      <c r="U67" s="214">
        <v>2022</v>
      </c>
      <c r="V67" s="215">
        <v>37970</v>
      </c>
      <c r="W67" s="213">
        <v>7102</v>
      </c>
      <c r="X67" s="231"/>
      <c r="Y67" s="212"/>
      <c r="Z67" s="231"/>
      <c r="AA67" s="231"/>
      <c r="AB67" s="231"/>
      <c r="AC67" s="209"/>
      <c r="AD67" s="41"/>
      <c r="AE67" s="41"/>
      <c r="AF67" s="41"/>
      <c r="AG67" s="41"/>
      <c r="AH67" s="41"/>
      <c r="AI67" s="278"/>
    </row>
    <row r="68" spans="1:35" ht="45" customHeight="1" x14ac:dyDescent="0.2">
      <c r="A68" s="227" t="s">
        <v>8001</v>
      </c>
      <c r="B68" s="210">
        <v>654624909</v>
      </c>
      <c r="C68" s="209" t="s">
        <v>70</v>
      </c>
      <c r="D68" s="210" t="s">
        <v>7975</v>
      </c>
      <c r="E68" s="209" t="s">
        <v>434</v>
      </c>
      <c r="F68" s="211" t="s">
        <v>435</v>
      </c>
      <c r="G68" s="211"/>
      <c r="H68" s="211" t="s">
        <v>436</v>
      </c>
      <c r="I68" s="211" t="s">
        <v>437</v>
      </c>
      <c r="J68" s="209" t="s">
        <v>438</v>
      </c>
      <c r="K68" s="209" t="s">
        <v>439</v>
      </c>
      <c r="L68" s="209" t="s">
        <v>440</v>
      </c>
      <c r="M68" s="209" t="s">
        <v>441</v>
      </c>
      <c r="N68" s="212" t="s">
        <v>46</v>
      </c>
      <c r="O68" s="213" t="s">
        <v>579</v>
      </c>
      <c r="P68" s="213"/>
      <c r="Q68" s="214"/>
      <c r="R68" s="213"/>
      <c r="S68" s="214" t="s">
        <v>442</v>
      </c>
      <c r="T68" s="214" t="s">
        <v>443</v>
      </c>
      <c r="U68" s="214">
        <v>2005</v>
      </c>
      <c r="V68" s="215">
        <v>38720</v>
      </c>
      <c r="W68" s="213">
        <v>7242</v>
      </c>
      <c r="X68" s="231"/>
      <c r="Y68" s="212"/>
      <c r="Z68" s="231"/>
      <c r="AA68" s="231"/>
      <c r="AB68" s="231"/>
      <c r="AC68" s="209"/>
      <c r="AD68" s="41"/>
      <c r="AE68" s="41"/>
      <c r="AF68" s="41"/>
      <c r="AG68" s="41"/>
      <c r="AH68" s="41"/>
      <c r="AI68" s="278"/>
    </row>
    <row r="69" spans="1:35" ht="45" customHeight="1" x14ac:dyDescent="0.2">
      <c r="A69" s="218" t="s">
        <v>6380</v>
      </c>
      <c r="B69" s="210">
        <v>712782005</v>
      </c>
      <c r="C69" s="209" t="s">
        <v>70</v>
      </c>
      <c r="D69" s="210" t="s">
        <v>7975</v>
      </c>
      <c r="E69" s="209" t="s">
        <v>444</v>
      </c>
      <c r="F69" s="211" t="s">
        <v>6381</v>
      </c>
      <c r="G69" s="211"/>
      <c r="H69" s="211" t="s">
        <v>445</v>
      </c>
      <c r="I69" s="211" t="s">
        <v>6382</v>
      </c>
      <c r="J69" s="209" t="s">
        <v>446</v>
      </c>
      <c r="K69" s="209" t="s">
        <v>5527</v>
      </c>
      <c r="L69" s="209" t="s">
        <v>5528</v>
      </c>
      <c r="M69" s="209" t="s">
        <v>5529</v>
      </c>
      <c r="N69" s="212" t="s">
        <v>4996</v>
      </c>
      <c r="O69" s="213" t="s">
        <v>2465</v>
      </c>
      <c r="P69" s="213" t="s">
        <v>448</v>
      </c>
      <c r="Q69" s="214" t="s">
        <v>447</v>
      </c>
      <c r="R69" s="213"/>
      <c r="S69" s="214" t="s">
        <v>346</v>
      </c>
      <c r="T69" s="214" t="s">
        <v>6383</v>
      </c>
      <c r="U69" s="214">
        <v>2020</v>
      </c>
      <c r="V69" s="215">
        <v>37970</v>
      </c>
      <c r="W69" s="213">
        <v>6934</v>
      </c>
      <c r="X69" s="231"/>
      <c r="Y69" s="212"/>
      <c r="Z69" s="231"/>
      <c r="AA69" s="231"/>
      <c r="AB69" s="231"/>
      <c r="AC69" s="209"/>
      <c r="AD69" s="41"/>
      <c r="AE69" s="41"/>
      <c r="AF69" s="41"/>
      <c r="AG69" s="41"/>
      <c r="AH69" s="41"/>
      <c r="AI69" s="278"/>
    </row>
    <row r="70" spans="1:35" ht="45" customHeight="1" x14ac:dyDescent="0.2">
      <c r="A70" s="218" t="s">
        <v>6384</v>
      </c>
      <c r="B70" s="210">
        <v>650447174</v>
      </c>
      <c r="C70" s="209" t="s">
        <v>48</v>
      </c>
      <c r="D70" s="210" t="s">
        <v>7975</v>
      </c>
      <c r="E70" s="209" t="s">
        <v>449</v>
      </c>
      <c r="F70" s="211" t="s">
        <v>6385</v>
      </c>
      <c r="G70" s="211"/>
      <c r="H70" s="211" t="s">
        <v>450</v>
      </c>
      <c r="I70" s="211" t="s">
        <v>6386</v>
      </c>
      <c r="J70" s="209" t="s">
        <v>451</v>
      </c>
      <c r="K70" s="209" t="s">
        <v>6387</v>
      </c>
      <c r="L70" s="209" t="s">
        <v>452</v>
      </c>
      <c r="M70" s="209" t="s">
        <v>5218</v>
      </c>
      <c r="N70" s="212" t="s">
        <v>4995</v>
      </c>
      <c r="O70" s="213" t="s">
        <v>8002</v>
      </c>
      <c r="P70" s="213" t="s">
        <v>5219</v>
      </c>
      <c r="Q70" s="214" t="s">
        <v>5917</v>
      </c>
      <c r="R70" s="213"/>
      <c r="S70" s="214" t="s">
        <v>346</v>
      </c>
      <c r="T70" s="214" t="s">
        <v>6388</v>
      </c>
      <c r="U70" s="214">
        <v>2020</v>
      </c>
      <c r="V70" s="215">
        <v>40882</v>
      </c>
      <c r="W70" s="213">
        <v>7459</v>
      </c>
      <c r="X70" s="273"/>
      <c r="Y70" s="274"/>
      <c r="Z70" s="273"/>
      <c r="AA70" s="273"/>
      <c r="AB70" s="273"/>
      <c r="AC70" s="275"/>
      <c r="AD70" s="41"/>
      <c r="AE70" s="41"/>
      <c r="AF70" s="41"/>
      <c r="AG70" s="41"/>
      <c r="AH70" s="41"/>
      <c r="AI70" s="278"/>
    </row>
    <row r="71" spans="1:35" ht="45" customHeight="1" x14ac:dyDescent="0.2">
      <c r="A71" s="218" t="s">
        <v>6389</v>
      </c>
      <c r="B71" s="210">
        <v>700151204</v>
      </c>
      <c r="C71" s="209" t="s">
        <v>70</v>
      </c>
      <c r="D71" s="210" t="s">
        <v>7975</v>
      </c>
      <c r="E71" s="209" t="s">
        <v>453</v>
      </c>
      <c r="F71" s="211" t="s">
        <v>454</v>
      </c>
      <c r="G71" s="211"/>
      <c r="H71" s="211" t="s">
        <v>455</v>
      </c>
      <c r="I71" s="211" t="s">
        <v>456</v>
      </c>
      <c r="J71" s="209" t="s">
        <v>457</v>
      </c>
      <c r="K71" s="209" t="s">
        <v>458</v>
      </c>
      <c r="L71" s="209" t="s">
        <v>459</v>
      </c>
      <c r="M71" s="209" t="s">
        <v>461</v>
      </c>
      <c r="N71" s="212" t="s">
        <v>190</v>
      </c>
      <c r="O71" s="213" t="s">
        <v>545</v>
      </c>
      <c r="P71" s="213" t="s">
        <v>462</v>
      </c>
      <c r="Q71" s="214" t="s">
        <v>460</v>
      </c>
      <c r="R71" s="213"/>
      <c r="S71" s="214" t="s">
        <v>346</v>
      </c>
      <c r="T71" s="214" t="s">
        <v>463</v>
      </c>
      <c r="U71" s="214">
        <v>2016</v>
      </c>
      <c r="V71" s="215">
        <v>37970</v>
      </c>
      <c r="W71" s="213">
        <v>650</v>
      </c>
      <c r="X71" s="231"/>
      <c r="Y71" s="212"/>
      <c r="Z71" s="231"/>
      <c r="AA71" s="231"/>
      <c r="AB71" s="231"/>
      <c r="AC71" s="209"/>
      <c r="AD71" s="41"/>
      <c r="AE71" s="41"/>
      <c r="AF71" s="41"/>
      <c r="AG71" s="41"/>
      <c r="AH71" s="41"/>
      <c r="AI71" s="278"/>
    </row>
    <row r="72" spans="1:35" ht="45" customHeight="1" x14ac:dyDescent="0.2">
      <c r="A72" s="218" t="s">
        <v>8003</v>
      </c>
      <c r="B72" s="210">
        <v>653932502</v>
      </c>
      <c r="C72" s="209" t="s">
        <v>70</v>
      </c>
      <c r="D72" s="210" t="s">
        <v>7975</v>
      </c>
      <c r="E72" s="209" t="s">
        <v>464</v>
      </c>
      <c r="F72" s="211" t="s">
        <v>5055</v>
      </c>
      <c r="G72" s="211"/>
      <c r="H72" s="211" t="s">
        <v>465</v>
      </c>
      <c r="I72" s="211" t="s">
        <v>5056</v>
      </c>
      <c r="J72" s="209" t="s">
        <v>163</v>
      </c>
      <c r="K72" s="209" t="s">
        <v>5057</v>
      </c>
      <c r="L72" s="211" t="s">
        <v>5056</v>
      </c>
      <c r="M72" s="209" t="s">
        <v>466</v>
      </c>
      <c r="N72" s="212" t="s">
        <v>725</v>
      </c>
      <c r="O72" s="213" t="s">
        <v>1503</v>
      </c>
      <c r="P72" s="213"/>
      <c r="Q72" s="214"/>
      <c r="R72" s="213"/>
      <c r="S72" s="214" t="s">
        <v>346</v>
      </c>
      <c r="T72" s="214" t="s">
        <v>467</v>
      </c>
      <c r="U72" s="214">
        <v>2016</v>
      </c>
      <c r="V72" s="215">
        <v>38414</v>
      </c>
      <c r="W72" s="213">
        <v>7159</v>
      </c>
      <c r="X72" s="231"/>
      <c r="Y72" s="212"/>
      <c r="Z72" s="231"/>
      <c r="AA72" s="231"/>
      <c r="AB72" s="231"/>
      <c r="AC72" s="209"/>
      <c r="AD72" s="41"/>
      <c r="AE72" s="41"/>
      <c r="AF72" s="41"/>
      <c r="AG72" s="41"/>
      <c r="AH72" s="41"/>
      <c r="AI72" s="278"/>
    </row>
    <row r="73" spans="1:35" ht="45" customHeight="1" x14ac:dyDescent="0.2">
      <c r="A73" s="218" t="s">
        <v>6390</v>
      </c>
      <c r="B73" s="210">
        <v>719926002</v>
      </c>
      <c r="C73" s="209" t="s">
        <v>48</v>
      </c>
      <c r="D73" s="210" t="s">
        <v>7975</v>
      </c>
      <c r="E73" s="209" t="s">
        <v>468</v>
      </c>
      <c r="F73" s="211" t="s">
        <v>8245</v>
      </c>
      <c r="G73" s="211">
        <v>2023</v>
      </c>
      <c r="H73" s="211" t="s">
        <v>469</v>
      </c>
      <c r="I73" s="211" t="s">
        <v>7829</v>
      </c>
      <c r="J73" s="209" t="s">
        <v>470</v>
      </c>
      <c r="K73" s="209" t="s">
        <v>8246</v>
      </c>
      <c r="L73" s="209" t="s">
        <v>7779</v>
      </c>
      <c r="M73" s="209" t="s">
        <v>5554</v>
      </c>
      <c r="N73" s="212" t="s">
        <v>4996</v>
      </c>
      <c r="O73" s="213" t="s">
        <v>2465</v>
      </c>
      <c r="P73" s="213" t="s">
        <v>6142</v>
      </c>
      <c r="Q73" s="214" t="s">
        <v>7780</v>
      </c>
      <c r="R73" s="213"/>
      <c r="S73" s="214" t="s">
        <v>346</v>
      </c>
      <c r="T73" s="214" t="s">
        <v>8247</v>
      </c>
      <c r="U73" s="214">
        <v>2022</v>
      </c>
      <c r="V73" s="215">
        <v>37970</v>
      </c>
      <c r="W73" s="213">
        <v>6866</v>
      </c>
      <c r="X73" s="273"/>
      <c r="Y73" s="274"/>
      <c r="Z73" s="273"/>
      <c r="AA73" s="273"/>
      <c r="AB73" s="273"/>
      <c r="AC73" s="279" t="s">
        <v>7950</v>
      </c>
      <c r="AD73" s="41"/>
      <c r="AE73" s="41"/>
      <c r="AF73" s="41"/>
      <c r="AG73" s="41"/>
      <c r="AH73" s="41"/>
      <c r="AI73" s="278" t="s">
        <v>7950</v>
      </c>
    </row>
    <row r="74" spans="1:35" ht="45" customHeight="1" x14ac:dyDescent="0.2">
      <c r="A74" s="218" t="s">
        <v>6391</v>
      </c>
      <c r="B74" s="210">
        <v>650929403</v>
      </c>
      <c r="C74" s="209" t="s">
        <v>471</v>
      </c>
      <c r="D74" s="210" t="s">
        <v>7975</v>
      </c>
      <c r="E74" s="209" t="s">
        <v>472</v>
      </c>
      <c r="F74" s="211" t="s">
        <v>8248</v>
      </c>
      <c r="G74" s="211">
        <v>2023</v>
      </c>
      <c r="H74" s="211" t="s">
        <v>473</v>
      </c>
      <c r="I74" s="211" t="s">
        <v>5380</v>
      </c>
      <c r="J74" s="209" t="s">
        <v>474</v>
      </c>
      <c r="K74" s="219">
        <v>44698</v>
      </c>
      <c r="L74" s="209" t="s">
        <v>475</v>
      </c>
      <c r="M74" s="209" t="s">
        <v>476</v>
      </c>
      <c r="N74" s="212" t="s">
        <v>46</v>
      </c>
      <c r="O74" s="213" t="s">
        <v>579</v>
      </c>
      <c r="P74" s="213" t="s">
        <v>477</v>
      </c>
      <c r="Q74" s="225" t="s">
        <v>5233</v>
      </c>
      <c r="R74" s="213"/>
      <c r="S74" s="214" t="s">
        <v>346</v>
      </c>
      <c r="T74" s="214" t="s">
        <v>8249</v>
      </c>
      <c r="U74" s="220">
        <v>2022</v>
      </c>
      <c r="V74" s="215">
        <v>39636</v>
      </c>
      <c r="W74" s="213">
        <v>7399</v>
      </c>
      <c r="X74" s="231"/>
      <c r="Y74" s="212"/>
      <c r="Z74" s="231"/>
      <c r="AA74" s="231"/>
      <c r="AB74" s="231"/>
      <c r="AC74" s="209"/>
      <c r="AD74" s="41"/>
      <c r="AE74" s="41"/>
      <c r="AF74" s="41"/>
      <c r="AG74" s="41"/>
      <c r="AH74" s="41"/>
      <c r="AI74" s="278"/>
    </row>
    <row r="75" spans="1:35" ht="45" customHeight="1" x14ac:dyDescent="0.2">
      <c r="A75" s="218" t="s">
        <v>6392</v>
      </c>
      <c r="B75" s="210">
        <v>708167002</v>
      </c>
      <c r="C75" s="209" t="s">
        <v>478</v>
      </c>
      <c r="D75" s="210" t="s">
        <v>8004</v>
      </c>
      <c r="E75" s="209" t="s">
        <v>479</v>
      </c>
      <c r="F75" s="211" t="s">
        <v>26</v>
      </c>
      <c r="G75" s="211"/>
      <c r="H75" s="211" t="s">
        <v>480</v>
      </c>
      <c r="I75" s="211" t="s">
        <v>5092</v>
      </c>
      <c r="J75" s="209">
        <v>2017</v>
      </c>
      <c r="K75" s="209" t="s">
        <v>5393</v>
      </c>
      <c r="L75" s="209" t="s">
        <v>5058</v>
      </c>
      <c r="M75" s="209" t="s">
        <v>481</v>
      </c>
      <c r="N75" s="212" t="s">
        <v>294</v>
      </c>
      <c r="O75" s="214" t="s">
        <v>895</v>
      </c>
      <c r="P75" s="213" t="s">
        <v>5059</v>
      </c>
      <c r="Q75" s="226" t="s">
        <v>5060</v>
      </c>
      <c r="R75" s="213" t="s">
        <v>5061</v>
      </c>
      <c r="S75" s="214">
        <v>91001</v>
      </c>
      <c r="T75" s="214" t="s">
        <v>482</v>
      </c>
      <c r="U75" s="214" t="s">
        <v>8005</v>
      </c>
      <c r="V75" s="215">
        <v>37970</v>
      </c>
      <c r="W75" s="213">
        <v>6912</v>
      </c>
      <c r="X75" s="231"/>
      <c r="Y75" s="212"/>
      <c r="Z75" s="231"/>
      <c r="AA75" s="231"/>
      <c r="AB75" s="231"/>
      <c r="AC75" s="209"/>
      <c r="AD75" s="41"/>
      <c r="AE75" s="41"/>
      <c r="AF75" s="41"/>
      <c r="AG75" s="41"/>
      <c r="AH75" s="41"/>
      <c r="AI75" s="278"/>
    </row>
    <row r="76" spans="1:35" ht="45" customHeight="1" x14ac:dyDescent="0.2">
      <c r="A76" s="218" t="s">
        <v>6393</v>
      </c>
      <c r="B76" s="210">
        <v>603180003</v>
      </c>
      <c r="C76" s="209" t="s">
        <v>478</v>
      </c>
      <c r="D76" s="210" t="s">
        <v>8004</v>
      </c>
      <c r="E76" s="209" t="s">
        <v>484</v>
      </c>
      <c r="F76" s="211" t="s">
        <v>26</v>
      </c>
      <c r="G76" s="211"/>
      <c r="H76" s="211" t="s">
        <v>480</v>
      </c>
      <c r="I76" s="211" t="s">
        <v>485</v>
      </c>
      <c r="J76" s="209" t="s">
        <v>486</v>
      </c>
      <c r="K76" s="209" t="s">
        <v>487</v>
      </c>
      <c r="L76" s="209" t="s">
        <v>488</v>
      </c>
      <c r="M76" s="209" t="s">
        <v>491</v>
      </c>
      <c r="N76" s="213" t="s">
        <v>492</v>
      </c>
      <c r="O76" s="213" t="s">
        <v>2104</v>
      </c>
      <c r="P76" s="213" t="s">
        <v>490</v>
      </c>
      <c r="Q76" s="214" t="s">
        <v>489</v>
      </c>
      <c r="R76" s="213"/>
      <c r="S76" s="214">
        <v>91001</v>
      </c>
      <c r="T76" s="214" t="s">
        <v>493</v>
      </c>
      <c r="U76" s="214" t="s">
        <v>8005</v>
      </c>
      <c r="V76" s="215">
        <v>37970</v>
      </c>
      <c r="W76" s="213">
        <v>6947</v>
      </c>
      <c r="X76" s="231"/>
      <c r="Y76" s="212"/>
      <c r="Z76" s="231"/>
      <c r="AA76" s="231"/>
      <c r="AB76" s="231"/>
      <c r="AC76" s="209"/>
      <c r="AD76" s="41"/>
      <c r="AE76" s="41"/>
      <c r="AF76" s="41"/>
      <c r="AG76" s="41"/>
      <c r="AH76" s="41"/>
      <c r="AI76" s="278"/>
    </row>
    <row r="77" spans="1:35" ht="45" customHeight="1" x14ac:dyDescent="0.2">
      <c r="A77" s="218" t="s">
        <v>6394</v>
      </c>
      <c r="B77" s="210">
        <v>708168009</v>
      </c>
      <c r="C77" s="209" t="s">
        <v>478</v>
      </c>
      <c r="D77" s="210" t="s">
        <v>8004</v>
      </c>
      <c r="E77" s="209" t="s">
        <v>494</v>
      </c>
      <c r="F77" s="211" t="s">
        <v>26</v>
      </c>
      <c r="G77" s="211"/>
      <c r="H77" s="211" t="s">
        <v>480</v>
      </c>
      <c r="I77" s="211" t="s">
        <v>495</v>
      </c>
      <c r="J77" s="209" t="s">
        <v>496</v>
      </c>
      <c r="K77" s="209" t="s">
        <v>497</v>
      </c>
      <c r="L77" s="209" t="s">
        <v>498</v>
      </c>
      <c r="M77" s="209" t="s">
        <v>500</v>
      </c>
      <c r="N77" s="212" t="s">
        <v>501</v>
      </c>
      <c r="O77" s="213" t="s">
        <v>179</v>
      </c>
      <c r="P77" s="213" t="s">
        <v>5087</v>
      </c>
      <c r="Q77" s="214" t="s">
        <v>499</v>
      </c>
      <c r="R77" s="213"/>
      <c r="S77" s="214">
        <v>91001</v>
      </c>
      <c r="T77" s="214" t="s">
        <v>493</v>
      </c>
      <c r="U77" s="214" t="s">
        <v>8005</v>
      </c>
      <c r="V77" s="215">
        <v>37970</v>
      </c>
      <c r="W77" s="213">
        <v>6873</v>
      </c>
      <c r="X77" s="231"/>
      <c r="Y77" s="212"/>
      <c r="Z77" s="231"/>
      <c r="AA77" s="231"/>
      <c r="AB77" s="231"/>
      <c r="AC77" s="209"/>
      <c r="AD77" s="41"/>
      <c r="AE77" s="41"/>
      <c r="AF77" s="41"/>
      <c r="AG77" s="41"/>
      <c r="AH77" s="41"/>
      <c r="AI77" s="278"/>
    </row>
    <row r="78" spans="1:35" ht="45" customHeight="1" x14ac:dyDescent="0.2">
      <c r="A78" s="218" t="s">
        <v>6395</v>
      </c>
      <c r="B78" s="210">
        <v>707862009</v>
      </c>
      <c r="C78" s="209" t="s">
        <v>502</v>
      </c>
      <c r="D78" s="210" t="s">
        <v>8004</v>
      </c>
      <c r="E78" s="209" t="s">
        <v>503</v>
      </c>
      <c r="F78" s="211" t="s">
        <v>26</v>
      </c>
      <c r="G78" s="211"/>
      <c r="H78" s="211" t="s">
        <v>504</v>
      </c>
      <c r="I78" s="211" t="s">
        <v>5255</v>
      </c>
      <c r="J78" s="209" t="s">
        <v>5258</v>
      </c>
      <c r="K78" s="209" t="s">
        <v>5379</v>
      </c>
      <c r="L78" s="209" t="s">
        <v>5257</v>
      </c>
      <c r="M78" s="209" t="s">
        <v>505</v>
      </c>
      <c r="N78" s="212" t="s">
        <v>46</v>
      </c>
      <c r="O78" s="213" t="s">
        <v>579</v>
      </c>
      <c r="P78" s="213" t="s">
        <v>5253</v>
      </c>
      <c r="Q78" s="214" t="s">
        <v>5254</v>
      </c>
      <c r="R78" s="213"/>
      <c r="S78" s="214">
        <v>91001</v>
      </c>
      <c r="T78" s="228" t="s">
        <v>5256</v>
      </c>
      <c r="U78" s="214" t="s">
        <v>8005</v>
      </c>
      <c r="V78" s="215">
        <v>41985</v>
      </c>
      <c r="W78" s="213">
        <v>7519</v>
      </c>
      <c r="X78" s="231"/>
      <c r="Y78" s="212"/>
      <c r="Z78" s="231"/>
      <c r="AA78" s="231"/>
      <c r="AB78" s="231"/>
      <c r="AC78" s="209"/>
      <c r="AD78" s="41"/>
      <c r="AE78" s="41"/>
      <c r="AF78" s="41"/>
      <c r="AG78" s="41"/>
      <c r="AH78" s="41"/>
      <c r="AI78" s="278"/>
    </row>
    <row r="79" spans="1:35" ht="45" customHeight="1" x14ac:dyDescent="0.2">
      <c r="A79" s="218" t="s">
        <v>8006</v>
      </c>
      <c r="B79" s="210">
        <v>650213203</v>
      </c>
      <c r="C79" s="209" t="s">
        <v>70</v>
      </c>
      <c r="D79" s="210" t="s">
        <v>7975</v>
      </c>
      <c r="E79" s="209" t="s">
        <v>506</v>
      </c>
      <c r="F79" s="211" t="s">
        <v>6396</v>
      </c>
      <c r="G79" s="211"/>
      <c r="H79" s="211" t="s">
        <v>507</v>
      </c>
      <c r="I79" s="211" t="s">
        <v>6397</v>
      </c>
      <c r="J79" s="209" t="s">
        <v>4581</v>
      </c>
      <c r="K79" s="209" t="s">
        <v>6398</v>
      </c>
      <c r="L79" s="209" t="s">
        <v>7431</v>
      </c>
      <c r="M79" s="209" t="s">
        <v>4582</v>
      </c>
      <c r="N79" s="212" t="s">
        <v>4999</v>
      </c>
      <c r="O79" s="213" t="s">
        <v>817</v>
      </c>
      <c r="P79" s="213" t="s">
        <v>6399</v>
      </c>
      <c r="Q79" s="214" t="s">
        <v>6400</v>
      </c>
      <c r="R79" s="213"/>
      <c r="S79" s="214" t="s">
        <v>346</v>
      </c>
      <c r="T79" s="214" t="s">
        <v>6401</v>
      </c>
      <c r="U79" s="214">
        <v>2020</v>
      </c>
      <c r="V79" s="215">
        <v>43174</v>
      </c>
      <c r="W79" s="213">
        <v>7462</v>
      </c>
      <c r="X79" s="273"/>
      <c r="Y79" s="274"/>
      <c r="Z79" s="273"/>
      <c r="AA79" s="273"/>
      <c r="AB79" s="273"/>
      <c r="AC79" s="275"/>
      <c r="AD79" s="41"/>
      <c r="AE79" s="41"/>
      <c r="AF79" s="41"/>
      <c r="AG79" s="41"/>
      <c r="AH79" s="41"/>
      <c r="AI79" s="278" t="s">
        <v>8007</v>
      </c>
    </row>
    <row r="80" spans="1:35" ht="45" customHeight="1" x14ac:dyDescent="0.2">
      <c r="A80" s="218" t="s">
        <v>8008</v>
      </c>
      <c r="B80" s="210">
        <v>659070006</v>
      </c>
      <c r="C80" s="209" t="s">
        <v>508</v>
      </c>
      <c r="D80" s="210" t="s">
        <v>7975</v>
      </c>
      <c r="E80" s="209" t="s">
        <v>509</v>
      </c>
      <c r="F80" s="211" t="s">
        <v>7432</v>
      </c>
      <c r="G80" s="211"/>
      <c r="H80" s="211" t="s">
        <v>510</v>
      </c>
      <c r="I80" s="211" t="s">
        <v>511</v>
      </c>
      <c r="J80" s="209" t="s">
        <v>512</v>
      </c>
      <c r="K80" s="209" t="s">
        <v>7433</v>
      </c>
      <c r="L80" s="209" t="s">
        <v>7434</v>
      </c>
      <c r="M80" s="209" t="s">
        <v>5625</v>
      </c>
      <c r="N80" s="212" t="s">
        <v>4997</v>
      </c>
      <c r="O80" s="213" t="s">
        <v>3262</v>
      </c>
      <c r="P80" s="213" t="s">
        <v>5623</v>
      </c>
      <c r="Q80" s="214" t="s">
        <v>5624</v>
      </c>
      <c r="R80" s="213" t="s">
        <v>5368</v>
      </c>
      <c r="S80" s="214" t="s">
        <v>513</v>
      </c>
      <c r="T80" s="214" t="s">
        <v>6402</v>
      </c>
      <c r="U80" s="214">
        <v>2020</v>
      </c>
      <c r="V80" s="215">
        <v>43307</v>
      </c>
      <c r="W80" s="213">
        <v>7652</v>
      </c>
      <c r="X80" s="273"/>
      <c r="Y80" s="274"/>
      <c r="Z80" s="273"/>
      <c r="AA80" s="273"/>
      <c r="AB80" s="273"/>
      <c r="AC80" s="275"/>
      <c r="AD80" s="41"/>
      <c r="AE80" s="41"/>
      <c r="AF80" s="41"/>
      <c r="AG80" s="41"/>
      <c r="AH80" s="41"/>
      <c r="AI80" s="278" t="s">
        <v>8009</v>
      </c>
    </row>
    <row r="81" spans="1:35" ht="45" customHeight="1" x14ac:dyDescent="0.2">
      <c r="A81" s="218" t="s">
        <v>8010</v>
      </c>
      <c r="B81" s="210">
        <v>651653096</v>
      </c>
      <c r="C81" s="209" t="s">
        <v>70</v>
      </c>
      <c r="D81" s="210" t="s">
        <v>7975</v>
      </c>
      <c r="E81" s="209" t="s">
        <v>4015</v>
      </c>
      <c r="F81" s="211" t="s">
        <v>514</v>
      </c>
      <c r="G81" s="211"/>
      <c r="H81" s="211" t="s">
        <v>4016</v>
      </c>
      <c r="I81" s="211" t="s">
        <v>4017</v>
      </c>
      <c r="J81" s="209" t="s">
        <v>515</v>
      </c>
      <c r="K81" s="209" t="s">
        <v>4018</v>
      </c>
      <c r="L81" s="209" t="s">
        <v>516</v>
      </c>
      <c r="M81" s="209" t="s">
        <v>4019</v>
      </c>
      <c r="N81" s="212" t="s">
        <v>47</v>
      </c>
      <c r="O81" s="213" t="s">
        <v>1165</v>
      </c>
      <c r="P81" s="213" t="s">
        <v>517</v>
      </c>
      <c r="Q81" s="214" t="s">
        <v>518</v>
      </c>
      <c r="R81" s="213"/>
      <c r="S81" s="214" t="s">
        <v>123</v>
      </c>
      <c r="T81" s="214" t="s">
        <v>519</v>
      </c>
      <c r="U81" s="214">
        <v>2017</v>
      </c>
      <c r="V81" s="215">
        <v>43516</v>
      </c>
      <c r="W81" s="213">
        <v>7671</v>
      </c>
      <c r="X81" s="231"/>
      <c r="Y81" s="212"/>
      <c r="Z81" s="231"/>
      <c r="AA81" s="231"/>
      <c r="AB81" s="231"/>
      <c r="AC81" s="209"/>
      <c r="AD81" s="41"/>
      <c r="AE81" s="41"/>
      <c r="AF81" s="41"/>
      <c r="AG81" s="41"/>
      <c r="AH81" s="41"/>
      <c r="AI81" s="278"/>
    </row>
    <row r="82" spans="1:35" ht="45" customHeight="1" x14ac:dyDescent="0.2">
      <c r="A82" s="218" t="s">
        <v>8011</v>
      </c>
      <c r="B82" s="210">
        <v>703708005</v>
      </c>
      <c r="C82" s="209" t="s">
        <v>70</v>
      </c>
      <c r="D82" s="210" t="s">
        <v>7975</v>
      </c>
      <c r="E82" s="209" t="s">
        <v>520</v>
      </c>
      <c r="F82" s="211" t="s">
        <v>521</v>
      </c>
      <c r="G82" s="211"/>
      <c r="H82" s="211" t="s">
        <v>522</v>
      </c>
      <c r="I82" s="211" t="s">
        <v>523</v>
      </c>
      <c r="J82" s="209" t="s">
        <v>524</v>
      </c>
      <c r="K82" s="209" t="s">
        <v>525</v>
      </c>
      <c r="L82" s="209" t="s">
        <v>526</v>
      </c>
      <c r="M82" s="209" t="s">
        <v>528</v>
      </c>
      <c r="N82" s="212" t="s">
        <v>294</v>
      </c>
      <c r="O82" s="214" t="s">
        <v>895</v>
      </c>
      <c r="P82" s="213" t="s">
        <v>527</v>
      </c>
      <c r="Q82" s="214"/>
      <c r="R82" s="213"/>
      <c r="S82" s="214">
        <v>93401</v>
      </c>
      <c r="T82" s="214" t="s">
        <v>529</v>
      </c>
      <c r="U82" s="214">
        <v>2011</v>
      </c>
      <c r="V82" s="215">
        <v>37960</v>
      </c>
      <c r="W82" s="213">
        <v>850</v>
      </c>
      <c r="X82" s="231"/>
      <c r="Y82" s="212"/>
      <c r="Z82" s="231"/>
      <c r="AA82" s="231"/>
      <c r="AB82" s="231"/>
      <c r="AC82" s="209"/>
      <c r="AD82" s="41"/>
      <c r="AE82" s="41"/>
      <c r="AF82" s="41"/>
      <c r="AG82" s="41"/>
      <c r="AH82" s="41"/>
      <c r="AI82" s="278"/>
    </row>
    <row r="83" spans="1:35" ht="45" customHeight="1" x14ac:dyDescent="0.2">
      <c r="A83" s="218" t="s">
        <v>6403</v>
      </c>
      <c r="B83" s="210">
        <v>712091002</v>
      </c>
      <c r="C83" s="209" t="s">
        <v>70</v>
      </c>
      <c r="D83" s="210" t="s">
        <v>7975</v>
      </c>
      <c r="E83" s="209" t="s">
        <v>530</v>
      </c>
      <c r="F83" s="211" t="s">
        <v>6404</v>
      </c>
      <c r="G83" s="211"/>
      <c r="H83" s="211" t="s">
        <v>531</v>
      </c>
      <c r="I83" s="211" t="s">
        <v>6405</v>
      </c>
      <c r="J83" s="209" t="s">
        <v>532</v>
      </c>
      <c r="K83" s="209" t="s">
        <v>533</v>
      </c>
      <c r="L83" s="209" t="s">
        <v>5476</v>
      </c>
      <c r="M83" s="209" t="s">
        <v>534</v>
      </c>
      <c r="N83" s="212" t="s">
        <v>46</v>
      </c>
      <c r="O83" s="213" t="s">
        <v>535</v>
      </c>
      <c r="P83" s="213" t="s">
        <v>536</v>
      </c>
      <c r="Q83" s="214" t="s">
        <v>5477</v>
      </c>
      <c r="R83" s="213"/>
      <c r="S83" s="214" t="s">
        <v>346</v>
      </c>
      <c r="T83" s="214" t="s">
        <v>6406</v>
      </c>
      <c r="U83" s="214">
        <v>2020</v>
      </c>
      <c r="V83" s="215">
        <v>38344</v>
      </c>
      <c r="W83" s="213">
        <v>7160</v>
      </c>
      <c r="X83" s="231"/>
      <c r="Y83" s="212"/>
      <c r="Z83" s="231"/>
      <c r="AA83" s="231"/>
      <c r="AB83" s="231"/>
      <c r="AC83" s="209"/>
      <c r="AD83" s="41"/>
      <c r="AE83" s="41"/>
      <c r="AF83" s="41"/>
      <c r="AG83" s="41"/>
      <c r="AH83" s="41"/>
      <c r="AI83" s="278" t="s">
        <v>8012</v>
      </c>
    </row>
    <row r="84" spans="1:35" ht="45" customHeight="1" x14ac:dyDescent="0.2">
      <c r="A84" s="218" t="s">
        <v>6407</v>
      </c>
      <c r="B84" s="210">
        <v>709659006</v>
      </c>
      <c r="C84" s="209" t="s">
        <v>70</v>
      </c>
      <c r="D84" s="210" t="s">
        <v>7975</v>
      </c>
      <c r="E84" s="209" t="s">
        <v>537</v>
      </c>
      <c r="F84" s="211" t="s">
        <v>538</v>
      </c>
      <c r="G84" s="211"/>
      <c r="H84" s="211" t="s">
        <v>539</v>
      </c>
      <c r="I84" s="211" t="s">
        <v>540</v>
      </c>
      <c r="J84" s="209" t="s">
        <v>119</v>
      </c>
      <c r="K84" s="209" t="s">
        <v>541</v>
      </c>
      <c r="L84" s="209" t="s">
        <v>542</v>
      </c>
      <c r="M84" s="212" t="s">
        <v>544</v>
      </c>
      <c r="N84" s="212" t="s">
        <v>190</v>
      </c>
      <c r="O84" s="213" t="s">
        <v>545</v>
      </c>
      <c r="P84" s="213"/>
      <c r="Q84" s="214" t="s">
        <v>543</v>
      </c>
      <c r="R84" s="213"/>
      <c r="S84" s="214" t="s">
        <v>346</v>
      </c>
      <c r="T84" s="214" t="s">
        <v>546</v>
      </c>
      <c r="U84" s="214">
        <v>2009</v>
      </c>
      <c r="V84" s="215">
        <v>37970</v>
      </c>
      <c r="W84" s="213">
        <v>2200</v>
      </c>
      <c r="X84" s="231"/>
      <c r="Y84" s="212"/>
      <c r="Z84" s="231"/>
      <c r="AA84" s="231"/>
      <c r="AB84" s="231"/>
      <c r="AC84" s="209"/>
      <c r="AD84" s="41"/>
      <c r="AE84" s="41"/>
      <c r="AF84" s="41"/>
      <c r="AG84" s="41"/>
      <c r="AH84" s="41"/>
      <c r="AI84" s="278"/>
    </row>
    <row r="85" spans="1:35" ht="45" customHeight="1" x14ac:dyDescent="0.2">
      <c r="A85" s="218" t="s">
        <v>6408</v>
      </c>
      <c r="B85" s="210">
        <v>651131154</v>
      </c>
      <c r="C85" s="209" t="s">
        <v>70</v>
      </c>
      <c r="D85" s="210" t="s">
        <v>7975</v>
      </c>
      <c r="E85" s="209" t="s">
        <v>547</v>
      </c>
      <c r="F85" s="211" t="s">
        <v>6409</v>
      </c>
      <c r="G85" s="211"/>
      <c r="H85" s="211" t="s">
        <v>548</v>
      </c>
      <c r="I85" s="211" t="s">
        <v>6410</v>
      </c>
      <c r="J85" s="209" t="s">
        <v>383</v>
      </c>
      <c r="K85" s="209" t="s">
        <v>6411</v>
      </c>
      <c r="L85" s="209" t="s">
        <v>549</v>
      </c>
      <c r="M85" s="209" t="s">
        <v>6412</v>
      </c>
      <c r="N85" s="212" t="s">
        <v>4999</v>
      </c>
      <c r="O85" s="213" t="s">
        <v>817</v>
      </c>
      <c r="P85" s="226" t="s">
        <v>6413</v>
      </c>
      <c r="Q85" s="214" t="s">
        <v>6414</v>
      </c>
      <c r="R85" s="213"/>
      <c r="S85" s="214" t="s">
        <v>346</v>
      </c>
      <c r="T85" s="214" t="s">
        <v>6415</v>
      </c>
      <c r="U85" s="214">
        <v>2020</v>
      </c>
      <c r="V85" s="215">
        <v>42472</v>
      </c>
      <c r="W85" s="213">
        <v>7605</v>
      </c>
      <c r="X85" s="273"/>
      <c r="Y85" s="274"/>
      <c r="Z85" s="273"/>
      <c r="AA85" s="273"/>
      <c r="AB85" s="273"/>
      <c r="AC85" s="275"/>
      <c r="AD85" s="41"/>
      <c r="AE85" s="41"/>
      <c r="AF85" s="41"/>
      <c r="AG85" s="41"/>
      <c r="AH85" s="41"/>
      <c r="AI85" s="278"/>
    </row>
    <row r="86" spans="1:35" ht="45" customHeight="1" x14ac:dyDescent="0.2">
      <c r="A86" s="218" t="s">
        <v>6416</v>
      </c>
      <c r="B86" s="210">
        <v>650926250</v>
      </c>
      <c r="C86" s="209" t="s">
        <v>70</v>
      </c>
      <c r="D86" s="210" t="s">
        <v>7975</v>
      </c>
      <c r="E86" s="209" t="s">
        <v>550</v>
      </c>
      <c r="F86" s="211" t="s">
        <v>551</v>
      </c>
      <c r="G86" s="211"/>
      <c r="H86" s="211" t="s">
        <v>552</v>
      </c>
      <c r="I86" s="211" t="s">
        <v>553</v>
      </c>
      <c r="J86" s="209" t="s">
        <v>554</v>
      </c>
      <c r="K86" s="209" t="s">
        <v>555</v>
      </c>
      <c r="L86" s="209" t="s">
        <v>556</v>
      </c>
      <c r="M86" s="209" t="s">
        <v>557</v>
      </c>
      <c r="N86" s="212" t="s">
        <v>294</v>
      </c>
      <c r="O86" s="213" t="s">
        <v>4081</v>
      </c>
      <c r="P86" s="213"/>
      <c r="Q86" s="214"/>
      <c r="R86" s="213"/>
      <c r="S86" s="214" t="s">
        <v>558</v>
      </c>
      <c r="T86" s="214" t="s">
        <v>559</v>
      </c>
      <c r="U86" s="214">
        <v>2017</v>
      </c>
      <c r="V86" s="215">
        <v>43048</v>
      </c>
      <c r="W86" s="213">
        <v>7639</v>
      </c>
      <c r="X86" s="231"/>
      <c r="Y86" s="212"/>
      <c r="Z86" s="231"/>
      <c r="AA86" s="231"/>
      <c r="AB86" s="231"/>
      <c r="AC86" s="209"/>
      <c r="AD86" s="41"/>
      <c r="AE86" s="41"/>
      <c r="AF86" s="41"/>
      <c r="AG86" s="41"/>
      <c r="AH86" s="41"/>
      <c r="AI86" s="278"/>
    </row>
    <row r="87" spans="1:35" ht="45" customHeight="1" x14ac:dyDescent="0.2">
      <c r="A87" s="218" t="s">
        <v>6417</v>
      </c>
      <c r="B87" s="210">
        <v>533330878</v>
      </c>
      <c r="C87" s="209"/>
      <c r="D87" s="210" t="s">
        <v>7975</v>
      </c>
      <c r="E87" s="209" t="s">
        <v>6143</v>
      </c>
      <c r="F87" s="211" t="s">
        <v>6418</v>
      </c>
      <c r="G87" s="211"/>
      <c r="H87" s="211" t="s">
        <v>7869</v>
      </c>
      <c r="I87" s="211" t="s">
        <v>6419</v>
      </c>
      <c r="J87" s="209" t="s">
        <v>1205</v>
      </c>
      <c r="K87" s="209" t="s">
        <v>6420</v>
      </c>
      <c r="L87" s="209" t="s">
        <v>6421</v>
      </c>
      <c r="M87" s="209" t="s">
        <v>5601</v>
      </c>
      <c r="N87" s="212" t="s">
        <v>501</v>
      </c>
      <c r="O87" s="213" t="s">
        <v>179</v>
      </c>
      <c r="P87" s="213" t="s">
        <v>5602</v>
      </c>
      <c r="Q87" s="214" t="s">
        <v>5603</v>
      </c>
      <c r="R87" s="213"/>
      <c r="S87" s="214">
        <v>93401</v>
      </c>
      <c r="T87" s="214" t="s">
        <v>6422</v>
      </c>
      <c r="U87" s="214">
        <v>2020</v>
      </c>
      <c r="V87" s="215" t="s">
        <v>6423</v>
      </c>
      <c r="W87" s="213">
        <v>7707</v>
      </c>
      <c r="X87" s="273"/>
      <c r="Y87" s="274"/>
      <c r="Z87" s="273"/>
      <c r="AA87" s="273"/>
      <c r="AB87" s="273"/>
      <c r="AC87" s="275"/>
      <c r="AD87" s="280"/>
      <c r="AE87" s="41"/>
      <c r="AF87" s="41"/>
      <c r="AG87" s="41"/>
      <c r="AH87" s="41"/>
      <c r="AI87" s="278"/>
    </row>
    <row r="88" spans="1:35" ht="45" customHeight="1" x14ac:dyDescent="0.2">
      <c r="A88" s="218" t="s">
        <v>6424</v>
      </c>
      <c r="B88" s="210">
        <v>659362805</v>
      </c>
      <c r="C88" s="209" t="s">
        <v>48</v>
      </c>
      <c r="D88" s="210" t="s">
        <v>7975</v>
      </c>
      <c r="E88" s="209" t="s">
        <v>560</v>
      </c>
      <c r="F88" s="211" t="s">
        <v>6425</v>
      </c>
      <c r="G88" s="211"/>
      <c r="H88" s="211" t="s">
        <v>561</v>
      </c>
      <c r="I88" s="211" t="s">
        <v>6426</v>
      </c>
      <c r="J88" s="209" t="s">
        <v>562</v>
      </c>
      <c r="K88" s="209" t="s">
        <v>6427</v>
      </c>
      <c r="L88" s="209" t="s">
        <v>5645</v>
      </c>
      <c r="M88" s="209" t="s">
        <v>563</v>
      </c>
      <c r="N88" s="212" t="s">
        <v>46</v>
      </c>
      <c r="O88" s="213" t="s">
        <v>1948</v>
      </c>
      <c r="P88" s="213" t="s">
        <v>5646</v>
      </c>
      <c r="Q88" s="214" t="s">
        <v>5647</v>
      </c>
      <c r="R88" s="213"/>
      <c r="S88" s="214">
        <v>93991</v>
      </c>
      <c r="T88" s="214" t="s">
        <v>6428</v>
      </c>
      <c r="U88" s="214">
        <v>2020</v>
      </c>
      <c r="V88" s="217">
        <v>39720</v>
      </c>
      <c r="W88" s="213">
        <v>7406</v>
      </c>
      <c r="X88" s="273"/>
      <c r="Y88" s="274"/>
      <c r="Z88" s="273"/>
      <c r="AA88" s="273"/>
      <c r="AB88" s="273"/>
      <c r="AC88" s="275"/>
      <c r="AD88" s="41"/>
      <c r="AE88" s="41"/>
      <c r="AF88" s="41"/>
      <c r="AG88" s="41"/>
      <c r="AH88" s="41"/>
      <c r="AI88" s="278"/>
    </row>
    <row r="89" spans="1:35" ht="45" customHeight="1" x14ac:dyDescent="0.2">
      <c r="A89" s="218" t="s">
        <v>6429</v>
      </c>
      <c r="B89" s="210">
        <v>721291006</v>
      </c>
      <c r="C89" s="209" t="s">
        <v>564</v>
      </c>
      <c r="D89" s="210" t="s">
        <v>7975</v>
      </c>
      <c r="E89" s="209" t="s">
        <v>565</v>
      </c>
      <c r="F89" s="211" t="s">
        <v>566</v>
      </c>
      <c r="G89" s="211"/>
      <c r="H89" s="211" t="s">
        <v>567</v>
      </c>
      <c r="I89" s="211" t="s">
        <v>568</v>
      </c>
      <c r="J89" s="209" t="s">
        <v>562</v>
      </c>
      <c r="K89" s="209" t="s">
        <v>569</v>
      </c>
      <c r="L89" s="209" t="s">
        <v>570</v>
      </c>
      <c r="M89" s="209" t="s">
        <v>572</v>
      </c>
      <c r="N89" s="212" t="s">
        <v>294</v>
      </c>
      <c r="O89" s="213" t="s">
        <v>5165</v>
      </c>
      <c r="P89" s="213" t="s">
        <v>573</v>
      </c>
      <c r="Q89" s="214" t="s">
        <v>571</v>
      </c>
      <c r="R89" s="213"/>
      <c r="S89" s="214" t="s">
        <v>346</v>
      </c>
      <c r="T89" s="214" t="s">
        <v>574</v>
      </c>
      <c r="U89" s="214">
        <v>2009</v>
      </c>
      <c r="V89" s="215">
        <v>37970</v>
      </c>
      <c r="W89" s="213">
        <v>6889</v>
      </c>
      <c r="X89" s="231"/>
      <c r="Y89" s="212"/>
      <c r="Z89" s="231"/>
      <c r="AA89" s="231"/>
      <c r="AB89" s="231"/>
      <c r="AC89" s="209"/>
      <c r="AD89" s="41"/>
      <c r="AE89" s="41"/>
      <c r="AF89" s="41"/>
      <c r="AG89" s="41"/>
      <c r="AH89" s="41"/>
      <c r="AI89" s="278"/>
    </row>
    <row r="90" spans="1:35" ht="45" customHeight="1" x14ac:dyDescent="0.2">
      <c r="A90" s="218" t="s">
        <v>6430</v>
      </c>
      <c r="B90" s="210">
        <v>719400000</v>
      </c>
      <c r="C90" s="209" t="s">
        <v>70</v>
      </c>
      <c r="D90" s="210" t="s">
        <v>7975</v>
      </c>
      <c r="E90" s="209" t="s">
        <v>575</v>
      </c>
      <c r="F90" s="211" t="s">
        <v>8250</v>
      </c>
      <c r="G90" s="211">
        <v>2023</v>
      </c>
      <c r="H90" s="211" t="s">
        <v>576</v>
      </c>
      <c r="I90" s="211" t="s">
        <v>6431</v>
      </c>
      <c r="J90" s="209" t="s">
        <v>577</v>
      </c>
      <c r="K90" s="209" t="s">
        <v>6432</v>
      </c>
      <c r="L90" s="209" t="s">
        <v>6433</v>
      </c>
      <c r="M90" s="209" t="s">
        <v>578</v>
      </c>
      <c r="N90" s="212" t="s">
        <v>46</v>
      </c>
      <c r="O90" s="213" t="s">
        <v>579</v>
      </c>
      <c r="P90" s="213" t="s">
        <v>5808</v>
      </c>
      <c r="Q90" s="214" t="s">
        <v>580</v>
      </c>
      <c r="R90" s="213"/>
      <c r="S90" s="214" t="s">
        <v>346</v>
      </c>
      <c r="T90" s="214" t="s">
        <v>8251</v>
      </c>
      <c r="U90" s="214">
        <v>2022</v>
      </c>
      <c r="V90" s="215">
        <v>37970</v>
      </c>
      <c r="W90" s="213">
        <v>3842</v>
      </c>
      <c r="X90" s="273"/>
      <c r="Y90" s="274"/>
      <c r="Z90" s="273"/>
      <c r="AA90" s="273"/>
      <c r="AB90" s="273"/>
      <c r="AC90" s="279" t="s">
        <v>7950</v>
      </c>
      <c r="AD90" s="41"/>
      <c r="AE90" s="41"/>
      <c r="AF90" s="41"/>
      <c r="AG90" s="41"/>
      <c r="AH90" s="41"/>
      <c r="AI90" s="278" t="s">
        <v>8013</v>
      </c>
    </row>
    <row r="91" spans="1:35" ht="45" customHeight="1" x14ac:dyDescent="0.2">
      <c r="A91" s="218" t="s">
        <v>8014</v>
      </c>
      <c r="B91" s="210">
        <v>653803206</v>
      </c>
      <c r="C91" s="209" t="s">
        <v>70</v>
      </c>
      <c r="D91" s="210" t="s">
        <v>7975</v>
      </c>
      <c r="E91" s="209" t="s">
        <v>581</v>
      </c>
      <c r="F91" s="211" t="s">
        <v>582</v>
      </c>
      <c r="G91" s="211"/>
      <c r="H91" s="211" t="s">
        <v>583</v>
      </c>
      <c r="I91" s="211" t="s">
        <v>584</v>
      </c>
      <c r="J91" s="209" t="s">
        <v>585</v>
      </c>
      <c r="K91" s="209" t="s">
        <v>586</v>
      </c>
      <c r="L91" s="209" t="s">
        <v>587</v>
      </c>
      <c r="M91" s="209" t="s">
        <v>589</v>
      </c>
      <c r="N91" s="212" t="s">
        <v>294</v>
      </c>
      <c r="O91" s="213" t="s">
        <v>8015</v>
      </c>
      <c r="P91" s="213"/>
      <c r="Q91" s="214" t="s">
        <v>588</v>
      </c>
      <c r="R91" s="213"/>
      <c r="S91" s="214" t="s">
        <v>346</v>
      </c>
      <c r="T91" s="214" t="s">
        <v>590</v>
      </c>
      <c r="U91" s="214">
        <v>2005</v>
      </c>
      <c r="V91" s="215">
        <v>39162</v>
      </c>
      <c r="W91" s="213">
        <v>7349</v>
      </c>
      <c r="X91" s="231"/>
      <c r="Y91" s="212"/>
      <c r="Z91" s="231"/>
      <c r="AA91" s="231"/>
      <c r="AB91" s="231"/>
      <c r="AC91" s="209"/>
      <c r="AD91" s="41"/>
      <c r="AE91" s="41"/>
      <c r="AF91" s="41"/>
      <c r="AG91" s="41"/>
      <c r="AH91" s="41"/>
      <c r="AI91" s="41"/>
    </row>
    <row r="92" spans="1:35" ht="45" customHeight="1" x14ac:dyDescent="0.2">
      <c r="A92" s="218" t="s">
        <v>6434</v>
      </c>
      <c r="B92" s="210">
        <v>650333195</v>
      </c>
      <c r="C92" s="209" t="s">
        <v>70</v>
      </c>
      <c r="D92" s="210" t="s">
        <v>7975</v>
      </c>
      <c r="E92" s="209" t="s">
        <v>591</v>
      </c>
      <c r="F92" s="211" t="s">
        <v>592</v>
      </c>
      <c r="G92" s="211"/>
      <c r="H92" s="211" t="s">
        <v>593</v>
      </c>
      <c r="I92" s="211" t="s">
        <v>594</v>
      </c>
      <c r="J92" s="209" t="s">
        <v>595</v>
      </c>
      <c r="K92" s="209" t="s">
        <v>596</v>
      </c>
      <c r="L92" s="209" t="s">
        <v>597</v>
      </c>
      <c r="M92" s="209" t="s">
        <v>599</v>
      </c>
      <c r="N92" s="212" t="s">
        <v>190</v>
      </c>
      <c r="O92" s="213" t="s">
        <v>545</v>
      </c>
      <c r="P92" s="213" t="s">
        <v>600</v>
      </c>
      <c r="Q92" s="214" t="s">
        <v>598</v>
      </c>
      <c r="R92" s="213"/>
      <c r="S92" s="214" t="s">
        <v>346</v>
      </c>
      <c r="T92" s="214" t="s">
        <v>601</v>
      </c>
      <c r="U92" s="214">
        <v>2016</v>
      </c>
      <c r="V92" s="215">
        <v>40771</v>
      </c>
      <c r="W92" s="213">
        <v>7448</v>
      </c>
      <c r="X92" s="231"/>
      <c r="Y92" s="212"/>
      <c r="Z92" s="231"/>
      <c r="AA92" s="231"/>
      <c r="AB92" s="231"/>
      <c r="AC92" s="209"/>
      <c r="AD92" s="41"/>
      <c r="AE92" s="41"/>
      <c r="AF92" s="41"/>
      <c r="AG92" s="41"/>
      <c r="AH92" s="41"/>
      <c r="AI92" s="41"/>
    </row>
    <row r="93" spans="1:35" ht="45" customHeight="1" x14ac:dyDescent="0.2">
      <c r="A93" s="218" t="s">
        <v>6435</v>
      </c>
      <c r="B93" s="210">
        <v>650662539</v>
      </c>
      <c r="C93" s="209" t="s">
        <v>335</v>
      </c>
      <c r="D93" s="210" t="s">
        <v>7975</v>
      </c>
      <c r="E93" s="209" t="s">
        <v>602</v>
      </c>
      <c r="F93" s="211" t="s">
        <v>603</v>
      </c>
      <c r="G93" s="211"/>
      <c r="H93" s="211" t="s">
        <v>604</v>
      </c>
      <c r="I93" s="211" t="s">
        <v>605</v>
      </c>
      <c r="J93" s="209" t="s">
        <v>606</v>
      </c>
      <c r="K93" s="209" t="s">
        <v>607</v>
      </c>
      <c r="L93" s="209" t="s">
        <v>608</v>
      </c>
      <c r="M93" s="209" t="s">
        <v>610</v>
      </c>
      <c r="N93" s="212" t="s">
        <v>501</v>
      </c>
      <c r="O93" s="213" t="s">
        <v>8016</v>
      </c>
      <c r="P93" s="213" t="s">
        <v>611</v>
      </c>
      <c r="Q93" s="214" t="s">
        <v>609</v>
      </c>
      <c r="R93" s="213"/>
      <c r="S93" s="214" t="s">
        <v>81</v>
      </c>
      <c r="T93" s="214" t="s">
        <v>612</v>
      </c>
      <c r="U93" s="214">
        <v>2012</v>
      </c>
      <c r="V93" s="215">
        <v>41436</v>
      </c>
      <c r="W93" s="213">
        <v>7479</v>
      </c>
      <c r="X93" s="231"/>
      <c r="Y93" s="212"/>
      <c r="Z93" s="231"/>
      <c r="AA93" s="231"/>
      <c r="AB93" s="231"/>
      <c r="AC93" s="209"/>
      <c r="AD93" s="41"/>
      <c r="AE93" s="41"/>
      <c r="AF93" s="41"/>
      <c r="AG93" s="41"/>
      <c r="AH93" s="41"/>
      <c r="AI93" s="41"/>
    </row>
    <row r="94" spans="1:35" ht="45" customHeight="1" x14ac:dyDescent="0.2">
      <c r="A94" s="218" t="s">
        <v>8017</v>
      </c>
      <c r="B94" s="210">
        <v>650732359</v>
      </c>
      <c r="C94" s="209" t="s">
        <v>48</v>
      </c>
      <c r="D94" s="210" t="s">
        <v>7975</v>
      </c>
      <c r="E94" s="209" t="s">
        <v>613</v>
      </c>
      <c r="F94" s="211" t="s">
        <v>614</v>
      </c>
      <c r="G94" s="211"/>
      <c r="H94" s="211" t="s">
        <v>615</v>
      </c>
      <c r="I94" s="211" t="s">
        <v>616</v>
      </c>
      <c r="J94" s="209" t="s">
        <v>617</v>
      </c>
      <c r="K94" s="209" t="s">
        <v>28</v>
      </c>
      <c r="L94" s="209" t="s">
        <v>618</v>
      </c>
      <c r="M94" s="209" t="s">
        <v>620</v>
      </c>
      <c r="N94" s="212" t="s">
        <v>47</v>
      </c>
      <c r="O94" s="213" t="s">
        <v>1165</v>
      </c>
      <c r="P94" s="213" t="s">
        <v>621</v>
      </c>
      <c r="Q94" s="214" t="s">
        <v>619</v>
      </c>
      <c r="R94" s="213"/>
      <c r="S94" s="214" t="s">
        <v>622</v>
      </c>
      <c r="T94" s="214" t="s">
        <v>623</v>
      </c>
      <c r="U94" s="214">
        <v>2012</v>
      </c>
      <c r="V94" s="215">
        <v>41563</v>
      </c>
      <c r="W94" s="213">
        <v>7489</v>
      </c>
      <c r="X94" s="231"/>
      <c r="Y94" s="212"/>
      <c r="Z94" s="231"/>
      <c r="AA94" s="231"/>
      <c r="AB94" s="231"/>
      <c r="AC94" s="209"/>
      <c r="AD94" s="41"/>
      <c r="AE94" s="41"/>
      <c r="AF94" s="41"/>
      <c r="AG94" s="41"/>
      <c r="AH94" s="41"/>
      <c r="AI94" s="41"/>
    </row>
    <row r="95" spans="1:35" ht="45" customHeight="1" x14ac:dyDescent="0.2">
      <c r="A95" s="218" t="s">
        <v>6436</v>
      </c>
      <c r="B95" s="210">
        <v>650613848</v>
      </c>
      <c r="C95" s="209" t="s">
        <v>624</v>
      </c>
      <c r="D95" s="210" t="s">
        <v>7975</v>
      </c>
      <c r="E95" s="209" t="s">
        <v>625</v>
      </c>
      <c r="F95" s="211" t="s">
        <v>626</v>
      </c>
      <c r="G95" s="211"/>
      <c r="H95" s="211" t="s">
        <v>627</v>
      </c>
      <c r="I95" s="211" t="s">
        <v>628</v>
      </c>
      <c r="J95" s="209" t="s">
        <v>629</v>
      </c>
      <c r="K95" s="209" t="s">
        <v>630</v>
      </c>
      <c r="L95" s="209" t="s">
        <v>631</v>
      </c>
      <c r="M95" s="209" t="s">
        <v>633</v>
      </c>
      <c r="N95" s="212" t="s">
        <v>501</v>
      </c>
      <c r="O95" s="213" t="s">
        <v>635</v>
      </c>
      <c r="P95" s="213" t="s">
        <v>634</v>
      </c>
      <c r="Q95" s="214" t="s">
        <v>632</v>
      </c>
      <c r="R95" s="213"/>
      <c r="S95" s="214" t="s">
        <v>44</v>
      </c>
      <c r="T95" s="214" t="s">
        <v>636</v>
      </c>
      <c r="U95" s="214">
        <v>2011</v>
      </c>
      <c r="V95" s="215">
        <v>41353</v>
      </c>
      <c r="W95" s="213">
        <v>7474</v>
      </c>
      <c r="X95" s="231"/>
      <c r="Y95" s="212"/>
      <c r="Z95" s="231"/>
      <c r="AA95" s="231"/>
      <c r="AB95" s="231"/>
      <c r="AC95" s="209"/>
      <c r="AD95" s="41"/>
      <c r="AE95" s="41"/>
      <c r="AF95" s="41"/>
      <c r="AG95" s="41"/>
      <c r="AH95" s="41"/>
      <c r="AI95" s="41"/>
    </row>
    <row r="96" spans="1:35" ht="45" customHeight="1" x14ac:dyDescent="0.2">
      <c r="A96" s="218" t="s">
        <v>8018</v>
      </c>
      <c r="B96" s="210">
        <v>650797825</v>
      </c>
      <c r="C96" s="209" t="s">
        <v>335</v>
      </c>
      <c r="D96" s="210" t="s">
        <v>7975</v>
      </c>
      <c r="E96" s="209" t="s">
        <v>637</v>
      </c>
      <c r="F96" s="211" t="s">
        <v>638</v>
      </c>
      <c r="G96" s="211"/>
      <c r="H96" s="211" t="s">
        <v>639</v>
      </c>
      <c r="I96" s="211" t="s">
        <v>640</v>
      </c>
      <c r="J96" s="209" t="s">
        <v>641</v>
      </c>
      <c r="K96" s="209" t="s">
        <v>642</v>
      </c>
      <c r="L96" s="209" t="s">
        <v>643</v>
      </c>
      <c r="M96" s="209" t="s">
        <v>645</v>
      </c>
      <c r="N96" s="212" t="s">
        <v>46</v>
      </c>
      <c r="O96" s="213" t="s">
        <v>535</v>
      </c>
      <c r="P96" s="213" t="s">
        <v>646</v>
      </c>
      <c r="Q96" s="214" t="s">
        <v>644</v>
      </c>
      <c r="R96" s="213"/>
      <c r="S96" s="214" t="s">
        <v>81</v>
      </c>
      <c r="T96" s="214" t="s">
        <v>647</v>
      </c>
      <c r="U96" s="214">
        <v>2014</v>
      </c>
      <c r="V96" s="215">
        <v>42118</v>
      </c>
      <c r="W96" s="213">
        <v>7563</v>
      </c>
      <c r="X96" s="231"/>
      <c r="Y96" s="212"/>
      <c r="Z96" s="231"/>
      <c r="AA96" s="231"/>
      <c r="AB96" s="231"/>
      <c r="AC96" s="209"/>
      <c r="AD96" s="41"/>
      <c r="AE96" s="41"/>
      <c r="AF96" s="41"/>
      <c r="AG96" s="41"/>
      <c r="AH96" s="41"/>
      <c r="AI96" s="41"/>
    </row>
    <row r="97" spans="1:35" ht="45" customHeight="1" x14ac:dyDescent="0.2">
      <c r="A97" s="218" t="s">
        <v>6437</v>
      </c>
      <c r="B97" s="210">
        <v>651484367</v>
      </c>
      <c r="C97" s="209"/>
      <c r="D97" s="210" t="s">
        <v>7975</v>
      </c>
      <c r="E97" s="209" t="s">
        <v>6144</v>
      </c>
      <c r="F97" s="211" t="s">
        <v>5320</v>
      </c>
      <c r="G97" s="211"/>
      <c r="H97" s="211" t="s">
        <v>5281</v>
      </c>
      <c r="I97" s="211" t="s">
        <v>5282</v>
      </c>
      <c r="J97" s="209" t="s">
        <v>1452</v>
      </c>
      <c r="K97" s="209" t="s">
        <v>5321</v>
      </c>
      <c r="L97" s="209" t="s">
        <v>5283</v>
      </c>
      <c r="M97" s="209" t="s">
        <v>5284</v>
      </c>
      <c r="N97" s="212" t="s">
        <v>5285</v>
      </c>
      <c r="O97" s="213" t="s">
        <v>2615</v>
      </c>
      <c r="P97" s="213" t="s">
        <v>5286</v>
      </c>
      <c r="Q97" s="214" t="s">
        <v>5287</v>
      </c>
      <c r="R97" s="213"/>
      <c r="S97" s="214">
        <v>93401</v>
      </c>
      <c r="T97" s="214" t="s">
        <v>5178</v>
      </c>
      <c r="U97" s="220">
        <v>2018</v>
      </c>
      <c r="V97" s="215">
        <v>43635</v>
      </c>
      <c r="W97" s="213">
        <v>7680</v>
      </c>
      <c r="X97" s="231"/>
      <c r="Y97" s="212"/>
      <c r="Z97" s="231"/>
      <c r="AA97" s="231"/>
      <c r="AB97" s="231"/>
      <c r="AC97" s="209"/>
      <c r="AD97" s="41"/>
      <c r="AE97" s="41"/>
      <c r="AF97" s="41"/>
      <c r="AG97" s="41"/>
      <c r="AH97" s="41"/>
      <c r="AI97" s="41"/>
    </row>
    <row r="98" spans="1:35" ht="45" customHeight="1" x14ac:dyDescent="0.2">
      <c r="A98" s="218" t="s">
        <v>6438</v>
      </c>
      <c r="B98" s="209" t="s">
        <v>7708</v>
      </c>
      <c r="C98" s="209" t="s">
        <v>48</v>
      </c>
      <c r="D98" s="210" t="s">
        <v>7975</v>
      </c>
      <c r="E98" s="209" t="s">
        <v>648</v>
      </c>
      <c r="F98" s="211" t="s">
        <v>6439</v>
      </c>
      <c r="G98" s="211"/>
      <c r="H98" s="211" t="s">
        <v>649</v>
      </c>
      <c r="I98" s="211" t="s">
        <v>6440</v>
      </c>
      <c r="J98" s="209" t="s">
        <v>5429</v>
      </c>
      <c r="K98" s="209" t="s">
        <v>5430</v>
      </c>
      <c r="L98" s="209" t="s">
        <v>650</v>
      </c>
      <c r="M98" s="209" t="s">
        <v>5319</v>
      </c>
      <c r="N98" s="212" t="s">
        <v>501</v>
      </c>
      <c r="O98" s="213" t="s">
        <v>651</v>
      </c>
      <c r="P98" s="213" t="s">
        <v>652</v>
      </c>
      <c r="Q98" s="214" t="s">
        <v>653</v>
      </c>
      <c r="R98" s="213"/>
      <c r="S98" s="214">
        <v>93401</v>
      </c>
      <c r="T98" s="214" t="s">
        <v>6441</v>
      </c>
      <c r="U98" s="214">
        <v>2020</v>
      </c>
      <c r="V98" s="215">
        <v>37970</v>
      </c>
      <c r="W98" s="213">
        <v>6900</v>
      </c>
      <c r="X98" s="231"/>
      <c r="Y98" s="212"/>
      <c r="Z98" s="231"/>
      <c r="AA98" s="231"/>
      <c r="AB98" s="231"/>
      <c r="AC98" s="209"/>
      <c r="AD98" s="41"/>
      <c r="AE98" s="41"/>
      <c r="AF98" s="41"/>
      <c r="AG98" s="41"/>
      <c r="AH98" s="41"/>
      <c r="AI98" s="41"/>
    </row>
    <row r="99" spans="1:35" ht="45" customHeight="1" x14ac:dyDescent="0.2">
      <c r="A99" s="218" t="s">
        <v>6442</v>
      </c>
      <c r="B99" s="210">
        <v>725712006</v>
      </c>
      <c r="C99" s="209" t="s">
        <v>70</v>
      </c>
      <c r="D99" s="210" t="s">
        <v>7975</v>
      </c>
      <c r="E99" s="209" t="s">
        <v>654</v>
      </c>
      <c r="F99" s="220" t="s">
        <v>8252</v>
      </c>
      <c r="G99" s="220">
        <v>2023</v>
      </c>
      <c r="H99" s="211" t="s">
        <v>655</v>
      </c>
      <c r="I99" s="211" t="s">
        <v>5269</v>
      </c>
      <c r="J99" s="209" t="s">
        <v>656</v>
      </c>
      <c r="K99" s="209" t="s">
        <v>6443</v>
      </c>
      <c r="L99" s="209" t="s">
        <v>5270</v>
      </c>
      <c r="M99" s="209" t="s">
        <v>6444</v>
      </c>
      <c r="N99" s="212" t="s">
        <v>46</v>
      </c>
      <c r="O99" s="213" t="s">
        <v>2798</v>
      </c>
      <c r="P99" s="213">
        <v>56933337595</v>
      </c>
      <c r="Q99" s="225" t="s">
        <v>6445</v>
      </c>
      <c r="R99" s="213"/>
      <c r="S99" s="214" t="s">
        <v>346</v>
      </c>
      <c r="T99" s="214" t="s">
        <v>8253</v>
      </c>
      <c r="U99" s="214">
        <v>2022</v>
      </c>
      <c r="V99" s="215">
        <v>37970</v>
      </c>
      <c r="W99" s="213">
        <v>7041</v>
      </c>
      <c r="X99" s="273"/>
      <c r="Y99" s="274"/>
      <c r="Z99" s="273"/>
      <c r="AA99" s="273"/>
      <c r="AB99" s="273"/>
      <c r="AC99" s="279" t="s">
        <v>7948</v>
      </c>
      <c r="AD99" s="41"/>
      <c r="AE99" s="41"/>
      <c r="AF99" s="41"/>
      <c r="AG99" s="41"/>
      <c r="AH99" s="41"/>
      <c r="AI99" s="278" t="s">
        <v>7949</v>
      </c>
    </row>
    <row r="100" spans="1:35" ht="45" customHeight="1" x14ac:dyDescent="0.2">
      <c r="A100" s="218" t="s">
        <v>6446</v>
      </c>
      <c r="B100" s="210">
        <v>651114535</v>
      </c>
      <c r="C100" s="209" t="s">
        <v>70</v>
      </c>
      <c r="D100" s="210" t="s">
        <v>7975</v>
      </c>
      <c r="E100" s="209" t="s">
        <v>657</v>
      </c>
      <c r="F100" s="211" t="s">
        <v>658</v>
      </c>
      <c r="G100" s="211"/>
      <c r="H100" s="211" t="s">
        <v>659</v>
      </c>
      <c r="I100" s="211" t="s">
        <v>5433</v>
      </c>
      <c r="J100" s="209" t="s">
        <v>660</v>
      </c>
      <c r="K100" s="209" t="s">
        <v>661</v>
      </c>
      <c r="L100" s="209" t="s">
        <v>5434</v>
      </c>
      <c r="M100" s="209" t="s">
        <v>663</v>
      </c>
      <c r="N100" s="212" t="s">
        <v>190</v>
      </c>
      <c r="O100" s="213" t="s">
        <v>545</v>
      </c>
      <c r="P100" s="213" t="s">
        <v>664</v>
      </c>
      <c r="Q100" s="214" t="s">
        <v>662</v>
      </c>
      <c r="R100" s="213"/>
      <c r="S100" s="214" t="s">
        <v>346</v>
      </c>
      <c r="T100" s="214" t="s">
        <v>665</v>
      </c>
      <c r="U100" s="214">
        <v>2017</v>
      </c>
      <c r="V100" s="215">
        <v>42349</v>
      </c>
      <c r="W100" s="213">
        <v>7588</v>
      </c>
      <c r="X100" s="231"/>
      <c r="Y100" s="212"/>
      <c r="Z100" s="231"/>
      <c r="AA100" s="231"/>
      <c r="AB100" s="231"/>
      <c r="AC100" s="209"/>
      <c r="AD100" s="41"/>
      <c r="AE100" s="41"/>
      <c r="AF100" s="41"/>
      <c r="AG100" s="41"/>
      <c r="AH100" s="41"/>
      <c r="AI100" s="278"/>
    </row>
    <row r="101" spans="1:35" ht="45" customHeight="1" x14ac:dyDescent="0.2">
      <c r="A101" s="218" t="s">
        <v>8019</v>
      </c>
      <c r="B101" s="210">
        <v>653776500</v>
      </c>
      <c r="C101" s="209" t="s">
        <v>70</v>
      </c>
      <c r="D101" s="210" t="s">
        <v>7975</v>
      </c>
      <c r="E101" s="209" t="s">
        <v>666</v>
      </c>
      <c r="F101" s="211" t="s">
        <v>667</v>
      </c>
      <c r="G101" s="211"/>
      <c r="H101" s="211" t="s">
        <v>668</v>
      </c>
      <c r="I101" s="211" t="s">
        <v>669</v>
      </c>
      <c r="J101" s="209" t="s">
        <v>670</v>
      </c>
      <c r="K101" s="209" t="s">
        <v>671</v>
      </c>
      <c r="L101" s="209" t="s">
        <v>672</v>
      </c>
      <c r="M101" s="209" t="s">
        <v>673</v>
      </c>
      <c r="N101" s="212" t="s">
        <v>294</v>
      </c>
      <c r="O101" s="214" t="s">
        <v>895</v>
      </c>
      <c r="P101" s="213" t="s">
        <v>674</v>
      </c>
      <c r="Q101" s="214"/>
      <c r="R101" s="213"/>
      <c r="S101" s="214" t="s">
        <v>346</v>
      </c>
      <c r="T101" s="214" t="s">
        <v>675</v>
      </c>
      <c r="U101" s="214" t="s">
        <v>8020</v>
      </c>
      <c r="V101" s="215">
        <v>38799</v>
      </c>
      <c r="W101" s="213">
        <v>7314</v>
      </c>
      <c r="X101" s="231"/>
      <c r="Y101" s="212"/>
      <c r="Z101" s="231"/>
      <c r="AA101" s="231"/>
      <c r="AB101" s="231"/>
      <c r="AC101" s="209"/>
      <c r="AD101" s="41"/>
      <c r="AE101" s="41"/>
      <c r="AF101" s="41"/>
      <c r="AG101" s="41"/>
      <c r="AH101" s="41"/>
      <c r="AI101" s="278"/>
    </row>
    <row r="102" spans="1:35" ht="45" customHeight="1" x14ac:dyDescent="0.2">
      <c r="A102" s="218" t="s">
        <v>6447</v>
      </c>
      <c r="B102" s="210">
        <v>717449002</v>
      </c>
      <c r="C102" s="209" t="s">
        <v>70</v>
      </c>
      <c r="D102" s="210" t="s">
        <v>7975</v>
      </c>
      <c r="E102" s="209" t="s">
        <v>676</v>
      </c>
      <c r="F102" s="211" t="s">
        <v>8254</v>
      </c>
      <c r="G102" s="214">
        <v>2023</v>
      </c>
      <c r="H102" s="211" t="s">
        <v>677</v>
      </c>
      <c r="I102" s="211" t="s">
        <v>6448</v>
      </c>
      <c r="J102" s="209" t="s">
        <v>678</v>
      </c>
      <c r="K102" s="209" t="s">
        <v>6449</v>
      </c>
      <c r="L102" s="209" t="s">
        <v>679</v>
      </c>
      <c r="M102" s="209" t="s">
        <v>680</v>
      </c>
      <c r="N102" s="212" t="s">
        <v>190</v>
      </c>
      <c r="O102" s="213" t="s">
        <v>545</v>
      </c>
      <c r="P102" s="213" t="s">
        <v>5189</v>
      </c>
      <c r="Q102" s="225" t="s">
        <v>5190</v>
      </c>
      <c r="R102" s="213"/>
      <c r="S102" s="214" t="s">
        <v>346</v>
      </c>
      <c r="T102" s="214" t="s">
        <v>8255</v>
      </c>
      <c r="U102" s="214">
        <v>2022</v>
      </c>
      <c r="V102" s="215">
        <v>37970</v>
      </c>
      <c r="W102" s="213">
        <v>6830</v>
      </c>
      <c r="X102" s="273"/>
      <c r="Y102" s="274"/>
      <c r="Z102" s="273"/>
      <c r="AA102" s="273"/>
      <c r="AB102" s="273"/>
      <c r="AC102" s="275"/>
      <c r="AD102" s="41"/>
      <c r="AE102" s="41"/>
      <c r="AF102" s="41"/>
      <c r="AG102" s="41"/>
      <c r="AH102" s="41"/>
      <c r="AI102" s="278"/>
    </row>
    <row r="103" spans="1:35" ht="45" customHeight="1" x14ac:dyDescent="0.2">
      <c r="A103" s="218" t="s">
        <v>6450</v>
      </c>
      <c r="B103" s="210">
        <v>717150007</v>
      </c>
      <c r="C103" s="209" t="s">
        <v>70</v>
      </c>
      <c r="D103" s="210" t="s">
        <v>7975</v>
      </c>
      <c r="E103" s="209" t="s">
        <v>681</v>
      </c>
      <c r="F103" s="211" t="s">
        <v>8218</v>
      </c>
      <c r="G103" s="211">
        <v>2023</v>
      </c>
      <c r="H103" s="211" t="s">
        <v>682</v>
      </c>
      <c r="I103" s="211" t="s">
        <v>8219</v>
      </c>
      <c r="J103" s="209" t="s">
        <v>683</v>
      </c>
      <c r="K103" s="209" t="s">
        <v>7852</v>
      </c>
      <c r="L103" s="209" t="s">
        <v>6451</v>
      </c>
      <c r="M103" s="209" t="s">
        <v>684</v>
      </c>
      <c r="N103" s="212" t="s">
        <v>46</v>
      </c>
      <c r="O103" s="213" t="s">
        <v>685</v>
      </c>
      <c r="P103" s="213" t="s">
        <v>5199</v>
      </c>
      <c r="Q103" s="214"/>
      <c r="R103" s="213"/>
      <c r="S103" s="214" t="s">
        <v>346</v>
      </c>
      <c r="T103" s="214" t="s">
        <v>8220</v>
      </c>
      <c r="U103" s="214">
        <v>2022</v>
      </c>
      <c r="V103" s="215">
        <v>37970</v>
      </c>
      <c r="W103" s="213">
        <v>6570</v>
      </c>
      <c r="X103" s="273"/>
      <c r="Y103" s="274"/>
      <c r="Z103" s="273"/>
      <c r="AA103" s="273"/>
      <c r="AB103" s="273"/>
      <c r="AC103" s="275" t="s">
        <v>8223</v>
      </c>
      <c r="AD103" s="41"/>
      <c r="AE103" s="41"/>
      <c r="AF103" s="41"/>
      <c r="AG103" s="41"/>
      <c r="AH103" s="41"/>
      <c r="AI103" s="278" t="s">
        <v>8021</v>
      </c>
    </row>
    <row r="104" spans="1:35" ht="45" customHeight="1" x14ac:dyDescent="0.2">
      <c r="A104" s="218" t="s">
        <v>6452</v>
      </c>
      <c r="B104" s="210">
        <v>651578310</v>
      </c>
      <c r="C104" s="209" t="s">
        <v>70</v>
      </c>
      <c r="D104" s="210" t="s">
        <v>7975</v>
      </c>
      <c r="E104" s="209" t="s">
        <v>6453</v>
      </c>
      <c r="F104" s="211" t="s">
        <v>6454</v>
      </c>
      <c r="G104" s="211"/>
      <c r="H104" s="211" t="s">
        <v>686</v>
      </c>
      <c r="I104" s="211" t="s">
        <v>6455</v>
      </c>
      <c r="J104" s="209" t="s">
        <v>5962</v>
      </c>
      <c r="K104" s="209" t="s">
        <v>6456</v>
      </c>
      <c r="L104" s="209" t="s">
        <v>688</v>
      </c>
      <c r="M104" s="209" t="s">
        <v>5961</v>
      </c>
      <c r="N104" s="212" t="s">
        <v>501</v>
      </c>
      <c r="O104" s="213" t="s">
        <v>179</v>
      </c>
      <c r="P104" s="213" t="s">
        <v>689</v>
      </c>
      <c r="Q104" s="214" t="s">
        <v>690</v>
      </c>
      <c r="R104" s="213"/>
      <c r="S104" s="214" t="s">
        <v>558</v>
      </c>
      <c r="T104" s="214" t="s">
        <v>6134</v>
      </c>
      <c r="U104" s="214">
        <v>2020</v>
      </c>
      <c r="V104" s="215">
        <v>43343</v>
      </c>
      <c r="W104" s="213">
        <v>7654</v>
      </c>
      <c r="X104" s="273"/>
      <c r="Y104" s="274"/>
      <c r="Z104" s="273"/>
      <c r="AA104" s="273"/>
      <c r="AB104" s="273"/>
      <c r="AC104" s="275"/>
      <c r="AD104" s="41"/>
      <c r="AE104" s="41"/>
      <c r="AF104" s="41"/>
      <c r="AG104" s="41"/>
      <c r="AH104" s="41"/>
      <c r="AI104" s="278"/>
    </row>
    <row r="105" spans="1:35" ht="45" customHeight="1" x14ac:dyDescent="0.2">
      <c r="A105" s="218" t="s">
        <v>6457</v>
      </c>
      <c r="B105" s="210">
        <v>651753546</v>
      </c>
      <c r="C105" s="209"/>
      <c r="D105" s="210" t="s">
        <v>7975</v>
      </c>
      <c r="E105" s="209" t="s">
        <v>6145</v>
      </c>
      <c r="F105" s="211" t="s">
        <v>5398</v>
      </c>
      <c r="G105" s="211"/>
      <c r="H105" s="211" t="s">
        <v>5399</v>
      </c>
      <c r="I105" s="211" t="s">
        <v>5400</v>
      </c>
      <c r="J105" s="209" t="s">
        <v>5262</v>
      </c>
      <c r="K105" s="209" t="s">
        <v>5401</v>
      </c>
      <c r="L105" s="209" t="s">
        <v>5402</v>
      </c>
      <c r="M105" s="209" t="s">
        <v>5403</v>
      </c>
      <c r="N105" s="212" t="s">
        <v>492</v>
      </c>
      <c r="O105" s="213" t="s">
        <v>2104</v>
      </c>
      <c r="P105" s="213" t="s">
        <v>5404</v>
      </c>
      <c r="Q105" s="225" t="s">
        <v>5405</v>
      </c>
      <c r="R105" s="213"/>
      <c r="S105" s="214">
        <v>93401</v>
      </c>
      <c r="T105" s="214" t="s">
        <v>5268</v>
      </c>
      <c r="U105" s="220">
        <v>2018</v>
      </c>
      <c r="V105" s="215">
        <v>43707</v>
      </c>
      <c r="W105" s="213">
        <v>7686</v>
      </c>
      <c r="X105" s="231"/>
      <c r="Y105" s="212"/>
      <c r="Z105" s="231"/>
      <c r="AA105" s="231"/>
      <c r="AB105" s="231"/>
      <c r="AC105" s="209"/>
      <c r="AD105" s="41"/>
      <c r="AE105" s="41"/>
      <c r="AF105" s="41"/>
      <c r="AG105" s="41"/>
      <c r="AH105" s="41"/>
      <c r="AI105" s="278"/>
    </row>
    <row r="106" spans="1:35" ht="45" customHeight="1" x14ac:dyDescent="0.2">
      <c r="A106" s="218" t="s">
        <v>6458</v>
      </c>
      <c r="B106" s="210">
        <v>651018196</v>
      </c>
      <c r="C106" s="211" t="s">
        <v>70</v>
      </c>
      <c r="D106" s="210" t="s">
        <v>7975</v>
      </c>
      <c r="E106" s="209" t="s">
        <v>692</v>
      </c>
      <c r="F106" s="211" t="s">
        <v>693</v>
      </c>
      <c r="G106" s="211"/>
      <c r="H106" s="211" t="s">
        <v>694</v>
      </c>
      <c r="I106" s="211" t="s">
        <v>695</v>
      </c>
      <c r="J106" s="209" t="s">
        <v>660</v>
      </c>
      <c r="K106" s="209" t="s">
        <v>696</v>
      </c>
      <c r="L106" s="209" t="s">
        <v>697</v>
      </c>
      <c r="M106" s="209" t="s">
        <v>698</v>
      </c>
      <c r="N106" s="212" t="s">
        <v>4995</v>
      </c>
      <c r="O106" s="213" t="s">
        <v>57</v>
      </c>
      <c r="P106" s="213" t="s">
        <v>699</v>
      </c>
      <c r="Q106" s="214" t="s">
        <v>700</v>
      </c>
      <c r="R106" s="213"/>
      <c r="S106" s="213" t="s">
        <v>346</v>
      </c>
      <c r="T106" s="214" t="s">
        <v>388</v>
      </c>
      <c r="U106" s="214">
        <v>2015</v>
      </c>
      <c r="V106" s="215">
        <v>42626</v>
      </c>
      <c r="W106" s="213">
        <v>7617</v>
      </c>
      <c r="X106" s="231"/>
      <c r="Y106" s="212"/>
      <c r="Z106" s="231"/>
      <c r="AA106" s="231"/>
      <c r="AB106" s="231"/>
      <c r="AC106" s="209"/>
      <c r="AD106" s="41"/>
      <c r="AE106" s="41"/>
      <c r="AF106" s="41"/>
      <c r="AG106" s="41"/>
      <c r="AH106" s="41"/>
      <c r="AI106" s="278"/>
    </row>
    <row r="107" spans="1:35" ht="45" customHeight="1" x14ac:dyDescent="0.2">
      <c r="A107" s="218" t="s">
        <v>6459</v>
      </c>
      <c r="B107" s="210">
        <v>735342002</v>
      </c>
      <c r="C107" s="209" t="s">
        <v>70</v>
      </c>
      <c r="D107" s="210" t="s">
        <v>7975</v>
      </c>
      <c r="E107" s="209" t="s">
        <v>701</v>
      </c>
      <c r="F107" s="211" t="s">
        <v>702</v>
      </c>
      <c r="G107" s="211"/>
      <c r="H107" s="211" t="s">
        <v>703</v>
      </c>
      <c r="I107" s="211" t="s">
        <v>704</v>
      </c>
      <c r="J107" s="209" t="s">
        <v>705</v>
      </c>
      <c r="K107" s="209" t="s">
        <v>706</v>
      </c>
      <c r="L107" s="209" t="s">
        <v>707</v>
      </c>
      <c r="M107" s="209" t="s">
        <v>709</v>
      </c>
      <c r="N107" s="212" t="s">
        <v>5034</v>
      </c>
      <c r="O107" s="213" t="s">
        <v>710</v>
      </c>
      <c r="P107" s="213"/>
      <c r="Q107" s="214" t="s">
        <v>708</v>
      </c>
      <c r="R107" s="213"/>
      <c r="S107" s="214" t="s">
        <v>44</v>
      </c>
      <c r="T107" s="214" t="s">
        <v>397</v>
      </c>
      <c r="U107" s="214">
        <v>2014</v>
      </c>
      <c r="V107" s="215">
        <v>37970</v>
      </c>
      <c r="W107" s="213">
        <v>6980</v>
      </c>
      <c r="X107" s="231"/>
      <c r="Y107" s="212"/>
      <c r="Z107" s="231"/>
      <c r="AA107" s="231"/>
      <c r="AB107" s="231"/>
      <c r="AC107" s="209"/>
      <c r="AD107" s="41"/>
      <c r="AE107" s="41"/>
      <c r="AF107" s="41"/>
      <c r="AG107" s="41"/>
      <c r="AH107" s="41"/>
      <c r="AI107" s="278"/>
    </row>
    <row r="108" spans="1:35" ht="45" customHeight="1" x14ac:dyDescent="0.2">
      <c r="A108" s="218" t="s">
        <v>6460</v>
      </c>
      <c r="B108" s="210">
        <v>652919804</v>
      </c>
      <c r="C108" s="209" t="s">
        <v>48</v>
      </c>
      <c r="D108" s="210" t="s">
        <v>7975</v>
      </c>
      <c r="E108" s="209" t="s">
        <v>711</v>
      </c>
      <c r="F108" s="211" t="s">
        <v>712</v>
      </c>
      <c r="G108" s="211"/>
      <c r="H108" s="211" t="s">
        <v>713</v>
      </c>
      <c r="I108" s="211" t="s">
        <v>714</v>
      </c>
      <c r="J108" s="209" t="s">
        <v>562</v>
      </c>
      <c r="K108" s="214" t="s">
        <v>715</v>
      </c>
      <c r="L108" s="209" t="s">
        <v>716</v>
      </c>
      <c r="M108" s="209" t="s">
        <v>717</v>
      </c>
      <c r="N108" s="212" t="s">
        <v>718</v>
      </c>
      <c r="O108" s="213" t="s">
        <v>719</v>
      </c>
      <c r="P108" s="213"/>
      <c r="Q108" s="214"/>
      <c r="R108" s="213"/>
      <c r="S108" s="214" t="s">
        <v>81</v>
      </c>
      <c r="T108" s="214" t="s">
        <v>720</v>
      </c>
      <c r="U108" s="214">
        <v>2004</v>
      </c>
      <c r="V108" s="215">
        <v>38384</v>
      </c>
      <c r="W108" s="213">
        <v>7156</v>
      </c>
      <c r="X108" s="231"/>
      <c r="Y108" s="212"/>
      <c r="Z108" s="231"/>
      <c r="AA108" s="231"/>
      <c r="AB108" s="231"/>
      <c r="AC108" s="209"/>
      <c r="AD108" s="41"/>
      <c r="AE108" s="41"/>
      <c r="AF108" s="41"/>
      <c r="AG108" s="41"/>
      <c r="AH108" s="41"/>
      <c r="AI108" s="278"/>
    </row>
    <row r="109" spans="1:35" ht="45" customHeight="1" x14ac:dyDescent="0.2">
      <c r="A109" s="218" t="s">
        <v>6461</v>
      </c>
      <c r="B109" s="210">
        <v>725997000</v>
      </c>
      <c r="C109" s="209" t="s">
        <v>70</v>
      </c>
      <c r="D109" s="210" t="s">
        <v>7975</v>
      </c>
      <c r="E109" s="209" t="s">
        <v>721</v>
      </c>
      <c r="F109" s="211" t="s">
        <v>8205</v>
      </c>
      <c r="G109" s="211"/>
      <c r="H109" s="211" t="s">
        <v>722</v>
      </c>
      <c r="I109" s="211" t="s">
        <v>6031</v>
      </c>
      <c r="J109" s="209" t="s">
        <v>119</v>
      </c>
      <c r="K109" s="209" t="s">
        <v>6032</v>
      </c>
      <c r="L109" s="209" t="s">
        <v>723</v>
      </c>
      <c r="M109" s="209" t="s">
        <v>724</v>
      </c>
      <c r="N109" s="212" t="s">
        <v>725</v>
      </c>
      <c r="O109" s="213" t="s">
        <v>2266</v>
      </c>
      <c r="P109" s="213"/>
      <c r="Q109" s="214"/>
      <c r="R109" s="213"/>
      <c r="S109" s="214" t="s">
        <v>346</v>
      </c>
      <c r="T109" s="214" t="s">
        <v>6033</v>
      </c>
      <c r="U109" s="214">
        <v>2019</v>
      </c>
      <c r="V109" s="215">
        <v>37970</v>
      </c>
      <c r="W109" s="213">
        <v>6903</v>
      </c>
      <c r="X109" s="231"/>
      <c r="Y109" s="212"/>
      <c r="Z109" s="231"/>
      <c r="AA109" s="231"/>
      <c r="AB109" s="231"/>
      <c r="AC109" s="209"/>
      <c r="AD109" s="41"/>
      <c r="AE109" s="41"/>
      <c r="AF109" s="41"/>
      <c r="AG109" s="41"/>
      <c r="AH109" s="41"/>
      <c r="AI109" s="278"/>
    </row>
    <row r="110" spans="1:35" ht="45" customHeight="1" x14ac:dyDescent="0.2">
      <c r="A110" s="218" t="s">
        <v>6462</v>
      </c>
      <c r="B110" s="210">
        <v>719365000</v>
      </c>
      <c r="C110" s="209" t="s">
        <v>70</v>
      </c>
      <c r="D110" s="210" t="s">
        <v>7975</v>
      </c>
      <c r="E110" s="209" t="s">
        <v>726</v>
      </c>
      <c r="F110" s="211" t="s">
        <v>6463</v>
      </c>
      <c r="G110" s="211"/>
      <c r="H110" s="211" t="s">
        <v>727</v>
      </c>
      <c r="I110" s="211" t="s">
        <v>6464</v>
      </c>
      <c r="J110" s="209" t="s">
        <v>728</v>
      </c>
      <c r="K110" s="209" t="s">
        <v>6465</v>
      </c>
      <c r="L110" s="209" t="s">
        <v>5478</v>
      </c>
      <c r="M110" s="209" t="s">
        <v>729</v>
      </c>
      <c r="N110" s="212" t="s">
        <v>46</v>
      </c>
      <c r="O110" s="213" t="s">
        <v>730</v>
      </c>
      <c r="P110" s="213" t="s">
        <v>5479</v>
      </c>
      <c r="Q110" s="225" t="s">
        <v>5480</v>
      </c>
      <c r="R110" s="213"/>
      <c r="S110" s="214" t="s">
        <v>346</v>
      </c>
      <c r="T110" s="214" t="s">
        <v>6466</v>
      </c>
      <c r="U110" s="214">
        <v>2020</v>
      </c>
      <c r="V110" s="215">
        <v>37970</v>
      </c>
      <c r="W110" s="213">
        <v>6899</v>
      </c>
      <c r="X110" s="231"/>
      <c r="Y110" s="212"/>
      <c r="Z110" s="231"/>
      <c r="AA110" s="231"/>
      <c r="AB110" s="231"/>
      <c r="AC110" s="209"/>
      <c r="AD110" s="41"/>
      <c r="AE110" s="41"/>
      <c r="AF110" s="41"/>
      <c r="AG110" s="41"/>
      <c r="AH110" s="41"/>
      <c r="AI110" s="278"/>
    </row>
    <row r="111" spans="1:35" ht="45" customHeight="1" x14ac:dyDescent="0.2">
      <c r="A111" s="218" t="s">
        <v>6467</v>
      </c>
      <c r="B111" s="210">
        <v>725129009</v>
      </c>
      <c r="C111" s="209" t="s">
        <v>70</v>
      </c>
      <c r="D111" s="210" t="s">
        <v>7975</v>
      </c>
      <c r="E111" s="209" t="s">
        <v>731</v>
      </c>
      <c r="F111" s="297" t="s">
        <v>8256</v>
      </c>
      <c r="G111" s="297">
        <v>2023</v>
      </c>
      <c r="H111" s="211" t="s">
        <v>732</v>
      </c>
      <c r="I111" s="211" t="s">
        <v>7870</v>
      </c>
      <c r="J111" s="209" t="s">
        <v>728</v>
      </c>
      <c r="K111" s="209" t="s">
        <v>8257</v>
      </c>
      <c r="L111" s="209" t="s">
        <v>8258</v>
      </c>
      <c r="M111" s="209" t="s">
        <v>733</v>
      </c>
      <c r="N111" s="212" t="s">
        <v>4999</v>
      </c>
      <c r="O111" s="213" t="s">
        <v>817</v>
      </c>
      <c r="P111" s="213" t="s">
        <v>5051</v>
      </c>
      <c r="Q111" s="214" t="s">
        <v>5052</v>
      </c>
      <c r="R111" s="213"/>
      <c r="S111" s="214" t="s">
        <v>346</v>
      </c>
      <c r="T111" s="214" t="s">
        <v>8259</v>
      </c>
      <c r="U111" s="214">
        <v>2022</v>
      </c>
      <c r="V111" s="215">
        <v>37970</v>
      </c>
      <c r="W111" s="213">
        <v>6926</v>
      </c>
      <c r="X111" s="273"/>
      <c r="Y111" s="274"/>
      <c r="Z111" s="273"/>
      <c r="AA111" s="273"/>
      <c r="AB111" s="273"/>
      <c r="AC111" s="275"/>
      <c r="AD111" s="41"/>
      <c r="AE111" s="41"/>
      <c r="AF111" s="41"/>
      <c r="AG111" s="41"/>
      <c r="AH111" s="41"/>
      <c r="AI111" s="278"/>
    </row>
    <row r="112" spans="1:35" ht="45" customHeight="1" x14ac:dyDescent="0.2">
      <c r="A112" s="218" t="s">
        <v>6469</v>
      </c>
      <c r="B112" s="210">
        <v>651460891</v>
      </c>
      <c r="C112" s="209"/>
      <c r="D112" s="210" t="s">
        <v>7975</v>
      </c>
      <c r="E112" s="209" t="s">
        <v>6146</v>
      </c>
      <c r="F112" s="211" t="s">
        <v>5856</v>
      </c>
      <c r="G112" s="211"/>
      <c r="H112" s="211" t="s">
        <v>5855</v>
      </c>
      <c r="I112" s="211" t="s">
        <v>5857</v>
      </c>
      <c r="J112" s="209" t="s">
        <v>1205</v>
      </c>
      <c r="K112" s="209" t="s">
        <v>5858</v>
      </c>
      <c r="L112" s="209" t="s">
        <v>5859</v>
      </c>
      <c r="M112" s="209" t="s">
        <v>5860</v>
      </c>
      <c r="N112" s="212" t="s">
        <v>46</v>
      </c>
      <c r="O112" s="213" t="s">
        <v>3120</v>
      </c>
      <c r="P112" s="213" t="s">
        <v>5861</v>
      </c>
      <c r="Q112" s="225" t="s">
        <v>5862</v>
      </c>
      <c r="R112" s="213"/>
      <c r="S112" s="214">
        <v>93401</v>
      </c>
      <c r="T112" s="214" t="s">
        <v>5863</v>
      </c>
      <c r="U112" s="214">
        <v>2020</v>
      </c>
      <c r="V112" s="215">
        <v>44119</v>
      </c>
      <c r="W112" s="213">
        <v>7718</v>
      </c>
      <c r="X112" s="231"/>
      <c r="Y112" s="212"/>
      <c r="Z112" s="231"/>
      <c r="AA112" s="231"/>
      <c r="AB112" s="231"/>
      <c r="AC112" s="209"/>
      <c r="AD112" s="41"/>
      <c r="AE112" s="41"/>
      <c r="AF112" s="41"/>
      <c r="AG112" s="41"/>
      <c r="AH112" s="41"/>
      <c r="AI112" s="278"/>
    </row>
    <row r="113" spans="1:35" ht="45" customHeight="1" x14ac:dyDescent="0.2">
      <c r="A113" s="218" t="s">
        <v>6470</v>
      </c>
      <c r="B113" s="210">
        <v>727861009</v>
      </c>
      <c r="C113" s="209" t="s">
        <v>70</v>
      </c>
      <c r="D113" s="210" t="s">
        <v>7975</v>
      </c>
      <c r="E113" s="209" t="s">
        <v>734</v>
      </c>
      <c r="F113" s="211" t="s">
        <v>735</v>
      </c>
      <c r="G113" s="211"/>
      <c r="H113" s="211" t="s">
        <v>736</v>
      </c>
      <c r="I113" s="211" t="s">
        <v>737</v>
      </c>
      <c r="J113" s="209" t="s">
        <v>163</v>
      </c>
      <c r="K113" s="209" t="s">
        <v>738</v>
      </c>
      <c r="L113" s="209" t="s">
        <v>739</v>
      </c>
      <c r="M113" s="209" t="s">
        <v>740</v>
      </c>
      <c r="N113" s="212" t="s">
        <v>46</v>
      </c>
      <c r="O113" s="213" t="s">
        <v>742</v>
      </c>
      <c r="P113" s="213" t="s">
        <v>741</v>
      </c>
      <c r="Q113" s="214"/>
      <c r="R113" s="213"/>
      <c r="S113" s="214" t="s">
        <v>442</v>
      </c>
      <c r="T113" s="214" t="s">
        <v>743</v>
      </c>
      <c r="U113" s="214">
        <v>2013</v>
      </c>
      <c r="V113" s="215">
        <v>38443</v>
      </c>
      <c r="W113" s="213">
        <v>7161</v>
      </c>
      <c r="X113" s="231"/>
      <c r="Y113" s="212"/>
      <c r="Z113" s="231"/>
      <c r="AA113" s="231"/>
      <c r="AB113" s="231"/>
      <c r="AC113" s="209"/>
      <c r="AD113" s="41"/>
      <c r="AE113" s="41"/>
      <c r="AF113" s="41"/>
      <c r="AG113" s="41"/>
      <c r="AH113" s="41"/>
      <c r="AI113" s="278"/>
    </row>
    <row r="114" spans="1:35" ht="45" customHeight="1" x14ac:dyDescent="0.2">
      <c r="A114" s="218" t="s">
        <v>6471</v>
      </c>
      <c r="B114" s="210">
        <v>726414009</v>
      </c>
      <c r="C114" s="209" t="s">
        <v>70</v>
      </c>
      <c r="D114" s="210" t="s">
        <v>7975</v>
      </c>
      <c r="E114" s="209" t="s">
        <v>744</v>
      </c>
      <c r="F114" s="211" t="s">
        <v>745</v>
      </c>
      <c r="G114" s="211"/>
      <c r="H114" s="211" t="s">
        <v>746</v>
      </c>
      <c r="I114" s="211" t="s">
        <v>747</v>
      </c>
      <c r="J114" s="209" t="s">
        <v>119</v>
      </c>
      <c r="K114" s="209" t="s">
        <v>748</v>
      </c>
      <c r="L114" s="209" t="s">
        <v>749</v>
      </c>
      <c r="M114" s="209" t="s">
        <v>750</v>
      </c>
      <c r="N114" s="212" t="s">
        <v>46</v>
      </c>
      <c r="O114" s="213" t="s">
        <v>752</v>
      </c>
      <c r="P114" s="213" t="s">
        <v>751</v>
      </c>
      <c r="Q114" s="214"/>
      <c r="R114" s="213"/>
      <c r="S114" s="214" t="s">
        <v>346</v>
      </c>
      <c r="T114" s="214" t="s">
        <v>753</v>
      </c>
      <c r="U114" s="214">
        <v>2009</v>
      </c>
      <c r="V114" s="215">
        <v>37970</v>
      </c>
      <c r="W114" s="213">
        <v>6932</v>
      </c>
      <c r="X114" s="231"/>
      <c r="Y114" s="212"/>
      <c r="Z114" s="231"/>
      <c r="AA114" s="231"/>
      <c r="AB114" s="231"/>
      <c r="AC114" s="209"/>
      <c r="AD114" s="41"/>
      <c r="AE114" s="41"/>
      <c r="AF114" s="41"/>
      <c r="AG114" s="41"/>
      <c r="AH114" s="41"/>
      <c r="AI114" s="278"/>
    </row>
    <row r="115" spans="1:35" ht="45" customHeight="1" x14ac:dyDescent="0.2">
      <c r="A115" s="218" t="s">
        <v>6472</v>
      </c>
      <c r="B115" s="210">
        <v>711620001</v>
      </c>
      <c r="C115" s="209" t="s">
        <v>70</v>
      </c>
      <c r="D115" s="210" t="s">
        <v>7975</v>
      </c>
      <c r="E115" s="209" t="s">
        <v>754</v>
      </c>
      <c r="F115" s="211" t="s">
        <v>6473</v>
      </c>
      <c r="G115" s="211"/>
      <c r="H115" s="211" t="s">
        <v>755</v>
      </c>
      <c r="I115" s="211" t="s">
        <v>6474</v>
      </c>
      <c r="J115" s="209" t="s">
        <v>5683</v>
      </c>
      <c r="K115" s="209" t="s">
        <v>5414</v>
      </c>
      <c r="L115" s="209" t="s">
        <v>756</v>
      </c>
      <c r="M115" s="209" t="s">
        <v>757</v>
      </c>
      <c r="N115" s="212" t="s">
        <v>46</v>
      </c>
      <c r="O115" s="213" t="s">
        <v>535</v>
      </c>
      <c r="P115" s="213">
        <v>225589874</v>
      </c>
      <c r="Q115" s="225" t="s">
        <v>5336</v>
      </c>
      <c r="R115" s="213"/>
      <c r="S115" s="214">
        <v>93401</v>
      </c>
      <c r="T115" s="214" t="s">
        <v>6475</v>
      </c>
      <c r="U115" s="214">
        <v>2020</v>
      </c>
      <c r="V115" s="215">
        <v>37970</v>
      </c>
      <c r="W115" s="213">
        <v>2260</v>
      </c>
      <c r="X115" s="231"/>
      <c r="Y115" s="212"/>
      <c r="Z115" s="231"/>
      <c r="AA115" s="231"/>
      <c r="AB115" s="231"/>
      <c r="AC115" s="209"/>
      <c r="AD115" s="41"/>
      <c r="AE115" s="41"/>
      <c r="AF115" s="41"/>
      <c r="AG115" s="41"/>
      <c r="AH115" s="41"/>
      <c r="AI115" s="278"/>
    </row>
    <row r="116" spans="1:35" ht="45" customHeight="1" x14ac:dyDescent="0.2">
      <c r="A116" s="218" t="s">
        <v>6476</v>
      </c>
      <c r="B116" s="210">
        <v>730998007</v>
      </c>
      <c r="C116" s="209" t="s">
        <v>70</v>
      </c>
      <c r="D116" s="210" t="s">
        <v>7975</v>
      </c>
      <c r="E116" s="209" t="s">
        <v>758</v>
      </c>
      <c r="F116" s="211" t="s">
        <v>6477</v>
      </c>
      <c r="G116" s="211"/>
      <c r="H116" s="211" t="s">
        <v>759</v>
      </c>
      <c r="I116" s="211" t="s">
        <v>6478</v>
      </c>
      <c r="J116" s="209" t="s">
        <v>656</v>
      </c>
      <c r="K116" s="209" t="s">
        <v>6479</v>
      </c>
      <c r="L116" s="209" t="s">
        <v>5332</v>
      </c>
      <c r="M116" s="209" t="s">
        <v>760</v>
      </c>
      <c r="N116" s="212" t="s">
        <v>46</v>
      </c>
      <c r="O116" s="213" t="s">
        <v>752</v>
      </c>
      <c r="P116" s="213" t="s">
        <v>761</v>
      </c>
      <c r="Q116" s="214" t="s">
        <v>762</v>
      </c>
      <c r="R116" s="213"/>
      <c r="S116" s="214" t="s">
        <v>346</v>
      </c>
      <c r="T116" s="214" t="s">
        <v>6480</v>
      </c>
      <c r="U116" s="214">
        <v>2020</v>
      </c>
      <c r="V116" s="215">
        <v>37970</v>
      </c>
      <c r="W116" s="213">
        <v>7085</v>
      </c>
      <c r="X116" s="231"/>
      <c r="Y116" s="212"/>
      <c r="Z116" s="231"/>
      <c r="AA116" s="231"/>
      <c r="AB116" s="231"/>
      <c r="AC116" s="209"/>
      <c r="AD116" s="41"/>
      <c r="AE116" s="41"/>
      <c r="AF116" s="41"/>
      <c r="AG116" s="41"/>
      <c r="AH116" s="41"/>
      <c r="AI116" s="278"/>
    </row>
    <row r="117" spans="1:35" ht="45" customHeight="1" x14ac:dyDescent="0.2">
      <c r="A117" s="218" t="s">
        <v>6481</v>
      </c>
      <c r="B117" s="210">
        <v>700230007</v>
      </c>
      <c r="C117" s="209" t="s">
        <v>70</v>
      </c>
      <c r="D117" s="210" t="s">
        <v>7975</v>
      </c>
      <c r="E117" s="209" t="s">
        <v>763</v>
      </c>
      <c r="F117" s="211" t="s">
        <v>764</v>
      </c>
      <c r="G117" s="211"/>
      <c r="H117" s="211" t="s">
        <v>765</v>
      </c>
      <c r="I117" s="211" t="s">
        <v>766</v>
      </c>
      <c r="J117" s="209" t="s">
        <v>767</v>
      </c>
      <c r="K117" s="209" t="s">
        <v>768</v>
      </c>
      <c r="L117" s="209" t="s">
        <v>769</v>
      </c>
      <c r="M117" s="209" t="s">
        <v>771</v>
      </c>
      <c r="N117" s="212" t="s">
        <v>46</v>
      </c>
      <c r="O117" s="213" t="s">
        <v>579</v>
      </c>
      <c r="P117" s="213" t="s">
        <v>770</v>
      </c>
      <c r="Q117" s="214" t="s">
        <v>772</v>
      </c>
      <c r="R117" s="213"/>
      <c r="S117" s="214" t="s">
        <v>346</v>
      </c>
      <c r="T117" s="214" t="s">
        <v>773</v>
      </c>
      <c r="U117" s="214">
        <v>2013</v>
      </c>
      <c r="V117" s="215">
        <v>37970</v>
      </c>
      <c r="W117" s="213">
        <v>3500</v>
      </c>
      <c r="X117" s="231"/>
      <c r="Y117" s="212"/>
      <c r="Z117" s="231"/>
      <c r="AA117" s="231"/>
      <c r="AB117" s="231"/>
      <c r="AC117" s="209"/>
      <c r="AD117" s="41"/>
      <c r="AE117" s="41"/>
      <c r="AF117" s="41"/>
      <c r="AG117" s="41"/>
      <c r="AH117" s="41"/>
      <c r="AI117" s="278"/>
    </row>
    <row r="118" spans="1:35" ht="45" customHeight="1" x14ac:dyDescent="0.2">
      <c r="A118" s="218" t="s">
        <v>6482</v>
      </c>
      <c r="B118" s="209" t="s">
        <v>7709</v>
      </c>
      <c r="C118" s="209" t="s">
        <v>774</v>
      </c>
      <c r="D118" s="210" t="s">
        <v>7975</v>
      </c>
      <c r="E118" s="209" t="s">
        <v>775</v>
      </c>
      <c r="F118" s="211" t="s">
        <v>6483</v>
      </c>
      <c r="G118" s="211"/>
      <c r="H118" s="211" t="s">
        <v>776</v>
      </c>
      <c r="I118" s="211" t="s">
        <v>6484</v>
      </c>
      <c r="J118" s="209" t="s">
        <v>777</v>
      </c>
      <c r="K118" s="209" t="s">
        <v>5926</v>
      </c>
      <c r="L118" s="209" t="s">
        <v>5927</v>
      </c>
      <c r="M118" s="209" t="s">
        <v>779</v>
      </c>
      <c r="N118" s="212" t="s">
        <v>4999</v>
      </c>
      <c r="O118" s="213" t="s">
        <v>1387</v>
      </c>
      <c r="P118" s="213" t="s">
        <v>780</v>
      </c>
      <c r="Q118" s="214" t="s">
        <v>778</v>
      </c>
      <c r="R118" s="213"/>
      <c r="S118" s="214">
        <v>93401</v>
      </c>
      <c r="T118" s="214" t="s">
        <v>6485</v>
      </c>
      <c r="U118" s="214">
        <v>2020</v>
      </c>
      <c r="V118" s="215">
        <v>43014</v>
      </c>
      <c r="W118" s="213">
        <v>7638</v>
      </c>
      <c r="X118" s="273"/>
      <c r="Y118" s="274"/>
      <c r="Z118" s="273"/>
      <c r="AA118" s="273"/>
      <c r="AB118" s="273"/>
      <c r="AC118" s="275"/>
      <c r="AD118" s="41"/>
      <c r="AE118" s="41"/>
      <c r="AF118" s="41"/>
      <c r="AG118" s="41"/>
      <c r="AH118" s="41"/>
      <c r="AI118" s="278" t="s">
        <v>8007</v>
      </c>
    </row>
    <row r="119" spans="1:35" ht="45" customHeight="1" x14ac:dyDescent="0.2">
      <c r="A119" s="218" t="s">
        <v>6486</v>
      </c>
      <c r="B119" s="210">
        <v>650744136</v>
      </c>
      <c r="C119" s="209" t="s">
        <v>48</v>
      </c>
      <c r="D119" s="210" t="s">
        <v>7975</v>
      </c>
      <c r="E119" s="209" t="s">
        <v>781</v>
      </c>
      <c r="F119" s="211" t="s">
        <v>5868</v>
      </c>
      <c r="G119" s="211"/>
      <c r="H119" s="211" t="s">
        <v>782</v>
      </c>
      <c r="I119" s="211" t="s">
        <v>5869</v>
      </c>
      <c r="J119" s="209" t="s">
        <v>5870</v>
      </c>
      <c r="K119" s="209" t="s">
        <v>5871</v>
      </c>
      <c r="L119" s="209" t="s">
        <v>5570</v>
      </c>
      <c r="M119" s="220" t="s">
        <v>5572</v>
      </c>
      <c r="N119" s="212" t="s">
        <v>4999</v>
      </c>
      <c r="O119" s="213" t="s">
        <v>1387</v>
      </c>
      <c r="P119" s="213" t="s">
        <v>5068</v>
      </c>
      <c r="Q119" s="225" t="s">
        <v>5571</v>
      </c>
      <c r="R119" s="213"/>
      <c r="S119" s="214" t="s">
        <v>783</v>
      </c>
      <c r="T119" s="214" t="s">
        <v>5813</v>
      </c>
      <c r="U119" s="214">
        <v>2019</v>
      </c>
      <c r="V119" s="215">
        <v>41599</v>
      </c>
      <c r="W119" s="213">
        <v>7492</v>
      </c>
      <c r="X119" s="231"/>
      <c r="Y119" s="212"/>
      <c r="Z119" s="231"/>
      <c r="AA119" s="231"/>
      <c r="AB119" s="231"/>
      <c r="AC119" s="209"/>
      <c r="AD119" s="41"/>
      <c r="AE119" s="41"/>
      <c r="AF119" s="41"/>
      <c r="AG119" s="41"/>
      <c r="AH119" s="41"/>
      <c r="AI119" s="278" t="s">
        <v>8007</v>
      </c>
    </row>
    <row r="120" spans="1:35" ht="45" customHeight="1" x14ac:dyDescent="0.2">
      <c r="A120" s="218" t="s">
        <v>6487</v>
      </c>
      <c r="B120" s="210">
        <v>651589657</v>
      </c>
      <c r="C120" s="209" t="s">
        <v>784</v>
      </c>
      <c r="D120" s="210" t="s">
        <v>7975</v>
      </c>
      <c r="E120" s="209" t="s">
        <v>785</v>
      </c>
      <c r="F120" s="211" t="s">
        <v>6488</v>
      </c>
      <c r="G120" s="211"/>
      <c r="H120" s="211" t="s">
        <v>786</v>
      </c>
      <c r="I120" s="211" t="s">
        <v>6489</v>
      </c>
      <c r="J120" s="209" t="s">
        <v>787</v>
      </c>
      <c r="K120" s="209" t="s">
        <v>5934</v>
      </c>
      <c r="L120" s="209" t="s">
        <v>6490</v>
      </c>
      <c r="M120" s="209" t="s">
        <v>5928</v>
      </c>
      <c r="N120" s="212" t="s">
        <v>46</v>
      </c>
      <c r="O120" s="213" t="s">
        <v>1211</v>
      </c>
      <c r="P120" s="213" t="s">
        <v>5929</v>
      </c>
      <c r="Q120" s="225" t="s">
        <v>5930</v>
      </c>
      <c r="R120" s="213"/>
      <c r="S120" s="214" t="s">
        <v>81</v>
      </c>
      <c r="T120" s="214" t="s">
        <v>6491</v>
      </c>
      <c r="U120" s="214">
        <v>2020</v>
      </c>
      <c r="V120" s="215">
        <v>43276</v>
      </c>
      <c r="W120" s="213">
        <v>7650</v>
      </c>
      <c r="X120" s="273"/>
      <c r="Y120" s="274"/>
      <c r="Z120" s="273"/>
      <c r="AA120" s="273"/>
      <c r="AB120" s="273"/>
      <c r="AC120" s="275"/>
      <c r="AD120" s="41"/>
      <c r="AE120" s="41"/>
      <c r="AF120" s="41"/>
      <c r="AG120" s="41"/>
      <c r="AH120" s="41"/>
      <c r="AI120" s="41"/>
    </row>
    <row r="121" spans="1:35" ht="45" customHeight="1" x14ac:dyDescent="0.2">
      <c r="A121" s="229" t="s">
        <v>8022</v>
      </c>
      <c r="B121" s="310">
        <v>650153464</v>
      </c>
      <c r="C121" s="209" t="s">
        <v>70</v>
      </c>
      <c r="D121" s="210" t="s">
        <v>7975</v>
      </c>
      <c r="E121" s="209" t="s">
        <v>5002</v>
      </c>
      <c r="F121" s="211" t="s">
        <v>7435</v>
      </c>
      <c r="G121" s="211"/>
      <c r="H121" s="211" t="s">
        <v>3681</v>
      </c>
      <c r="I121" s="211" t="s">
        <v>7436</v>
      </c>
      <c r="J121" s="209" t="s">
        <v>1285</v>
      </c>
      <c r="K121" s="209" t="s">
        <v>7437</v>
      </c>
      <c r="L121" s="209" t="s">
        <v>7438</v>
      </c>
      <c r="M121" s="209" t="s">
        <v>5003</v>
      </c>
      <c r="N121" s="212" t="s">
        <v>46</v>
      </c>
      <c r="O121" s="213" t="s">
        <v>1199</v>
      </c>
      <c r="P121" s="213">
        <v>227325006</v>
      </c>
      <c r="Q121" s="225" t="s">
        <v>7439</v>
      </c>
      <c r="R121" s="213"/>
      <c r="S121" s="214" t="s">
        <v>346</v>
      </c>
      <c r="T121" s="214" t="s">
        <v>7440</v>
      </c>
      <c r="U121" s="214">
        <v>2020</v>
      </c>
      <c r="V121" s="215">
        <v>41890</v>
      </c>
      <c r="W121" s="213">
        <v>7506</v>
      </c>
      <c r="X121" s="273"/>
      <c r="Y121" s="274"/>
      <c r="Z121" s="273"/>
      <c r="AA121" s="273"/>
      <c r="AB121" s="273"/>
      <c r="AC121" s="275"/>
      <c r="AD121" s="41"/>
      <c r="AE121" s="41"/>
      <c r="AF121" s="41"/>
      <c r="AG121" s="41"/>
      <c r="AH121" s="41"/>
      <c r="AI121" s="41"/>
    </row>
    <row r="122" spans="1:35" ht="45" customHeight="1" x14ac:dyDescent="0.2">
      <c r="A122" s="218" t="s">
        <v>6492</v>
      </c>
      <c r="B122" s="210">
        <v>718391008</v>
      </c>
      <c r="C122" s="209" t="s">
        <v>70</v>
      </c>
      <c r="D122" s="210" t="s">
        <v>7975</v>
      </c>
      <c r="E122" s="209" t="s">
        <v>788</v>
      </c>
      <c r="F122" s="211" t="s">
        <v>789</v>
      </c>
      <c r="G122" s="211"/>
      <c r="H122" s="211" t="s">
        <v>790</v>
      </c>
      <c r="I122" s="211" t="s">
        <v>791</v>
      </c>
      <c r="J122" s="209" t="s">
        <v>792</v>
      </c>
      <c r="K122" s="209" t="s">
        <v>793</v>
      </c>
      <c r="L122" s="209" t="s">
        <v>794</v>
      </c>
      <c r="M122" s="209" t="s">
        <v>796</v>
      </c>
      <c r="N122" s="212" t="s">
        <v>46</v>
      </c>
      <c r="O122" s="213" t="s">
        <v>579</v>
      </c>
      <c r="P122" s="213"/>
      <c r="Q122" s="214" t="s">
        <v>795</v>
      </c>
      <c r="R122" s="213"/>
      <c r="S122" s="214" t="s">
        <v>346</v>
      </c>
      <c r="T122" s="214" t="s">
        <v>797</v>
      </c>
      <c r="U122" s="214">
        <v>2007</v>
      </c>
      <c r="V122" s="215">
        <v>39608</v>
      </c>
      <c r="W122" s="213">
        <v>7394</v>
      </c>
      <c r="X122" s="231"/>
      <c r="Y122" s="212"/>
      <c r="Z122" s="231"/>
      <c r="AA122" s="231"/>
      <c r="AB122" s="231"/>
      <c r="AC122" s="209"/>
      <c r="AD122" s="41"/>
      <c r="AE122" s="41"/>
      <c r="AF122" s="41"/>
      <c r="AG122" s="41"/>
      <c r="AH122" s="41"/>
      <c r="AI122" s="41"/>
    </row>
    <row r="123" spans="1:35" ht="45" customHeight="1" x14ac:dyDescent="0.2">
      <c r="A123" s="218" t="s">
        <v>6493</v>
      </c>
      <c r="B123" s="210">
        <v>713523003</v>
      </c>
      <c r="C123" s="209" t="s">
        <v>70</v>
      </c>
      <c r="D123" s="210" t="s">
        <v>7975</v>
      </c>
      <c r="E123" s="209" t="s">
        <v>798</v>
      </c>
      <c r="F123" s="211" t="s">
        <v>8260</v>
      </c>
      <c r="G123" s="211"/>
      <c r="H123" s="211" t="s">
        <v>799</v>
      </c>
      <c r="I123" s="211" t="s">
        <v>8261</v>
      </c>
      <c r="J123" s="209" t="s">
        <v>728</v>
      </c>
      <c r="K123" s="209" t="s">
        <v>5628</v>
      </c>
      <c r="L123" s="209" t="s">
        <v>8262</v>
      </c>
      <c r="M123" s="209" t="s">
        <v>5630</v>
      </c>
      <c r="N123" s="212" t="s">
        <v>4997</v>
      </c>
      <c r="O123" s="213" t="s">
        <v>800</v>
      </c>
      <c r="P123" s="213" t="s">
        <v>801</v>
      </c>
      <c r="Q123" s="214" t="s">
        <v>5629</v>
      </c>
      <c r="R123" s="213" t="s">
        <v>5631</v>
      </c>
      <c r="S123" s="213" t="s">
        <v>346</v>
      </c>
      <c r="T123" s="214" t="s">
        <v>8263</v>
      </c>
      <c r="U123" s="214">
        <v>2022</v>
      </c>
      <c r="V123" s="215">
        <v>37970</v>
      </c>
      <c r="W123" s="213">
        <v>2330</v>
      </c>
      <c r="X123" s="231"/>
      <c r="Y123" s="212"/>
      <c r="Z123" s="231"/>
      <c r="AA123" s="231"/>
      <c r="AB123" s="231"/>
      <c r="AC123" s="209" t="s">
        <v>7951</v>
      </c>
      <c r="AD123" s="41"/>
      <c r="AE123" s="41"/>
      <c r="AF123" s="41"/>
      <c r="AG123" s="41"/>
      <c r="AH123" s="41"/>
      <c r="AI123" s="278" t="s">
        <v>8023</v>
      </c>
    </row>
    <row r="124" spans="1:35" ht="45" customHeight="1" x14ac:dyDescent="0.2">
      <c r="A124" s="218" t="s">
        <v>8024</v>
      </c>
      <c r="B124" s="210">
        <v>653213700</v>
      </c>
      <c r="C124" s="209" t="s">
        <v>70</v>
      </c>
      <c r="D124" s="210" t="s">
        <v>7975</v>
      </c>
      <c r="E124" s="209" t="s">
        <v>802</v>
      </c>
      <c r="F124" s="211" t="s">
        <v>803</v>
      </c>
      <c r="G124" s="211"/>
      <c r="H124" s="211" t="s">
        <v>804</v>
      </c>
      <c r="I124" s="211" t="s">
        <v>805</v>
      </c>
      <c r="J124" s="209" t="s">
        <v>806</v>
      </c>
      <c r="K124" s="209" t="s">
        <v>807</v>
      </c>
      <c r="L124" s="209" t="s">
        <v>808</v>
      </c>
      <c r="M124" s="209" t="s">
        <v>810</v>
      </c>
      <c r="N124" s="212" t="s">
        <v>4999</v>
      </c>
      <c r="O124" s="213" t="s">
        <v>8025</v>
      </c>
      <c r="P124" s="213" t="s">
        <v>811</v>
      </c>
      <c r="Q124" s="214" t="s">
        <v>809</v>
      </c>
      <c r="R124" s="213"/>
      <c r="S124" s="214">
        <v>93401</v>
      </c>
      <c r="T124" s="214" t="s">
        <v>812</v>
      </c>
      <c r="U124" s="214">
        <v>2014</v>
      </c>
      <c r="V124" s="215">
        <v>42209</v>
      </c>
      <c r="W124" s="213">
        <v>7576</v>
      </c>
      <c r="X124" s="231"/>
      <c r="Y124" s="212"/>
      <c r="Z124" s="231"/>
      <c r="AA124" s="231"/>
      <c r="AB124" s="231"/>
      <c r="AC124" s="209"/>
      <c r="AD124" s="41"/>
      <c r="AE124" s="41"/>
      <c r="AF124" s="41"/>
      <c r="AG124" s="41"/>
      <c r="AH124" s="41"/>
      <c r="AI124" s="278"/>
    </row>
    <row r="125" spans="1:35" ht="45" customHeight="1" x14ac:dyDescent="0.2">
      <c r="A125" s="218" t="s">
        <v>6494</v>
      </c>
      <c r="B125" s="210">
        <v>727581006</v>
      </c>
      <c r="C125" s="209" t="s">
        <v>70</v>
      </c>
      <c r="D125" s="210" t="s">
        <v>7975</v>
      </c>
      <c r="E125" s="209" t="s">
        <v>813</v>
      </c>
      <c r="F125" s="211" t="s">
        <v>8264</v>
      </c>
      <c r="G125" s="214">
        <v>2023</v>
      </c>
      <c r="H125" s="211" t="s">
        <v>814</v>
      </c>
      <c r="I125" s="298" t="s">
        <v>8265</v>
      </c>
      <c r="J125" s="209" t="s">
        <v>815</v>
      </c>
      <c r="K125" s="209" t="s">
        <v>8266</v>
      </c>
      <c r="L125" s="209" t="s">
        <v>5335</v>
      </c>
      <c r="M125" s="209" t="s">
        <v>5545</v>
      </c>
      <c r="N125" s="212" t="s">
        <v>4999</v>
      </c>
      <c r="O125" s="213" t="s">
        <v>817</v>
      </c>
      <c r="P125" s="213" t="s">
        <v>816</v>
      </c>
      <c r="Q125" s="214" t="s">
        <v>6495</v>
      </c>
      <c r="R125" s="213"/>
      <c r="S125" s="214" t="s">
        <v>346</v>
      </c>
      <c r="T125" s="214" t="s">
        <v>8267</v>
      </c>
      <c r="U125" s="214">
        <v>2022</v>
      </c>
      <c r="V125" s="215">
        <v>37970</v>
      </c>
      <c r="W125" s="213">
        <v>6973</v>
      </c>
      <c r="X125" s="273"/>
      <c r="Y125" s="274"/>
      <c r="Z125" s="273"/>
      <c r="AA125" s="273"/>
      <c r="AB125" s="273"/>
      <c r="AC125" s="275"/>
      <c r="AD125" s="41"/>
      <c r="AE125" s="41"/>
      <c r="AF125" s="41"/>
      <c r="AG125" s="41"/>
      <c r="AH125" s="41"/>
      <c r="AI125" s="278" t="s">
        <v>8007</v>
      </c>
    </row>
    <row r="126" spans="1:35" ht="45" customHeight="1" x14ac:dyDescent="0.2">
      <c r="A126" s="218" t="s">
        <v>6496</v>
      </c>
      <c r="B126" s="210">
        <v>714523007</v>
      </c>
      <c r="C126" s="209" t="s">
        <v>70</v>
      </c>
      <c r="D126" s="210" t="s">
        <v>7975</v>
      </c>
      <c r="E126" s="209" t="s">
        <v>818</v>
      </c>
      <c r="F126" s="228" t="s">
        <v>6497</v>
      </c>
      <c r="G126" s="228"/>
      <c r="H126" s="211" t="s">
        <v>819</v>
      </c>
      <c r="I126" s="299" t="s">
        <v>8268</v>
      </c>
      <c r="J126" s="209" t="s">
        <v>820</v>
      </c>
      <c r="K126" s="209" t="s">
        <v>5191</v>
      </c>
      <c r="L126" s="209" t="s">
        <v>821</v>
      </c>
      <c r="M126" s="209" t="s">
        <v>822</v>
      </c>
      <c r="N126" s="212" t="s">
        <v>46</v>
      </c>
      <c r="O126" s="213" t="s">
        <v>730</v>
      </c>
      <c r="P126" s="213" t="s">
        <v>5192</v>
      </c>
      <c r="Q126" s="214" t="s">
        <v>5193</v>
      </c>
      <c r="R126" s="213"/>
      <c r="S126" s="214">
        <v>93401</v>
      </c>
      <c r="T126" s="217" t="s">
        <v>6498</v>
      </c>
      <c r="U126" s="214">
        <v>2020</v>
      </c>
      <c r="V126" s="215">
        <v>37970</v>
      </c>
      <c r="W126" s="213">
        <v>6580</v>
      </c>
      <c r="X126" s="273"/>
      <c r="Y126" s="274"/>
      <c r="Z126" s="273"/>
      <c r="AA126" s="273"/>
      <c r="AB126" s="273"/>
      <c r="AC126" s="275"/>
      <c r="AD126" s="41"/>
      <c r="AE126" s="41"/>
      <c r="AF126" s="41"/>
      <c r="AG126" s="41"/>
      <c r="AH126" s="41"/>
      <c r="AI126" s="278"/>
    </row>
    <row r="127" spans="1:35" ht="45" customHeight="1" x14ac:dyDescent="0.2">
      <c r="A127" s="218" t="s">
        <v>6499</v>
      </c>
      <c r="B127" s="209" t="s">
        <v>7710</v>
      </c>
      <c r="C127" s="209"/>
      <c r="D127" s="210" t="s">
        <v>7975</v>
      </c>
      <c r="E127" s="209" t="s">
        <v>6147</v>
      </c>
      <c r="F127" s="211" t="s">
        <v>6034</v>
      </c>
      <c r="G127" s="211"/>
      <c r="H127" s="211" t="s">
        <v>6035</v>
      </c>
      <c r="I127" s="299" t="s">
        <v>8269</v>
      </c>
      <c r="J127" s="209" t="s">
        <v>5262</v>
      </c>
      <c r="K127" s="209" t="s">
        <v>6036</v>
      </c>
      <c r="L127" s="209" t="s">
        <v>6037</v>
      </c>
      <c r="M127" s="209" t="s">
        <v>6038</v>
      </c>
      <c r="N127" s="212" t="s">
        <v>501</v>
      </c>
      <c r="O127" s="213" t="s">
        <v>651</v>
      </c>
      <c r="P127" s="213" t="s">
        <v>6039</v>
      </c>
      <c r="Q127" s="225" t="s">
        <v>6040</v>
      </c>
      <c r="R127" s="213"/>
      <c r="S127" s="214">
        <v>93401</v>
      </c>
      <c r="T127" s="217" t="s">
        <v>6041</v>
      </c>
      <c r="U127" s="214">
        <v>2019</v>
      </c>
      <c r="V127" s="215">
        <v>44186</v>
      </c>
      <c r="W127" s="213">
        <v>7722</v>
      </c>
      <c r="X127" s="231"/>
      <c r="Y127" s="212"/>
      <c r="Z127" s="231"/>
      <c r="AA127" s="231"/>
      <c r="AB127" s="231"/>
      <c r="AC127" s="209"/>
      <c r="AD127" s="41"/>
      <c r="AE127" s="41"/>
      <c r="AF127" s="41"/>
      <c r="AG127" s="41"/>
      <c r="AH127" s="41"/>
      <c r="AI127" s="278"/>
    </row>
    <row r="128" spans="1:35" ht="45" customHeight="1" x14ac:dyDescent="0.2">
      <c r="A128" s="218" t="s">
        <v>6500</v>
      </c>
      <c r="B128" s="210">
        <v>650944208</v>
      </c>
      <c r="C128" s="209" t="s">
        <v>70</v>
      </c>
      <c r="D128" s="210" t="s">
        <v>7975</v>
      </c>
      <c r="E128" s="209" t="s">
        <v>823</v>
      </c>
      <c r="F128" s="211" t="s">
        <v>824</v>
      </c>
      <c r="G128" s="211"/>
      <c r="H128" s="211" t="s">
        <v>825</v>
      </c>
      <c r="I128" s="299" t="s">
        <v>8270</v>
      </c>
      <c r="J128" s="209" t="s">
        <v>826</v>
      </c>
      <c r="K128" s="209" t="s">
        <v>827</v>
      </c>
      <c r="L128" s="209" t="s">
        <v>828</v>
      </c>
      <c r="M128" s="209" t="s">
        <v>829</v>
      </c>
      <c r="N128" s="212" t="s">
        <v>294</v>
      </c>
      <c r="O128" s="213" t="s">
        <v>830</v>
      </c>
      <c r="P128" s="213"/>
      <c r="Q128" s="214"/>
      <c r="R128" s="213"/>
      <c r="S128" s="214">
        <v>93401</v>
      </c>
      <c r="T128" s="214" t="s">
        <v>831</v>
      </c>
      <c r="U128" s="214">
        <v>2008</v>
      </c>
      <c r="V128" s="215">
        <v>38733</v>
      </c>
      <c r="W128" s="213">
        <v>7262</v>
      </c>
      <c r="X128" s="231"/>
      <c r="Y128" s="212"/>
      <c r="Z128" s="231"/>
      <c r="AA128" s="231"/>
      <c r="AB128" s="231"/>
      <c r="AC128" s="209"/>
      <c r="AD128" s="41"/>
      <c r="AE128" s="41"/>
      <c r="AF128" s="41"/>
      <c r="AG128" s="41"/>
      <c r="AH128" s="41"/>
      <c r="AI128" s="278"/>
    </row>
    <row r="129" spans="1:35" ht="45" customHeight="1" x14ac:dyDescent="0.2">
      <c r="A129" s="218" t="s">
        <v>8026</v>
      </c>
      <c r="B129" s="210">
        <v>650651170</v>
      </c>
      <c r="C129" s="209" t="s">
        <v>48</v>
      </c>
      <c r="D129" s="210" t="s">
        <v>7975</v>
      </c>
      <c r="E129" s="209" t="s">
        <v>832</v>
      </c>
      <c r="F129" s="211" t="s">
        <v>833</v>
      </c>
      <c r="G129" s="211"/>
      <c r="H129" s="211" t="s">
        <v>834</v>
      </c>
      <c r="I129" s="300" t="s">
        <v>8271</v>
      </c>
      <c r="J129" s="209" t="s">
        <v>383</v>
      </c>
      <c r="K129" s="209" t="s">
        <v>835</v>
      </c>
      <c r="L129" s="209" t="s">
        <v>836</v>
      </c>
      <c r="M129" s="209" t="s">
        <v>837</v>
      </c>
      <c r="N129" s="212" t="s">
        <v>46</v>
      </c>
      <c r="O129" s="213" t="s">
        <v>579</v>
      </c>
      <c r="P129" s="213">
        <v>954202602</v>
      </c>
      <c r="Q129" s="214" t="s">
        <v>838</v>
      </c>
      <c r="R129" s="213"/>
      <c r="S129" s="214" t="s">
        <v>44</v>
      </c>
      <c r="T129" s="214" t="s">
        <v>839</v>
      </c>
      <c r="U129" s="214">
        <v>2016</v>
      </c>
      <c r="V129" s="215">
        <v>42618</v>
      </c>
      <c r="W129" s="213">
        <v>7616</v>
      </c>
      <c r="X129" s="231" t="s">
        <v>278</v>
      </c>
      <c r="Y129" s="212"/>
      <c r="Z129" s="231"/>
      <c r="AA129" s="231"/>
      <c r="AB129" s="231"/>
      <c r="AC129" s="209"/>
      <c r="AD129" s="41"/>
      <c r="AE129" s="41"/>
      <c r="AF129" s="41"/>
      <c r="AG129" s="41"/>
      <c r="AH129" s="41"/>
      <c r="AI129" s="278"/>
    </row>
    <row r="130" spans="1:35" ht="45" customHeight="1" x14ac:dyDescent="0.2">
      <c r="A130" s="218" t="s">
        <v>6501</v>
      </c>
      <c r="B130" s="210">
        <v>657349402</v>
      </c>
      <c r="C130" s="209" t="s">
        <v>70</v>
      </c>
      <c r="D130" s="210" t="s">
        <v>7975</v>
      </c>
      <c r="E130" s="209" t="s">
        <v>840</v>
      </c>
      <c r="F130" s="211" t="s">
        <v>841</v>
      </c>
      <c r="G130" s="211"/>
      <c r="H130" s="211" t="s">
        <v>842</v>
      </c>
      <c r="I130" s="211" t="s">
        <v>843</v>
      </c>
      <c r="J130" s="209" t="s">
        <v>585</v>
      </c>
      <c r="K130" s="209" t="s">
        <v>844</v>
      </c>
      <c r="L130" s="209" t="s">
        <v>845</v>
      </c>
      <c r="M130" s="231" t="s">
        <v>847</v>
      </c>
      <c r="N130" s="212" t="s">
        <v>46</v>
      </c>
      <c r="O130" s="213" t="s">
        <v>848</v>
      </c>
      <c r="P130" s="213"/>
      <c r="Q130" s="214" t="s">
        <v>846</v>
      </c>
      <c r="R130" s="213"/>
      <c r="S130" s="214" t="s">
        <v>346</v>
      </c>
      <c r="T130" s="214" t="s">
        <v>849</v>
      </c>
      <c r="U130" s="214">
        <v>2006</v>
      </c>
      <c r="V130" s="215">
        <v>39198</v>
      </c>
      <c r="W130" s="213">
        <v>7352</v>
      </c>
      <c r="X130" s="231"/>
      <c r="Y130" s="212"/>
      <c r="Z130" s="231"/>
      <c r="AA130" s="231"/>
      <c r="AB130" s="231"/>
      <c r="AC130" s="209"/>
      <c r="AD130" s="41"/>
      <c r="AE130" s="41"/>
      <c r="AF130" s="41"/>
      <c r="AG130" s="41"/>
      <c r="AH130" s="41"/>
      <c r="AI130" s="278"/>
    </row>
    <row r="131" spans="1:35" ht="45" customHeight="1" x14ac:dyDescent="0.2">
      <c r="A131" s="218" t="s">
        <v>6502</v>
      </c>
      <c r="B131" s="210">
        <v>654597200</v>
      </c>
      <c r="C131" s="209" t="s">
        <v>70</v>
      </c>
      <c r="D131" s="210" t="s">
        <v>7975</v>
      </c>
      <c r="E131" s="209" t="s">
        <v>850</v>
      </c>
      <c r="F131" s="211" t="s">
        <v>851</v>
      </c>
      <c r="G131" s="211"/>
      <c r="H131" s="211" t="s">
        <v>852</v>
      </c>
      <c r="I131" s="211" t="s">
        <v>853</v>
      </c>
      <c r="J131" s="209" t="s">
        <v>854</v>
      </c>
      <c r="K131" s="209" t="s">
        <v>855</v>
      </c>
      <c r="L131" s="209" t="s">
        <v>856</v>
      </c>
      <c r="M131" s="209" t="s">
        <v>858</v>
      </c>
      <c r="N131" s="212" t="s">
        <v>46</v>
      </c>
      <c r="O131" s="213" t="s">
        <v>579</v>
      </c>
      <c r="P131" s="213" t="s">
        <v>859</v>
      </c>
      <c r="Q131" s="214" t="s">
        <v>857</v>
      </c>
      <c r="R131" s="213"/>
      <c r="S131" s="214" t="s">
        <v>346</v>
      </c>
      <c r="T131" s="214" t="s">
        <v>860</v>
      </c>
      <c r="U131" s="214">
        <v>2007</v>
      </c>
      <c r="V131" s="215">
        <v>39608</v>
      </c>
      <c r="W131" s="213">
        <v>7393</v>
      </c>
      <c r="X131" s="231"/>
      <c r="Y131" s="212"/>
      <c r="Z131" s="231"/>
      <c r="AA131" s="231"/>
      <c r="AB131" s="231"/>
      <c r="AC131" s="209"/>
      <c r="AD131" s="41"/>
      <c r="AE131" s="41"/>
      <c r="AF131" s="41"/>
      <c r="AG131" s="41"/>
      <c r="AH131" s="41"/>
      <c r="AI131" s="278"/>
    </row>
    <row r="132" spans="1:35" ht="45" customHeight="1" x14ac:dyDescent="0.2">
      <c r="A132" s="218" t="s">
        <v>8027</v>
      </c>
      <c r="B132" s="210">
        <v>722448006</v>
      </c>
      <c r="C132" s="209" t="s">
        <v>70</v>
      </c>
      <c r="D132" s="210" t="s">
        <v>7975</v>
      </c>
      <c r="E132" s="209" t="s">
        <v>861</v>
      </c>
      <c r="F132" s="211" t="s">
        <v>862</v>
      </c>
      <c r="G132" s="211"/>
      <c r="H132" s="211" t="s">
        <v>863</v>
      </c>
      <c r="I132" s="211" t="s">
        <v>864</v>
      </c>
      <c r="J132" s="209" t="s">
        <v>865</v>
      </c>
      <c r="K132" s="209" t="s">
        <v>866</v>
      </c>
      <c r="L132" s="209" t="s">
        <v>867</v>
      </c>
      <c r="M132" s="209" t="s">
        <v>868</v>
      </c>
      <c r="N132" s="212" t="s">
        <v>46</v>
      </c>
      <c r="O132" s="213" t="s">
        <v>2828</v>
      </c>
      <c r="P132" s="213" t="s">
        <v>869</v>
      </c>
      <c r="Q132" s="214"/>
      <c r="R132" s="213"/>
      <c r="S132" s="214" t="s">
        <v>44</v>
      </c>
      <c r="T132" s="214" t="s">
        <v>870</v>
      </c>
      <c r="U132" s="214">
        <v>2009</v>
      </c>
      <c r="V132" s="215">
        <v>37970</v>
      </c>
      <c r="W132" s="213">
        <v>6965</v>
      </c>
      <c r="X132" s="231"/>
      <c r="Y132" s="212"/>
      <c r="Z132" s="231"/>
      <c r="AA132" s="231"/>
      <c r="AB132" s="231"/>
      <c r="AC132" s="209"/>
      <c r="AD132" s="41"/>
      <c r="AE132" s="41"/>
      <c r="AF132" s="41"/>
      <c r="AG132" s="41"/>
      <c r="AH132" s="41"/>
      <c r="AI132" s="278"/>
    </row>
    <row r="133" spans="1:35" ht="45" customHeight="1" x14ac:dyDescent="0.2">
      <c r="A133" s="218" t="s">
        <v>6503</v>
      </c>
      <c r="B133" s="210">
        <v>700198006</v>
      </c>
      <c r="C133" s="209" t="s">
        <v>70</v>
      </c>
      <c r="D133" s="210" t="s">
        <v>7975</v>
      </c>
      <c r="E133" s="209" t="s">
        <v>871</v>
      </c>
      <c r="F133" s="211" t="s">
        <v>872</v>
      </c>
      <c r="G133" s="211"/>
      <c r="H133" s="211" t="s">
        <v>873</v>
      </c>
      <c r="I133" s="211" t="s">
        <v>874</v>
      </c>
      <c r="J133" s="209" t="s">
        <v>875</v>
      </c>
      <c r="K133" s="209" t="s">
        <v>876</v>
      </c>
      <c r="L133" s="232" t="s">
        <v>877</v>
      </c>
      <c r="M133" s="209" t="s">
        <v>879</v>
      </c>
      <c r="N133" s="212" t="s">
        <v>46</v>
      </c>
      <c r="O133" s="213" t="s">
        <v>579</v>
      </c>
      <c r="P133" s="213" t="s">
        <v>880</v>
      </c>
      <c r="Q133" s="214" t="s">
        <v>878</v>
      </c>
      <c r="R133" s="213"/>
      <c r="S133" s="214">
        <v>93401</v>
      </c>
      <c r="T133" s="214" t="s">
        <v>881</v>
      </c>
      <c r="U133" s="214">
        <v>2011</v>
      </c>
      <c r="V133" s="215">
        <v>37970</v>
      </c>
      <c r="W133" s="213">
        <v>2400</v>
      </c>
      <c r="X133" s="231"/>
      <c r="Y133" s="212"/>
      <c r="Z133" s="231"/>
      <c r="AA133" s="231"/>
      <c r="AB133" s="231"/>
      <c r="AC133" s="209"/>
      <c r="AD133" s="41"/>
      <c r="AE133" s="41"/>
      <c r="AF133" s="41"/>
      <c r="AG133" s="41"/>
      <c r="AH133" s="41"/>
      <c r="AI133" s="278"/>
    </row>
    <row r="134" spans="1:35" ht="45" customHeight="1" x14ac:dyDescent="0.2">
      <c r="A134" s="218" t="s">
        <v>6504</v>
      </c>
      <c r="B134" s="210">
        <v>759442504</v>
      </c>
      <c r="C134" s="209" t="s">
        <v>70</v>
      </c>
      <c r="D134" s="210" t="s">
        <v>7975</v>
      </c>
      <c r="E134" s="209" t="s">
        <v>883</v>
      </c>
      <c r="F134" s="211" t="s">
        <v>6505</v>
      </c>
      <c r="G134" s="211"/>
      <c r="H134" s="211" t="s">
        <v>882</v>
      </c>
      <c r="I134" s="211" t="s">
        <v>6506</v>
      </c>
      <c r="J134" s="209" t="s">
        <v>884</v>
      </c>
      <c r="K134" s="209" t="s">
        <v>6507</v>
      </c>
      <c r="L134" s="209" t="s">
        <v>885</v>
      </c>
      <c r="M134" s="209" t="s">
        <v>886</v>
      </c>
      <c r="N134" s="212" t="s">
        <v>46</v>
      </c>
      <c r="O134" s="213" t="s">
        <v>887</v>
      </c>
      <c r="P134" s="213" t="s">
        <v>6508</v>
      </c>
      <c r="Q134" s="225" t="s">
        <v>6509</v>
      </c>
      <c r="R134" s="213"/>
      <c r="S134" s="214" t="s">
        <v>346</v>
      </c>
      <c r="T134" s="214" t="s">
        <v>6510</v>
      </c>
      <c r="U134" s="214">
        <v>2020</v>
      </c>
      <c r="V134" s="215">
        <v>41323</v>
      </c>
      <c r="W134" s="213">
        <v>7471</v>
      </c>
      <c r="X134" s="231"/>
      <c r="Y134" s="212"/>
      <c r="Z134" s="231"/>
      <c r="AA134" s="231"/>
      <c r="AB134" s="231"/>
      <c r="AC134" s="209"/>
      <c r="AD134" s="41"/>
      <c r="AE134" s="41"/>
      <c r="AF134" s="41"/>
      <c r="AG134" s="41"/>
      <c r="AH134" s="41"/>
      <c r="AI134" s="278"/>
    </row>
    <row r="135" spans="1:35" ht="45" customHeight="1" x14ac:dyDescent="0.2">
      <c r="A135" s="218" t="s">
        <v>6511</v>
      </c>
      <c r="B135" s="210">
        <v>713707007</v>
      </c>
      <c r="C135" s="209" t="s">
        <v>70</v>
      </c>
      <c r="D135" s="210" t="s">
        <v>7975</v>
      </c>
      <c r="E135" s="209" t="s">
        <v>888</v>
      </c>
      <c r="F135" s="211" t="s">
        <v>889</v>
      </c>
      <c r="G135" s="211"/>
      <c r="H135" s="211" t="s">
        <v>890</v>
      </c>
      <c r="I135" s="211" t="s">
        <v>891</v>
      </c>
      <c r="J135" s="209" t="s">
        <v>865</v>
      </c>
      <c r="K135" s="209" t="s">
        <v>892</v>
      </c>
      <c r="L135" s="209" t="s">
        <v>893</v>
      </c>
      <c r="M135" s="209" t="s">
        <v>894</v>
      </c>
      <c r="N135" s="212" t="s">
        <v>294</v>
      </c>
      <c r="O135" s="214" t="s">
        <v>895</v>
      </c>
      <c r="P135" s="213"/>
      <c r="Q135" s="214"/>
      <c r="R135" s="213"/>
      <c r="S135" s="214" t="s">
        <v>346</v>
      </c>
      <c r="T135" s="214" t="s">
        <v>896</v>
      </c>
      <c r="U135" s="214">
        <v>2006</v>
      </c>
      <c r="V135" s="215">
        <v>37970</v>
      </c>
      <c r="W135" s="213">
        <v>6510</v>
      </c>
      <c r="X135" s="231"/>
      <c r="Y135" s="212"/>
      <c r="Z135" s="231"/>
      <c r="AA135" s="231"/>
      <c r="AB135" s="231"/>
      <c r="AC135" s="209"/>
      <c r="AD135" s="41"/>
      <c r="AE135" s="41"/>
      <c r="AF135" s="41"/>
      <c r="AG135" s="41"/>
      <c r="AH135" s="41"/>
      <c r="AI135" s="278"/>
    </row>
    <row r="136" spans="1:35" ht="45" customHeight="1" x14ac:dyDescent="0.2">
      <c r="A136" s="218" t="s">
        <v>6512</v>
      </c>
      <c r="B136" s="311">
        <v>720434008</v>
      </c>
      <c r="C136" s="212" t="s">
        <v>70</v>
      </c>
      <c r="D136" s="210" t="s">
        <v>7975</v>
      </c>
      <c r="E136" s="212" t="s">
        <v>897</v>
      </c>
      <c r="F136" s="233" t="s">
        <v>6513</v>
      </c>
      <c r="G136" s="233"/>
      <c r="H136" s="233" t="s">
        <v>898</v>
      </c>
      <c r="I136" s="233" t="s">
        <v>6514</v>
      </c>
      <c r="J136" s="212" t="s">
        <v>899</v>
      </c>
      <c r="K136" s="212" t="s">
        <v>5553</v>
      </c>
      <c r="L136" s="212" t="s">
        <v>5648</v>
      </c>
      <c r="M136" s="212" t="s">
        <v>6515</v>
      </c>
      <c r="N136" s="212" t="s">
        <v>5000</v>
      </c>
      <c r="O136" s="213" t="s">
        <v>6516</v>
      </c>
      <c r="P136" s="213">
        <v>956984100</v>
      </c>
      <c r="Q136" s="213" t="s">
        <v>6517</v>
      </c>
      <c r="R136" s="213"/>
      <c r="S136" s="213">
        <v>93401</v>
      </c>
      <c r="T136" s="213" t="s">
        <v>6518</v>
      </c>
      <c r="U136" s="214">
        <v>2020</v>
      </c>
      <c r="V136" s="215">
        <v>37970</v>
      </c>
      <c r="W136" s="213">
        <v>6968</v>
      </c>
      <c r="X136" s="281"/>
      <c r="Y136" s="274"/>
      <c r="Z136" s="281"/>
      <c r="AA136" s="281"/>
      <c r="AB136" s="281"/>
      <c r="AC136" s="274"/>
      <c r="AD136" s="41"/>
      <c r="AE136" s="41"/>
      <c r="AF136" s="41"/>
      <c r="AG136" s="41"/>
      <c r="AH136" s="41"/>
      <c r="AI136" s="278"/>
    </row>
    <row r="137" spans="1:35" ht="45" customHeight="1" x14ac:dyDescent="0.2">
      <c r="A137" s="218" t="s">
        <v>6519</v>
      </c>
      <c r="B137" s="210">
        <v>700028100</v>
      </c>
      <c r="C137" s="209" t="s">
        <v>48</v>
      </c>
      <c r="D137" s="210" t="s">
        <v>7975</v>
      </c>
      <c r="E137" s="209" t="s">
        <v>901</v>
      </c>
      <c r="F137" s="211" t="s">
        <v>6520</v>
      </c>
      <c r="G137" s="211"/>
      <c r="H137" s="211" t="s">
        <v>902</v>
      </c>
      <c r="I137" s="211" t="s">
        <v>6521</v>
      </c>
      <c r="J137" s="209" t="s">
        <v>903</v>
      </c>
      <c r="K137" s="209" t="s">
        <v>5905</v>
      </c>
      <c r="L137" s="209" t="s">
        <v>8206</v>
      </c>
      <c r="M137" s="209" t="s">
        <v>904</v>
      </c>
      <c r="N137" s="212" t="s">
        <v>46</v>
      </c>
      <c r="O137" s="213" t="s">
        <v>579</v>
      </c>
      <c r="P137" s="213" t="s">
        <v>5418</v>
      </c>
      <c r="Q137" s="214" t="s">
        <v>905</v>
      </c>
      <c r="R137" s="213"/>
      <c r="S137" s="214">
        <v>93401</v>
      </c>
      <c r="T137" s="215" t="s">
        <v>6522</v>
      </c>
      <c r="U137" s="214">
        <v>2020</v>
      </c>
      <c r="V137" s="215">
        <v>37970</v>
      </c>
      <c r="W137" s="213">
        <v>2450</v>
      </c>
      <c r="X137" s="231"/>
      <c r="Y137" s="212"/>
      <c r="Z137" s="231"/>
      <c r="AA137" s="231"/>
      <c r="AB137" s="231"/>
      <c r="AC137" s="209"/>
      <c r="AD137" s="41"/>
      <c r="AE137" s="41"/>
      <c r="AF137" s="41"/>
      <c r="AG137" s="41"/>
      <c r="AH137" s="41"/>
      <c r="AI137" s="278"/>
    </row>
    <row r="138" spans="1:35" ht="45" customHeight="1" x14ac:dyDescent="0.2">
      <c r="A138" s="218" t="s">
        <v>6523</v>
      </c>
      <c r="B138" s="210">
        <v>725984006</v>
      </c>
      <c r="C138" s="209" t="s">
        <v>48</v>
      </c>
      <c r="D138" s="210" t="s">
        <v>7975</v>
      </c>
      <c r="E138" s="209" t="s">
        <v>906</v>
      </c>
      <c r="F138" s="211" t="s">
        <v>6524</v>
      </c>
      <c r="G138" s="211"/>
      <c r="H138" s="211" t="s">
        <v>907</v>
      </c>
      <c r="I138" s="211" t="s">
        <v>6525</v>
      </c>
      <c r="J138" s="209" t="s">
        <v>903</v>
      </c>
      <c r="K138" s="209" t="s">
        <v>6526</v>
      </c>
      <c r="L138" s="209" t="s">
        <v>8207</v>
      </c>
      <c r="M138" s="209" t="s">
        <v>908</v>
      </c>
      <c r="N138" s="212" t="s">
        <v>46</v>
      </c>
      <c r="O138" s="213" t="s">
        <v>1509</v>
      </c>
      <c r="P138" s="213" t="s">
        <v>6527</v>
      </c>
      <c r="Q138" s="214" t="s">
        <v>6528</v>
      </c>
      <c r="R138" s="213"/>
      <c r="S138" s="214">
        <v>93401</v>
      </c>
      <c r="T138" s="214" t="s">
        <v>7441</v>
      </c>
      <c r="U138" s="214">
        <v>2020</v>
      </c>
      <c r="V138" s="215">
        <v>37970</v>
      </c>
      <c r="W138" s="213">
        <v>6935</v>
      </c>
      <c r="X138" s="273"/>
      <c r="Y138" s="274"/>
      <c r="Z138" s="273"/>
      <c r="AA138" s="273"/>
      <c r="AB138" s="273"/>
      <c r="AC138" s="275"/>
      <c r="AD138" s="41"/>
      <c r="AE138" s="41"/>
      <c r="AF138" s="41"/>
      <c r="AG138" s="41"/>
      <c r="AH138" s="41"/>
      <c r="AI138" s="278"/>
    </row>
    <row r="139" spans="1:35" ht="45" customHeight="1" x14ac:dyDescent="0.2">
      <c r="A139" s="218" t="s">
        <v>6529</v>
      </c>
      <c r="B139" s="210">
        <v>714141007</v>
      </c>
      <c r="C139" s="209" t="s">
        <v>48</v>
      </c>
      <c r="D139" s="210" t="s">
        <v>7975</v>
      </c>
      <c r="E139" s="209" t="s">
        <v>909</v>
      </c>
      <c r="F139" s="211" t="s">
        <v>910</v>
      </c>
      <c r="G139" s="211"/>
      <c r="H139" s="211" t="s">
        <v>911</v>
      </c>
      <c r="I139" s="211" t="s">
        <v>912</v>
      </c>
      <c r="J139" s="209" t="s">
        <v>903</v>
      </c>
      <c r="K139" s="209" t="s">
        <v>913</v>
      </c>
      <c r="L139" s="209" t="s">
        <v>914</v>
      </c>
      <c r="M139" s="209" t="s">
        <v>916</v>
      </c>
      <c r="N139" s="212" t="s">
        <v>46</v>
      </c>
      <c r="O139" s="213" t="s">
        <v>685</v>
      </c>
      <c r="P139" s="213" t="s">
        <v>917</v>
      </c>
      <c r="Q139" s="214" t="s">
        <v>915</v>
      </c>
      <c r="R139" s="213"/>
      <c r="S139" s="214">
        <v>93509</v>
      </c>
      <c r="T139" s="214" t="s">
        <v>918</v>
      </c>
      <c r="U139" s="214">
        <v>2014</v>
      </c>
      <c r="V139" s="215">
        <v>37970</v>
      </c>
      <c r="W139" s="213">
        <v>6958</v>
      </c>
      <c r="X139" s="231"/>
      <c r="Y139" s="212"/>
      <c r="Z139" s="231"/>
      <c r="AA139" s="231"/>
      <c r="AB139" s="231"/>
      <c r="AC139" s="209"/>
      <c r="AD139" s="41"/>
      <c r="AE139" s="41"/>
      <c r="AF139" s="41"/>
      <c r="AG139" s="41"/>
      <c r="AH139" s="41"/>
      <c r="AI139" s="278"/>
    </row>
    <row r="140" spans="1:35" ht="45" customHeight="1" x14ac:dyDescent="0.2">
      <c r="A140" s="218" t="s">
        <v>6530</v>
      </c>
      <c r="B140" s="210">
        <v>711497005</v>
      </c>
      <c r="C140" s="209" t="s">
        <v>70</v>
      </c>
      <c r="D140" s="210" t="s">
        <v>7975</v>
      </c>
      <c r="E140" s="209" t="s">
        <v>919</v>
      </c>
      <c r="F140" s="211" t="s">
        <v>7442</v>
      </c>
      <c r="G140" s="211"/>
      <c r="H140" s="211" t="s">
        <v>920</v>
      </c>
      <c r="I140" s="211" t="s">
        <v>7443</v>
      </c>
      <c r="J140" s="209" t="s">
        <v>369</v>
      </c>
      <c r="K140" s="209" t="s">
        <v>7444</v>
      </c>
      <c r="L140" s="209" t="s">
        <v>8208</v>
      </c>
      <c r="M140" s="209" t="s">
        <v>921</v>
      </c>
      <c r="N140" s="212" t="s">
        <v>4994</v>
      </c>
      <c r="O140" s="213" t="s">
        <v>922</v>
      </c>
      <c r="P140" s="213" t="s">
        <v>6042</v>
      </c>
      <c r="Q140" s="225" t="s">
        <v>6043</v>
      </c>
      <c r="R140" s="213"/>
      <c r="S140" s="214">
        <v>93401</v>
      </c>
      <c r="T140" s="214" t="s">
        <v>7445</v>
      </c>
      <c r="U140" s="214">
        <v>2020</v>
      </c>
      <c r="V140" s="215">
        <v>37970</v>
      </c>
      <c r="W140" s="213">
        <v>7079</v>
      </c>
      <c r="X140" s="231"/>
      <c r="Y140" s="212"/>
      <c r="Z140" s="231"/>
      <c r="AA140" s="231"/>
      <c r="AB140" s="231"/>
      <c r="AC140" s="209"/>
      <c r="AD140" s="41"/>
      <c r="AE140" s="41"/>
      <c r="AF140" s="41"/>
      <c r="AG140" s="41"/>
      <c r="AH140" s="41"/>
      <c r="AI140" s="278"/>
    </row>
    <row r="141" spans="1:35" ht="45" customHeight="1" x14ac:dyDescent="0.2">
      <c r="A141" s="218" t="s">
        <v>6531</v>
      </c>
      <c r="B141" s="210">
        <v>709419005</v>
      </c>
      <c r="C141" s="209" t="s">
        <v>70</v>
      </c>
      <c r="D141" s="210" t="s">
        <v>7975</v>
      </c>
      <c r="E141" s="209" t="s">
        <v>923</v>
      </c>
      <c r="F141" s="211" t="s">
        <v>924</v>
      </c>
      <c r="G141" s="211"/>
      <c r="H141" s="211" t="s">
        <v>925</v>
      </c>
      <c r="I141" s="211" t="s">
        <v>926</v>
      </c>
      <c r="J141" s="209" t="s">
        <v>927</v>
      </c>
      <c r="K141" s="209" t="s">
        <v>928</v>
      </c>
      <c r="L141" s="209" t="s">
        <v>929</v>
      </c>
      <c r="M141" s="209" t="s">
        <v>930</v>
      </c>
      <c r="N141" s="212" t="s">
        <v>46</v>
      </c>
      <c r="O141" s="213" t="s">
        <v>932</v>
      </c>
      <c r="P141" s="213" t="s">
        <v>931</v>
      </c>
      <c r="Q141" s="214"/>
      <c r="R141" s="213"/>
      <c r="S141" s="214">
        <v>93401</v>
      </c>
      <c r="T141" s="214" t="s">
        <v>5134</v>
      </c>
      <c r="U141" s="220">
        <v>2018</v>
      </c>
      <c r="V141" s="215">
        <v>37970</v>
      </c>
      <c r="W141" s="213">
        <v>7094</v>
      </c>
      <c r="X141" s="231"/>
      <c r="Y141" s="212"/>
      <c r="Z141" s="231"/>
      <c r="AA141" s="231"/>
      <c r="AB141" s="231"/>
      <c r="AC141" s="209"/>
      <c r="AD141" s="41"/>
      <c r="AE141" s="41"/>
      <c r="AF141" s="41"/>
      <c r="AG141" s="41"/>
      <c r="AH141" s="41"/>
      <c r="AI141" s="278"/>
    </row>
    <row r="142" spans="1:35" ht="45" customHeight="1" x14ac:dyDescent="0.2">
      <c r="A142" s="218" t="s">
        <v>8028</v>
      </c>
      <c r="B142" s="210">
        <v>708781002</v>
      </c>
      <c r="C142" s="209" t="s">
        <v>70</v>
      </c>
      <c r="D142" s="210" t="s">
        <v>7975</v>
      </c>
      <c r="E142" s="209" t="s">
        <v>933</v>
      </c>
      <c r="F142" s="211" t="s">
        <v>5896</v>
      </c>
      <c r="G142" s="211"/>
      <c r="H142" s="211" t="s">
        <v>934</v>
      </c>
      <c r="I142" s="211" t="s">
        <v>5903</v>
      </c>
      <c r="J142" s="209" t="s">
        <v>875</v>
      </c>
      <c r="K142" s="219" t="s">
        <v>5904</v>
      </c>
      <c r="L142" s="209" t="s">
        <v>5228</v>
      </c>
      <c r="M142" s="209" t="s">
        <v>936</v>
      </c>
      <c r="N142" s="212" t="s">
        <v>46</v>
      </c>
      <c r="O142" s="213" t="s">
        <v>938</v>
      </c>
      <c r="P142" s="213" t="s">
        <v>937</v>
      </c>
      <c r="Q142" s="214" t="s">
        <v>935</v>
      </c>
      <c r="R142" s="213"/>
      <c r="S142" s="214">
        <v>93101</v>
      </c>
      <c r="T142" s="214" t="s">
        <v>5895</v>
      </c>
      <c r="U142" s="214">
        <v>2019</v>
      </c>
      <c r="V142" s="215">
        <v>37970</v>
      </c>
      <c r="W142" s="213">
        <v>2550</v>
      </c>
      <c r="X142" s="231"/>
      <c r="Y142" s="212"/>
      <c r="Z142" s="231"/>
      <c r="AA142" s="231"/>
      <c r="AB142" s="231"/>
      <c r="AC142" s="209"/>
      <c r="AD142" s="41"/>
      <c r="AE142" s="41"/>
      <c r="AF142" s="41"/>
      <c r="AG142" s="41"/>
      <c r="AH142" s="41"/>
      <c r="AI142" s="278"/>
    </row>
    <row r="143" spans="1:35" ht="45" customHeight="1" x14ac:dyDescent="0.2">
      <c r="A143" s="218" t="s">
        <v>6532</v>
      </c>
      <c r="B143" s="210">
        <v>709542001</v>
      </c>
      <c r="C143" s="209" t="s">
        <v>70</v>
      </c>
      <c r="D143" s="210" t="s">
        <v>7975</v>
      </c>
      <c r="E143" s="209" t="s">
        <v>939</v>
      </c>
      <c r="F143" s="211" t="s">
        <v>940</v>
      </c>
      <c r="G143" s="211"/>
      <c r="H143" s="211" t="s">
        <v>941</v>
      </c>
      <c r="I143" s="211" t="s">
        <v>942</v>
      </c>
      <c r="J143" s="209" t="s">
        <v>943</v>
      </c>
      <c r="K143" s="219" t="s">
        <v>944</v>
      </c>
      <c r="L143" s="209" t="s">
        <v>945</v>
      </c>
      <c r="M143" s="209" t="s">
        <v>946</v>
      </c>
      <c r="N143" s="212" t="s">
        <v>46</v>
      </c>
      <c r="O143" s="213" t="s">
        <v>579</v>
      </c>
      <c r="P143" s="213" t="s">
        <v>947</v>
      </c>
      <c r="Q143" s="214"/>
      <c r="R143" s="213"/>
      <c r="S143" s="214">
        <v>93401</v>
      </c>
      <c r="T143" s="214" t="s">
        <v>948</v>
      </c>
      <c r="U143" s="214">
        <v>2013</v>
      </c>
      <c r="V143" s="215">
        <v>37970</v>
      </c>
      <c r="W143" s="213">
        <v>7005</v>
      </c>
      <c r="X143" s="231"/>
      <c r="Y143" s="212"/>
      <c r="Z143" s="231"/>
      <c r="AA143" s="231"/>
      <c r="AB143" s="231"/>
      <c r="AC143" s="209"/>
      <c r="AD143" s="41"/>
      <c r="AE143" s="41"/>
      <c r="AF143" s="41"/>
      <c r="AG143" s="41"/>
      <c r="AH143" s="41"/>
      <c r="AI143" s="278"/>
    </row>
    <row r="144" spans="1:35" ht="45" customHeight="1" x14ac:dyDescent="0.2">
      <c r="A144" s="218" t="s">
        <v>6533</v>
      </c>
      <c r="B144" s="210">
        <v>713039004</v>
      </c>
      <c r="C144" s="209" t="s">
        <v>70</v>
      </c>
      <c r="D144" s="210" t="s">
        <v>7975</v>
      </c>
      <c r="E144" s="209" t="s">
        <v>949</v>
      </c>
      <c r="F144" s="211" t="s">
        <v>6534</v>
      </c>
      <c r="G144" s="211"/>
      <c r="H144" s="211" t="s">
        <v>950</v>
      </c>
      <c r="I144" s="212" t="s">
        <v>951</v>
      </c>
      <c r="J144" s="209" t="s">
        <v>952</v>
      </c>
      <c r="K144" s="209" t="s">
        <v>953</v>
      </c>
      <c r="L144" s="234" t="s">
        <v>6535</v>
      </c>
      <c r="M144" s="209" t="s">
        <v>954</v>
      </c>
      <c r="N144" s="212" t="s">
        <v>46</v>
      </c>
      <c r="O144" s="213" t="s">
        <v>955</v>
      </c>
      <c r="P144" s="213">
        <v>226687900</v>
      </c>
      <c r="Q144" s="225" t="s">
        <v>6536</v>
      </c>
      <c r="R144" s="213"/>
      <c r="S144" s="214">
        <v>93401</v>
      </c>
      <c r="T144" s="214" t="s">
        <v>6537</v>
      </c>
      <c r="U144" s="214">
        <v>2020</v>
      </c>
      <c r="V144" s="215">
        <v>37970</v>
      </c>
      <c r="W144" s="213">
        <v>3025</v>
      </c>
      <c r="X144" s="231"/>
      <c r="Y144" s="212"/>
      <c r="Z144" s="231"/>
      <c r="AA144" s="231"/>
      <c r="AB144" s="231"/>
      <c r="AC144" s="209"/>
      <c r="AD144" s="41"/>
      <c r="AE144" s="41"/>
      <c r="AF144" s="41"/>
      <c r="AG144" s="41"/>
      <c r="AH144" s="41"/>
      <c r="AI144" s="278"/>
    </row>
    <row r="145" spans="1:35" ht="45" customHeight="1" x14ac:dyDescent="0.2">
      <c r="A145" s="218" t="s">
        <v>8029</v>
      </c>
      <c r="B145" s="210">
        <v>708564001</v>
      </c>
      <c r="C145" s="209" t="s">
        <v>70</v>
      </c>
      <c r="D145" s="210" t="s">
        <v>7975</v>
      </c>
      <c r="E145" s="209" t="s">
        <v>956</v>
      </c>
      <c r="F145" s="211" t="s">
        <v>5695</v>
      </c>
      <c r="G145" s="211"/>
      <c r="H145" s="211" t="s">
        <v>957</v>
      </c>
      <c r="I145" s="211" t="s">
        <v>958</v>
      </c>
      <c r="J145" s="209" t="s">
        <v>562</v>
      </c>
      <c r="K145" s="209" t="s">
        <v>959</v>
      </c>
      <c r="L145" s="209" t="s">
        <v>960</v>
      </c>
      <c r="M145" s="209" t="s">
        <v>961</v>
      </c>
      <c r="N145" s="212" t="s">
        <v>46</v>
      </c>
      <c r="O145" s="213" t="s">
        <v>887</v>
      </c>
      <c r="P145" s="213" t="s">
        <v>962</v>
      </c>
      <c r="Q145" s="214"/>
      <c r="R145" s="214"/>
      <c r="S145" s="214">
        <v>93401</v>
      </c>
      <c r="T145" s="214" t="s">
        <v>5703</v>
      </c>
      <c r="U145" s="214">
        <v>2019</v>
      </c>
      <c r="V145" s="215">
        <v>37970</v>
      </c>
      <c r="W145" s="213">
        <v>7074</v>
      </c>
      <c r="X145" s="231"/>
      <c r="Y145" s="212"/>
      <c r="Z145" s="231"/>
      <c r="AA145" s="231"/>
      <c r="AB145" s="231"/>
      <c r="AC145" s="209"/>
      <c r="AD145" s="41"/>
      <c r="AE145" s="41"/>
      <c r="AF145" s="41"/>
      <c r="AG145" s="41"/>
      <c r="AH145" s="41"/>
      <c r="AI145" s="278"/>
    </row>
    <row r="146" spans="1:35" ht="45" customHeight="1" x14ac:dyDescent="0.2">
      <c r="A146" s="218" t="s">
        <v>6538</v>
      </c>
      <c r="B146" s="210">
        <v>714506005</v>
      </c>
      <c r="C146" s="209" t="s">
        <v>70</v>
      </c>
      <c r="D146" s="210" t="s">
        <v>7975</v>
      </c>
      <c r="E146" s="209" t="s">
        <v>963</v>
      </c>
      <c r="F146" s="211" t="s">
        <v>7871</v>
      </c>
      <c r="G146" s="211"/>
      <c r="H146" s="211" t="s">
        <v>964</v>
      </c>
      <c r="I146" s="211" t="s">
        <v>7872</v>
      </c>
      <c r="J146" s="209" t="s">
        <v>965</v>
      </c>
      <c r="K146" s="209" t="s">
        <v>7633</v>
      </c>
      <c r="L146" s="209" t="s">
        <v>7873</v>
      </c>
      <c r="M146" s="209" t="s">
        <v>5544</v>
      </c>
      <c r="N146" s="212" t="s">
        <v>4994</v>
      </c>
      <c r="O146" s="213" t="s">
        <v>966</v>
      </c>
      <c r="P146" s="213" t="s">
        <v>5390</v>
      </c>
      <c r="Q146" s="214" t="s">
        <v>5391</v>
      </c>
      <c r="R146" s="213"/>
      <c r="S146" s="214">
        <v>93401</v>
      </c>
      <c r="T146" s="214" t="s">
        <v>7874</v>
      </c>
      <c r="U146" s="214">
        <v>2021</v>
      </c>
      <c r="V146" s="215">
        <v>37970</v>
      </c>
      <c r="W146" s="213">
        <v>6400</v>
      </c>
      <c r="X146" s="231"/>
      <c r="Y146" s="212"/>
      <c r="Z146" s="231"/>
      <c r="AA146" s="231"/>
      <c r="AB146" s="231"/>
      <c r="AC146" s="209"/>
      <c r="AD146" s="41"/>
      <c r="AE146" s="41"/>
      <c r="AF146" s="41"/>
      <c r="AG146" s="41"/>
      <c r="AH146" s="41"/>
      <c r="AI146" s="278" t="s">
        <v>8030</v>
      </c>
    </row>
    <row r="147" spans="1:35" ht="45" customHeight="1" x14ac:dyDescent="0.2">
      <c r="A147" s="218" t="s">
        <v>6539</v>
      </c>
      <c r="B147" s="210">
        <v>708352004</v>
      </c>
      <c r="C147" s="209" t="s">
        <v>70</v>
      </c>
      <c r="D147" s="210" t="s">
        <v>7975</v>
      </c>
      <c r="E147" s="209" t="s">
        <v>967</v>
      </c>
      <c r="F147" s="211" t="s">
        <v>968</v>
      </c>
      <c r="G147" s="211"/>
      <c r="H147" s="211" t="s">
        <v>969</v>
      </c>
      <c r="I147" s="211" t="s">
        <v>970</v>
      </c>
      <c r="J147" s="209" t="s">
        <v>562</v>
      </c>
      <c r="K147" s="209" t="s">
        <v>971</v>
      </c>
      <c r="L147" s="209" t="s">
        <v>972</v>
      </c>
      <c r="M147" s="209" t="s">
        <v>973</v>
      </c>
      <c r="N147" s="212" t="s">
        <v>46</v>
      </c>
      <c r="O147" s="213" t="s">
        <v>975</v>
      </c>
      <c r="P147" s="213" t="s">
        <v>974</v>
      </c>
      <c r="Q147" s="214"/>
      <c r="R147" s="213"/>
      <c r="S147" s="214">
        <v>93401</v>
      </c>
      <c r="T147" s="214" t="s">
        <v>976</v>
      </c>
      <c r="U147" s="214">
        <v>2005</v>
      </c>
      <c r="V147" s="215">
        <v>37970</v>
      </c>
      <c r="W147" s="213">
        <v>2950</v>
      </c>
      <c r="X147" s="231"/>
      <c r="Y147" s="212"/>
      <c r="Z147" s="231"/>
      <c r="AA147" s="231"/>
      <c r="AB147" s="231"/>
      <c r="AC147" s="209"/>
      <c r="AD147" s="41"/>
      <c r="AE147" s="41"/>
      <c r="AF147" s="41"/>
      <c r="AG147" s="41"/>
      <c r="AH147" s="41"/>
      <c r="AI147" s="278"/>
    </row>
    <row r="148" spans="1:35" ht="45" customHeight="1" x14ac:dyDescent="0.2">
      <c r="A148" s="218" t="s">
        <v>6540</v>
      </c>
      <c r="B148" s="210">
        <v>714555006</v>
      </c>
      <c r="C148" s="209" t="s">
        <v>70</v>
      </c>
      <c r="D148" s="210" t="s">
        <v>7975</v>
      </c>
      <c r="E148" s="209" t="s">
        <v>977</v>
      </c>
      <c r="F148" s="211" t="s">
        <v>5809</v>
      </c>
      <c r="G148" s="211"/>
      <c r="H148" s="211" t="s">
        <v>978</v>
      </c>
      <c r="I148" s="211" t="s">
        <v>5810</v>
      </c>
      <c r="J148" s="209" t="s">
        <v>5811</v>
      </c>
      <c r="K148" s="209" t="s">
        <v>5816</v>
      </c>
      <c r="L148" s="209" t="s">
        <v>5817</v>
      </c>
      <c r="M148" s="209" t="s">
        <v>979</v>
      </c>
      <c r="N148" s="212" t="s">
        <v>46</v>
      </c>
      <c r="O148" s="213" t="s">
        <v>980</v>
      </c>
      <c r="P148" s="213">
        <v>3604100</v>
      </c>
      <c r="Q148" s="225" t="s">
        <v>5812</v>
      </c>
      <c r="R148" s="213"/>
      <c r="S148" s="214">
        <v>93401</v>
      </c>
      <c r="T148" s="214" t="s">
        <v>5813</v>
      </c>
      <c r="U148" s="214">
        <v>2019</v>
      </c>
      <c r="V148" s="215">
        <v>41012</v>
      </c>
      <c r="W148" s="213">
        <v>7463</v>
      </c>
      <c r="X148" s="231"/>
      <c r="Y148" s="212"/>
      <c r="Z148" s="231"/>
      <c r="AA148" s="231"/>
      <c r="AB148" s="231"/>
      <c r="AC148" s="209"/>
      <c r="AD148" s="41"/>
      <c r="AE148" s="41"/>
      <c r="AF148" s="41"/>
      <c r="AG148" s="41"/>
      <c r="AH148" s="41"/>
      <c r="AI148" s="278"/>
    </row>
    <row r="149" spans="1:35" ht="45" customHeight="1" x14ac:dyDescent="0.2">
      <c r="A149" s="218" t="s">
        <v>6541</v>
      </c>
      <c r="B149" s="210">
        <v>710153000</v>
      </c>
      <c r="C149" s="209" t="s">
        <v>981</v>
      </c>
      <c r="D149" s="210" t="s">
        <v>7975</v>
      </c>
      <c r="E149" s="209" t="s">
        <v>982</v>
      </c>
      <c r="F149" s="211" t="s">
        <v>5697</v>
      </c>
      <c r="G149" s="211"/>
      <c r="H149" s="211" t="s">
        <v>983</v>
      </c>
      <c r="I149" s="211" t="s">
        <v>5698</v>
      </c>
      <c r="J149" s="209" t="s">
        <v>5699</v>
      </c>
      <c r="K149" s="209" t="s">
        <v>5700</v>
      </c>
      <c r="L149" s="209" t="s">
        <v>5701</v>
      </c>
      <c r="M149" s="209" t="s">
        <v>984</v>
      </c>
      <c r="N149" s="212" t="s">
        <v>4998</v>
      </c>
      <c r="O149" s="213" t="s">
        <v>5702</v>
      </c>
      <c r="P149" s="213" t="s">
        <v>985</v>
      </c>
      <c r="Q149" s="214"/>
      <c r="R149" s="213"/>
      <c r="S149" s="214" t="s">
        <v>986</v>
      </c>
      <c r="T149" s="214" t="s">
        <v>5712</v>
      </c>
      <c r="U149" s="214">
        <v>2019</v>
      </c>
      <c r="V149" s="215">
        <v>40542</v>
      </c>
      <c r="W149" s="213">
        <v>7439</v>
      </c>
      <c r="X149" s="231"/>
      <c r="Y149" s="212"/>
      <c r="Z149" s="231"/>
      <c r="AA149" s="231"/>
      <c r="AB149" s="231"/>
      <c r="AC149" s="209"/>
      <c r="AD149" s="41"/>
      <c r="AE149" s="41"/>
      <c r="AF149" s="41"/>
      <c r="AG149" s="41"/>
      <c r="AH149" s="41"/>
      <c r="AI149" s="278"/>
    </row>
    <row r="150" spans="1:35" ht="45" customHeight="1" x14ac:dyDescent="0.2">
      <c r="A150" s="212" t="s">
        <v>6542</v>
      </c>
      <c r="B150" s="210">
        <v>709836005</v>
      </c>
      <c r="C150" s="209" t="s">
        <v>70</v>
      </c>
      <c r="D150" s="210" t="s">
        <v>7975</v>
      </c>
      <c r="E150" s="209" t="s">
        <v>987</v>
      </c>
      <c r="F150" s="211" t="s">
        <v>8272</v>
      </c>
      <c r="G150" s="211"/>
      <c r="H150" s="211" t="s">
        <v>988</v>
      </c>
      <c r="I150" s="211" t="s">
        <v>8273</v>
      </c>
      <c r="J150" s="209" t="s">
        <v>989</v>
      </c>
      <c r="K150" s="209" t="s">
        <v>8274</v>
      </c>
      <c r="L150" s="209" t="s">
        <v>6543</v>
      </c>
      <c r="M150" s="209" t="s">
        <v>990</v>
      </c>
      <c r="N150" s="212" t="s">
        <v>501</v>
      </c>
      <c r="O150" s="213" t="s">
        <v>651</v>
      </c>
      <c r="P150" s="213"/>
      <c r="Q150" s="214"/>
      <c r="R150" s="213"/>
      <c r="S150" s="214">
        <v>93401</v>
      </c>
      <c r="T150" s="214" t="s">
        <v>8275</v>
      </c>
      <c r="U150" s="214">
        <v>2022</v>
      </c>
      <c r="V150" s="215">
        <v>37970</v>
      </c>
      <c r="W150" s="235">
        <v>6410</v>
      </c>
      <c r="X150" s="231"/>
      <c r="Y150" s="212"/>
      <c r="Z150" s="231"/>
      <c r="AA150" s="231"/>
      <c r="AB150" s="231"/>
      <c r="AC150" s="209"/>
      <c r="AD150" s="41"/>
      <c r="AE150" s="41"/>
      <c r="AF150" s="41"/>
      <c r="AG150" s="41"/>
      <c r="AH150" s="41"/>
      <c r="AI150" s="278"/>
    </row>
    <row r="151" spans="1:35" ht="45" customHeight="1" x14ac:dyDescent="0.2">
      <c r="A151" s="218" t="s">
        <v>8031</v>
      </c>
      <c r="B151" s="210">
        <v>711731008</v>
      </c>
      <c r="C151" s="209" t="s">
        <v>70</v>
      </c>
      <c r="D151" s="210" t="s">
        <v>7975</v>
      </c>
      <c r="E151" s="209" t="s">
        <v>991</v>
      </c>
      <c r="F151" s="211" t="s">
        <v>992</v>
      </c>
      <c r="G151" s="211"/>
      <c r="H151" s="211" t="s">
        <v>993</v>
      </c>
      <c r="I151" s="211" t="s">
        <v>994</v>
      </c>
      <c r="J151" s="209" t="s">
        <v>995</v>
      </c>
      <c r="K151" s="209" t="s">
        <v>996</v>
      </c>
      <c r="L151" s="209" t="s">
        <v>997</v>
      </c>
      <c r="M151" s="209" t="s">
        <v>999</v>
      </c>
      <c r="N151" s="212" t="s">
        <v>4994</v>
      </c>
      <c r="O151" s="213" t="s">
        <v>1002</v>
      </c>
      <c r="P151" s="213" t="s">
        <v>1000</v>
      </c>
      <c r="Q151" s="214" t="s">
        <v>998</v>
      </c>
      <c r="R151" s="213"/>
      <c r="S151" s="214">
        <v>93401</v>
      </c>
      <c r="T151" s="214" t="s">
        <v>881</v>
      </c>
      <c r="U151" s="214">
        <v>2011</v>
      </c>
      <c r="V151" s="215">
        <v>37970</v>
      </c>
      <c r="W151" s="235"/>
      <c r="X151" s="231"/>
      <c r="Y151" s="212"/>
      <c r="Z151" s="231"/>
      <c r="AA151" s="231"/>
      <c r="AB151" s="231"/>
      <c r="AC151" s="209"/>
      <c r="AD151" s="41"/>
      <c r="AE151" s="41"/>
      <c r="AF151" s="41"/>
      <c r="AG151" s="41"/>
      <c r="AH151" s="41"/>
      <c r="AI151" s="278"/>
    </row>
    <row r="152" spans="1:35" ht="45" customHeight="1" x14ac:dyDescent="0.2">
      <c r="A152" s="218" t="s">
        <v>1003</v>
      </c>
      <c r="B152" s="210">
        <v>712939001</v>
      </c>
      <c r="C152" s="209" t="s">
        <v>70</v>
      </c>
      <c r="D152" s="210" t="s">
        <v>7975</v>
      </c>
      <c r="E152" s="209" t="s">
        <v>1004</v>
      </c>
      <c r="F152" s="211" t="s">
        <v>6544</v>
      </c>
      <c r="G152" s="211"/>
      <c r="H152" s="211" t="s">
        <v>1005</v>
      </c>
      <c r="I152" s="211" t="s">
        <v>6545</v>
      </c>
      <c r="J152" s="209" t="s">
        <v>1006</v>
      </c>
      <c r="K152" s="209" t="s">
        <v>5389</v>
      </c>
      <c r="L152" s="214" t="s">
        <v>6546</v>
      </c>
      <c r="M152" s="209" t="s">
        <v>5386</v>
      </c>
      <c r="N152" s="212" t="s">
        <v>46</v>
      </c>
      <c r="O152" s="213" t="s">
        <v>2828</v>
      </c>
      <c r="P152" s="213" t="s">
        <v>5387</v>
      </c>
      <c r="Q152" s="214" t="s">
        <v>5388</v>
      </c>
      <c r="R152" s="213"/>
      <c r="S152" s="213">
        <v>93401</v>
      </c>
      <c r="T152" s="214" t="s">
        <v>6547</v>
      </c>
      <c r="U152" s="214">
        <v>2020</v>
      </c>
      <c r="V152" s="215">
        <v>37970</v>
      </c>
      <c r="W152" s="235"/>
      <c r="X152" s="231"/>
      <c r="Y152" s="212"/>
      <c r="Z152" s="231"/>
      <c r="AA152" s="231"/>
      <c r="AB152" s="231"/>
      <c r="AC152" s="209"/>
      <c r="AD152" s="41"/>
      <c r="AE152" s="41"/>
      <c r="AF152" s="41"/>
      <c r="AG152" s="41"/>
      <c r="AH152" s="41"/>
      <c r="AI152" s="278"/>
    </row>
    <row r="153" spans="1:35" ht="45" customHeight="1" x14ac:dyDescent="0.2">
      <c r="A153" s="218" t="s">
        <v>8032</v>
      </c>
      <c r="B153" s="210">
        <v>712341009</v>
      </c>
      <c r="C153" s="209" t="s">
        <v>70</v>
      </c>
      <c r="D153" s="210" t="s">
        <v>7975</v>
      </c>
      <c r="E153" s="209" t="s">
        <v>1007</v>
      </c>
      <c r="F153" s="211" t="s">
        <v>5906</v>
      </c>
      <c r="G153" s="211"/>
      <c r="H153" s="211" t="s">
        <v>1008</v>
      </c>
      <c r="I153" s="211" t="s">
        <v>1010</v>
      </c>
      <c r="J153" s="209" t="s">
        <v>1009</v>
      </c>
      <c r="K153" s="209" t="s">
        <v>1011</v>
      </c>
      <c r="L153" s="209" t="s">
        <v>1012</v>
      </c>
      <c r="M153" s="209" t="s">
        <v>1013</v>
      </c>
      <c r="N153" s="212" t="s">
        <v>46</v>
      </c>
      <c r="O153" s="213" t="s">
        <v>752</v>
      </c>
      <c r="P153" s="213" t="s">
        <v>6548</v>
      </c>
      <c r="Q153" s="225" t="s">
        <v>6549</v>
      </c>
      <c r="R153" s="213"/>
      <c r="S153" s="214">
        <v>93401</v>
      </c>
      <c r="T153" s="214" t="s">
        <v>5901</v>
      </c>
      <c r="U153" s="214">
        <v>2019</v>
      </c>
      <c r="V153" s="215">
        <v>40745</v>
      </c>
      <c r="W153" s="213">
        <v>7446</v>
      </c>
      <c r="X153" s="231"/>
      <c r="Y153" s="212"/>
      <c r="Z153" s="231"/>
      <c r="AA153" s="231"/>
      <c r="AB153" s="231"/>
      <c r="AC153" s="209"/>
      <c r="AD153" s="41"/>
      <c r="AE153" s="41"/>
      <c r="AF153" s="41"/>
      <c r="AG153" s="41"/>
      <c r="AH153" s="41"/>
      <c r="AI153" s="278"/>
    </row>
    <row r="154" spans="1:35" ht="45" customHeight="1" x14ac:dyDescent="0.2">
      <c r="A154" s="218" t="s">
        <v>8033</v>
      </c>
      <c r="B154" s="210">
        <v>709319000</v>
      </c>
      <c r="C154" s="209" t="s">
        <v>70</v>
      </c>
      <c r="D154" s="210" t="s">
        <v>7975</v>
      </c>
      <c r="E154" s="209" t="s">
        <v>1014</v>
      </c>
      <c r="F154" s="211" t="s">
        <v>1015</v>
      </c>
      <c r="G154" s="211"/>
      <c r="H154" s="211" t="s">
        <v>1016</v>
      </c>
      <c r="I154" s="211" t="s">
        <v>1017</v>
      </c>
      <c r="J154" s="209" t="s">
        <v>562</v>
      </c>
      <c r="K154" s="209" t="s">
        <v>1018</v>
      </c>
      <c r="L154" s="209" t="s">
        <v>1019</v>
      </c>
      <c r="M154" s="209" t="s">
        <v>1020</v>
      </c>
      <c r="N154" s="212" t="s">
        <v>5034</v>
      </c>
      <c r="O154" s="213" t="s">
        <v>710</v>
      </c>
      <c r="P154" s="213" t="s">
        <v>1021</v>
      </c>
      <c r="Q154" s="214"/>
      <c r="R154" s="213"/>
      <c r="S154" s="214">
        <v>93401</v>
      </c>
      <c r="T154" s="214" t="s">
        <v>1022</v>
      </c>
      <c r="U154" s="214">
        <v>2015</v>
      </c>
      <c r="V154" s="215">
        <v>37970</v>
      </c>
      <c r="W154" s="213">
        <v>6990</v>
      </c>
      <c r="X154" s="231"/>
      <c r="Y154" s="212"/>
      <c r="Z154" s="231"/>
      <c r="AA154" s="231"/>
      <c r="AB154" s="231"/>
      <c r="AC154" s="209"/>
      <c r="AD154" s="41"/>
      <c r="AE154" s="41"/>
      <c r="AF154" s="41"/>
      <c r="AG154" s="41"/>
      <c r="AH154" s="41"/>
      <c r="AI154" s="278"/>
    </row>
    <row r="155" spans="1:35" ht="45" customHeight="1" x14ac:dyDescent="0.2">
      <c r="A155" s="218" t="s">
        <v>6550</v>
      </c>
      <c r="B155" s="210">
        <v>713286001</v>
      </c>
      <c r="C155" s="209" t="s">
        <v>48</v>
      </c>
      <c r="D155" s="210" t="s">
        <v>7975</v>
      </c>
      <c r="E155" s="209" t="s">
        <v>1023</v>
      </c>
      <c r="F155" s="211" t="s">
        <v>1025</v>
      </c>
      <c r="G155" s="211"/>
      <c r="H155" s="211" t="s">
        <v>1024</v>
      </c>
      <c r="I155" s="211" t="s">
        <v>1026</v>
      </c>
      <c r="J155" s="209" t="s">
        <v>678</v>
      </c>
      <c r="K155" s="209" t="s">
        <v>1027</v>
      </c>
      <c r="L155" s="209" t="s">
        <v>1028</v>
      </c>
      <c r="M155" s="209" t="s">
        <v>1029</v>
      </c>
      <c r="N155" s="212" t="s">
        <v>4998</v>
      </c>
      <c r="O155" s="213" t="s">
        <v>1030</v>
      </c>
      <c r="P155" s="213" t="s">
        <v>1031</v>
      </c>
      <c r="Q155" s="214"/>
      <c r="R155" s="213"/>
      <c r="S155" s="214" t="s">
        <v>1032</v>
      </c>
      <c r="T155" s="214" t="s">
        <v>4989</v>
      </c>
      <c r="U155" s="214">
        <v>2005</v>
      </c>
      <c r="V155" s="215">
        <v>37970</v>
      </c>
      <c r="W155" s="213">
        <v>2800</v>
      </c>
      <c r="X155" s="231"/>
      <c r="Y155" s="212"/>
      <c r="Z155" s="231"/>
      <c r="AA155" s="231"/>
      <c r="AB155" s="231"/>
      <c r="AC155" s="209"/>
      <c r="AD155" s="41"/>
      <c r="AE155" s="41"/>
      <c r="AF155" s="41"/>
      <c r="AG155" s="41"/>
      <c r="AH155" s="41"/>
      <c r="AI155" s="278"/>
    </row>
    <row r="156" spans="1:35" ht="45" customHeight="1" x14ac:dyDescent="0.2">
      <c r="A156" s="218" t="s">
        <v>6551</v>
      </c>
      <c r="B156" s="210">
        <v>709337009</v>
      </c>
      <c r="C156" s="209" t="s">
        <v>70</v>
      </c>
      <c r="D156" s="210" t="s">
        <v>7975</v>
      </c>
      <c r="E156" s="209" t="s">
        <v>1033</v>
      </c>
      <c r="F156" s="211" t="s">
        <v>1034</v>
      </c>
      <c r="G156" s="211"/>
      <c r="H156" s="211" t="s">
        <v>1035</v>
      </c>
      <c r="I156" s="211" t="s">
        <v>4947</v>
      </c>
      <c r="J156" s="209" t="s">
        <v>1036</v>
      </c>
      <c r="K156" s="209" t="s">
        <v>1037</v>
      </c>
      <c r="L156" s="209" t="s">
        <v>1038</v>
      </c>
      <c r="M156" s="209" t="s">
        <v>1039</v>
      </c>
      <c r="N156" s="212" t="s">
        <v>46</v>
      </c>
      <c r="O156" s="213" t="s">
        <v>535</v>
      </c>
      <c r="P156" s="213">
        <v>226785712</v>
      </c>
      <c r="Q156" s="214" t="s">
        <v>1040</v>
      </c>
      <c r="R156" s="213"/>
      <c r="S156" s="213">
        <v>93401</v>
      </c>
      <c r="T156" s="214" t="s">
        <v>1041</v>
      </c>
      <c r="U156" s="214">
        <v>2014</v>
      </c>
      <c r="V156" s="215">
        <v>37970</v>
      </c>
      <c r="W156" s="213">
        <v>3100</v>
      </c>
      <c r="X156" s="231"/>
      <c r="Y156" s="212"/>
      <c r="Z156" s="231"/>
      <c r="AA156" s="231"/>
      <c r="AB156" s="231"/>
      <c r="AC156" s="209"/>
      <c r="AD156" s="41"/>
      <c r="AE156" s="41"/>
      <c r="AF156" s="41"/>
      <c r="AG156" s="41"/>
      <c r="AH156" s="41"/>
      <c r="AI156" s="278"/>
    </row>
    <row r="157" spans="1:35" ht="45" customHeight="1" x14ac:dyDescent="0.2">
      <c r="A157" s="218" t="s">
        <v>6552</v>
      </c>
      <c r="B157" s="210">
        <v>708789003</v>
      </c>
      <c r="C157" s="209" t="s">
        <v>70</v>
      </c>
      <c r="D157" s="210" t="s">
        <v>7975</v>
      </c>
      <c r="E157" s="209" t="s">
        <v>1042</v>
      </c>
      <c r="F157" s="211" t="s">
        <v>1043</v>
      </c>
      <c r="G157" s="211"/>
      <c r="H157" s="211" t="s">
        <v>1044</v>
      </c>
      <c r="I157" s="211" t="s">
        <v>1045</v>
      </c>
      <c r="J157" s="209" t="s">
        <v>1046</v>
      </c>
      <c r="K157" s="209" t="s">
        <v>1047</v>
      </c>
      <c r="L157" s="209" t="s">
        <v>1048</v>
      </c>
      <c r="M157" s="209" t="s">
        <v>1049</v>
      </c>
      <c r="N157" s="212" t="s">
        <v>501</v>
      </c>
      <c r="O157" s="213" t="s">
        <v>1051</v>
      </c>
      <c r="P157" s="213" t="s">
        <v>1050</v>
      </c>
      <c r="Q157" s="214"/>
      <c r="R157" s="213"/>
      <c r="S157" s="214">
        <v>93101</v>
      </c>
      <c r="T157" s="214" t="s">
        <v>1052</v>
      </c>
      <c r="U157" s="214">
        <v>2007</v>
      </c>
      <c r="V157" s="215">
        <v>37970</v>
      </c>
      <c r="W157" s="213">
        <v>6730</v>
      </c>
      <c r="X157" s="231"/>
      <c r="Y157" s="212"/>
      <c r="Z157" s="231"/>
      <c r="AA157" s="231"/>
      <c r="AB157" s="231"/>
      <c r="AC157" s="209"/>
      <c r="AD157" s="41"/>
      <c r="AE157" s="41"/>
      <c r="AF157" s="41"/>
      <c r="AG157" s="41"/>
      <c r="AH157" s="41"/>
      <c r="AI157" s="278"/>
    </row>
    <row r="158" spans="1:35" ht="45" customHeight="1" x14ac:dyDescent="0.2">
      <c r="A158" s="218" t="s">
        <v>6553</v>
      </c>
      <c r="B158" s="210">
        <v>651897564</v>
      </c>
      <c r="C158" s="209"/>
      <c r="D158" s="210" t="s">
        <v>8004</v>
      </c>
      <c r="E158" s="209" t="s">
        <v>6148</v>
      </c>
      <c r="F158" s="211" t="s">
        <v>6149</v>
      </c>
      <c r="G158" s="211"/>
      <c r="H158" s="211" t="s">
        <v>6150</v>
      </c>
      <c r="I158" s="211" t="s">
        <v>6151</v>
      </c>
      <c r="J158" s="209" t="s">
        <v>1471</v>
      </c>
      <c r="K158" s="209" t="s">
        <v>6152</v>
      </c>
      <c r="L158" s="209" t="s">
        <v>6153</v>
      </c>
      <c r="M158" s="209" t="s">
        <v>6154</v>
      </c>
      <c r="N158" s="212" t="s">
        <v>4995</v>
      </c>
      <c r="O158" s="213" t="s">
        <v>2445</v>
      </c>
      <c r="P158" s="213" t="s">
        <v>6155</v>
      </c>
      <c r="Q158" s="225" t="s">
        <v>6156</v>
      </c>
      <c r="R158" s="213"/>
      <c r="S158" s="214">
        <v>93401</v>
      </c>
      <c r="T158" s="214" t="s">
        <v>6157</v>
      </c>
      <c r="U158" s="214">
        <v>2020</v>
      </c>
      <c r="V158" s="215">
        <v>44259</v>
      </c>
      <c r="W158" s="213">
        <v>7726</v>
      </c>
      <c r="X158" s="231"/>
      <c r="Y158" s="212"/>
      <c r="Z158" s="231"/>
      <c r="AA158" s="231"/>
      <c r="AB158" s="231"/>
      <c r="AC158" s="209"/>
      <c r="AD158" s="41"/>
      <c r="AE158" s="41"/>
      <c r="AF158" s="41"/>
      <c r="AG158" s="41"/>
      <c r="AH158" s="41"/>
      <c r="AI158" s="278"/>
    </row>
    <row r="159" spans="1:35" ht="45" customHeight="1" x14ac:dyDescent="0.2">
      <c r="A159" s="218" t="s">
        <v>6554</v>
      </c>
      <c r="B159" s="210">
        <v>718323002</v>
      </c>
      <c r="C159" s="209" t="s">
        <v>70</v>
      </c>
      <c r="D159" s="210" t="s">
        <v>7975</v>
      </c>
      <c r="E159" s="209" t="s">
        <v>1053</v>
      </c>
      <c r="F159" s="211" t="s">
        <v>1054</v>
      </c>
      <c r="G159" s="211"/>
      <c r="H159" s="211" t="s">
        <v>1055</v>
      </c>
      <c r="I159" s="211" t="s">
        <v>1056</v>
      </c>
      <c r="J159" s="209" t="s">
        <v>903</v>
      </c>
      <c r="K159" s="209" t="s">
        <v>1057</v>
      </c>
      <c r="L159" s="209" t="s">
        <v>1058</v>
      </c>
      <c r="M159" s="209" t="s">
        <v>1059</v>
      </c>
      <c r="N159" s="212" t="s">
        <v>46</v>
      </c>
      <c r="O159" s="213" t="s">
        <v>752</v>
      </c>
      <c r="P159" s="213" t="s">
        <v>1060</v>
      </c>
      <c r="Q159" s="214" t="s">
        <v>1061</v>
      </c>
      <c r="R159" s="213"/>
      <c r="S159" s="214">
        <v>93401</v>
      </c>
      <c r="T159" s="214" t="s">
        <v>1062</v>
      </c>
      <c r="U159" s="214">
        <v>2008</v>
      </c>
      <c r="V159" s="215">
        <v>37970</v>
      </c>
      <c r="W159" s="213">
        <v>7000</v>
      </c>
      <c r="X159" s="231"/>
      <c r="Y159" s="212"/>
      <c r="Z159" s="231"/>
      <c r="AA159" s="231"/>
      <c r="AB159" s="231"/>
      <c r="AC159" s="209"/>
      <c r="AD159" s="41"/>
      <c r="AE159" s="41"/>
      <c r="AF159" s="41"/>
      <c r="AG159" s="41"/>
      <c r="AH159" s="41"/>
      <c r="AI159" s="278"/>
    </row>
    <row r="160" spans="1:35" ht="45" customHeight="1" x14ac:dyDescent="0.2">
      <c r="A160" s="218" t="s">
        <v>6555</v>
      </c>
      <c r="B160" s="210">
        <v>726469008</v>
      </c>
      <c r="C160" s="209" t="s">
        <v>48</v>
      </c>
      <c r="D160" s="210" t="s">
        <v>7975</v>
      </c>
      <c r="E160" s="209" t="s">
        <v>1063</v>
      </c>
      <c r="F160" s="211" t="s">
        <v>1064</v>
      </c>
      <c r="G160" s="211"/>
      <c r="H160" s="211" t="s">
        <v>1065</v>
      </c>
      <c r="I160" s="211" t="s">
        <v>1066</v>
      </c>
      <c r="J160" s="209" t="s">
        <v>1067</v>
      </c>
      <c r="K160" s="209" t="s">
        <v>1068</v>
      </c>
      <c r="L160" s="209" t="s">
        <v>1069</v>
      </c>
      <c r="M160" s="209" t="s">
        <v>1070</v>
      </c>
      <c r="N160" s="212" t="s">
        <v>46</v>
      </c>
      <c r="O160" s="213" t="s">
        <v>535</v>
      </c>
      <c r="P160" s="213" t="s">
        <v>1071</v>
      </c>
      <c r="Q160" s="214"/>
      <c r="R160" s="213"/>
      <c r="S160" s="214" t="s">
        <v>44</v>
      </c>
      <c r="T160" s="214" t="s">
        <v>1072</v>
      </c>
      <c r="U160" s="214">
        <v>2012</v>
      </c>
      <c r="V160" s="215">
        <v>37970</v>
      </c>
      <c r="W160" s="213">
        <v>7044</v>
      </c>
      <c r="X160" s="231"/>
      <c r="Y160" s="212"/>
      <c r="Z160" s="231"/>
      <c r="AA160" s="231"/>
      <c r="AB160" s="231"/>
      <c r="AC160" s="209"/>
      <c r="AD160" s="41"/>
      <c r="AE160" s="41"/>
      <c r="AF160" s="41"/>
      <c r="AG160" s="41"/>
      <c r="AH160" s="41"/>
      <c r="AI160" s="278"/>
    </row>
    <row r="161" spans="1:35" ht="45" customHeight="1" x14ac:dyDescent="0.2">
      <c r="A161" s="218" t="s">
        <v>6556</v>
      </c>
      <c r="B161" s="210">
        <v>653686706</v>
      </c>
      <c r="C161" s="209" t="s">
        <v>48</v>
      </c>
      <c r="D161" s="210" t="s">
        <v>7975</v>
      </c>
      <c r="E161" s="209" t="s">
        <v>1073</v>
      </c>
      <c r="F161" s="211" t="s">
        <v>6557</v>
      </c>
      <c r="G161" s="211"/>
      <c r="H161" s="211" t="s">
        <v>1074</v>
      </c>
      <c r="I161" s="211" t="s">
        <v>6558</v>
      </c>
      <c r="J161" s="209" t="s">
        <v>1075</v>
      </c>
      <c r="K161" s="209" t="s">
        <v>5333</v>
      </c>
      <c r="L161" s="209" t="s">
        <v>5334</v>
      </c>
      <c r="M161" s="209" t="s">
        <v>1076</v>
      </c>
      <c r="N161" s="212" t="s">
        <v>4999</v>
      </c>
      <c r="O161" s="213" t="s">
        <v>1078</v>
      </c>
      <c r="P161" s="213" t="s">
        <v>1079</v>
      </c>
      <c r="Q161" s="225" t="s">
        <v>6559</v>
      </c>
      <c r="R161" s="213"/>
      <c r="S161" s="214" t="s">
        <v>44</v>
      </c>
      <c r="T161" s="214" t="s">
        <v>6560</v>
      </c>
      <c r="U161" s="214">
        <v>2020</v>
      </c>
      <c r="V161" s="215">
        <v>38523</v>
      </c>
      <c r="W161" s="213">
        <v>7173</v>
      </c>
      <c r="X161" s="231"/>
      <c r="Y161" s="212"/>
      <c r="Z161" s="231"/>
      <c r="AA161" s="231"/>
      <c r="AB161" s="231"/>
      <c r="AC161" s="209"/>
      <c r="AD161" s="41"/>
      <c r="AE161" s="41"/>
      <c r="AF161" s="41"/>
      <c r="AG161" s="41"/>
      <c r="AH161" s="41"/>
      <c r="AI161" s="278"/>
    </row>
    <row r="162" spans="1:35" ht="45" customHeight="1" x14ac:dyDescent="0.2">
      <c r="A162" s="218" t="s">
        <v>6561</v>
      </c>
      <c r="B162" s="210">
        <v>700159108</v>
      </c>
      <c r="C162" s="209" t="s">
        <v>70</v>
      </c>
      <c r="D162" s="210" t="s">
        <v>7975</v>
      </c>
      <c r="E162" s="209" t="s">
        <v>1080</v>
      </c>
      <c r="F162" s="211" t="s">
        <v>8276</v>
      </c>
      <c r="G162" s="211">
        <v>2023</v>
      </c>
      <c r="H162" s="211" t="s">
        <v>1081</v>
      </c>
      <c r="I162" s="211" t="s">
        <v>8277</v>
      </c>
      <c r="J162" s="209" t="s">
        <v>1082</v>
      </c>
      <c r="K162" s="209" t="s">
        <v>8278</v>
      </c>
      <c r="L162" s="209" t="s">
        <v>1083</v>
      </c>
      <c r="M162" s="209" t="s">
        <v>1085</v>
      </c>
      <c r="N162" s="212" t="s">
        <v>46</v>
      </c>
      <c r="O162" s="213" t="s">
        <v>1087</v>
      </c>
      <c r="P162" s="213" t="s">
        <v>1086</v>
      </c>
      <c r="Q162" s="214" t="s">
        <v>1084</v>
      </c>
      <c r="R162" s="213"/>
      <c r="S162" s="214">
        <v>93401</v>
      </c>
      <c r="T162" s="214" t="s">
        <v>8279</v>
      </c>
      <c r="U162" s="214">
        <v>2022</v>
      </c>
      <c r="V162" s="215">
        <v>37970</v>
      </c>
      <c r="W162" s="213">
        <v>5800</v>
      </c>
      <c r="X162" s="231"/>
      <c r="Y162" s="212"/>
      <c r="Z162" s="231"/>
      <c r="AA162" s="231"/>
      <c r="AB162" s="231"/>
      <c r="AC162" s="209"/>
      <c r="AD162" s="41"/>
      <c r="AE162" s="41"/>
      <c r="AF162" s="41"/>
      <c r="AG162" s="41"/>
      <c r="AH162" s="41"/>
      <c r="AI162" s="278"/>
    </row>
    <row r="163" spans="1:35" ht="45" customHeight="1" x14ac:dyDescent="0.2">
      <c r="A163" s="218" t="s">
        <v>6562</v>
      </c>
      <c r="B163" s="210">
        <v>716594009</v>
      </c>
      <c r="C163" s="209" t="s">
        <v>48</v>
      </c>
      <c r="D163" s="210" t="s">
        <v>7975</v>
      </c>
      <c r="E163" s="209" t="s">
        <v>1088</v>
      </c>
      <c r="F163" s="211" t="s">
        <v>1089</v>
      </c>
      <c r="G163" s="211"/>
      <c r="H163" s="211" t="s">
        <v>1090</v>
      </c>
      <c r="I163" s="211" t="s">
        <v>1091</v>
      </c>
      <c r="J163" s="209" t="s">
        <v>995</v>
      </c>
      <c r="K163" s="209" t="s">
        <v>1092</v>
      </c>
      <c r="L163" s="209" t="s">
        <v>1093</v>
      </c>
      <c r="M163" s="209" t="s">
        <v>1094</v>
      </c>
      <c r="N163" s="212" t="s">
        <v>501</v>
      </c>
      <c r="O163" s="213" t="s">
        <v>1095</v>
      </c>
      <c r="P163" s="213" t="s">
        <v>1096</v>
      </c>
      <c r="Q163" s="214"/>
      <c r="R163" s="213"/>
      <c r="S163" s="214" t="s">
        <v>44</v>
      </c>
      <c r="T163" s="214" t="s">
        <v>1097</v>
      </c>
      <c r="U163" s="214">
        <v>2015</v>
      </c>
      <c r="V163" s="215">
        <v>37970</v>
      </c>
      <c r="W163" s="213">
        <v>6660</v>
      </c>
      <c r="X163" s="231"/>
      <c r="Y163" s="212"/>
      <c r="Z163" s="231"/>
      <c r="AA163" s="231"/>
      <c r="AB163" s="231"/>
      <c r="AC163" s="209"/>
      <c r="AD163" s="41"/>
      <c r="AE163" s="41"/>
      <c r="AF163" s="41"/>
      <c r="AG163" s="41"/>
      <c r="AH163" s="41"/>
      <c r="AI163" s="278"/>
    </row>
    <row r="164" spans="1:35" ht="45" customHeight="1" x14ac:dyDescent="0.2">
      <c r="A164" s="218" t="s">
        <v>6563</v>
      </c>
      <c r="B164" s="210">
        <v>706381007</v>
      </c>
      <c r="C164" s="209" t="s">
        <v>70</v>
      </c>
      <c r="D164" s="210" t="s">
        <v>7975</v>
      </c>
      <c r="E164" s="209" t="s">
        <v>1098</v>
      </c>
      <c r="F164" s="211" t="s">
        <v>1099</v>
      </c>
      <c r="G164" s="211"/>
      <c r="H164" s="211" t="s">
        <v>1100</v>
      </c>
      <c r="I164" s="211" t="s">
        <v>1101</v>
      </c>
      <c r="J164" s="209" t="s">
        <v>1102</v>
      </c>
      <c r="K164" s="209" t="s">
        <v>1103</v>
      </c>
      <c r="L164" s="209" t="s">
        <v>1104</v>
      </c>
      <c r="M164" s="209" t="s">
        <v>1105</v>
      </c>
      <c r="N164" s="212" t="s">
        <v>46</v>
      </c>
      <c r="O164" s="213" t="s">
        <v>730</v>
      </c>
      <c r="P164" s="213" t="s">
        <v>1106</v>
      </c>
      <c r="Q164" s="214"/>
      <c r="R164" s="213"/>
      <c r="S164" s="214">
        <v>93401</v>
      </c>
      <c r="T164" s="214" t="s">
        <v>1107</v>
      </c>
      <c r="U164" s="214">
        <v>2005</v>
      </c>
      <c r="V164" s="215">
        <v>37970</v>
      </c>
      <c r="W164" s="213">
        <v>6670</v>
      </c>
      <c r="X164" s="231"/>
      <c r="Y164" s="212"/>
      <c r="Z164" s="231"/>
      <c r="AA164" s="231"/>
      <c r="AB164" s="231"/>
      <c r="AC164" s="209"/>
      <c r="AD164" s="41"/>
      <c r="AE164" s="41"/>
      <c r="AF164" s="41"/>
      <c r="AG164" s="41"/>
      <c r="AH164" s="41"/>
      <c r="AI164" s="278"/>
    </row>
    <row r="165" spans="1:35" ht="45" customHeight="1" x14ac:dyDescent="0.2">
      <c r="A165" s="218" t="s">
        <v>8034</v>
      </c>
      <c r="B165" s="210">
        <v>650602730</v>
      </c>
      <c r="C165" s="209" t="s">
        <v>335</v>
      </c>
      <c r="D165" s="210" t="s">
        <v>7975</v>
      </c>
      <c r="E165" s="209" t="s">
        <v>602</v>
      </c>
      <c r="F165" s="211" t="s">
        <v>1108</v>
      </c>
      <c r="G165" s="211"/>
      <c r="H165" s="211" t="s">
        <v>1109</v>
      </c>
      <c r="I165" s="211" t="s">
        <v>1110</v>
      </c>
      <c r="J165" s="209" t="s">
        <v>1111</v>
      </c>
      <c r="K165" s="209" t="s">
        <v>1112</v>
      </c>
      <c r="L165" s="209" t="s">
        <v>1113</v>
      </c>
      <c r="M165" s="209" t="s">
        <v>5004</v>
      </c>
      <c r="N165" s="212" t="s">
        <v>4996</v>
      </c>
      <c r="O165" s="213" t="s">
        <v>1116</v>
      </c>
      <c r="P165" s="213" t="s">
        <v>1115</v>
      </c>
      <c r="Q165" s="214" t="s">
        <v>1114</v>
      </c>
      <c r="R165" s="213"/>
      <c r="S165" s="214" t="s">
        <v>81</v>
      </c>
      <c r="T165" s="214" t="s">
        <v>1117</v>
      </c>
      <c r="U165" s="214">
        <v>2013</v>
      </c>
      <c r="V165" s="215">
        <v>41919</v>
      </c>
      <c r="W165" s="213">
        <v>7511</v>
      </c>
      <c r="X165" s="231"/>
      <c r="Y165" s="212"/>
      <c r="Z165" s="231"/>
      <c r="AA165" s="231"/>
      <c r="AB165" s="231"/>
      <c r="AC165" s="209"/>
      <c r="AD165" s="41"/>
      <c r="AE165" s="41"/>
      <c r="AF165" s="41"/>
      <c r="AG165" s="41"/>
      <c r="AH165" s="41"/>
      <c r="AI165" s="278"/>
    </row>
    <row r="166" spans="1:35" ht="45" customHeight="1" x14ac:dyDescent="0.2">
      <c r="A166" s="218" t="s">
        <v>6564</v>
      </c>
      <c r="B166" s="209" t="s">
        <v>7711</v>
      </c>
      <c r="C166" s="209" t="s">
        <v>48</v>
      </c>
      <c r="D166" s="210" t="s">
        <v>7975</v>
      </c>
      <c r="E166" s="209" t="s">
        <v>1118</v>
      </c>
      <c r="F166" s="211" t="s">
        <v>6565</v>
      </c>
      <c r="G166" s="211"/>
      <c r="H166" s="211" t="s">
        <v>1119</v>
      </c>
      <c r="I166" s="211" t="s">
        <v>6566</v>
      </c>
      <c r="J166" s="209" t="s">
        <v>451</v>
      </c>
      <c r="K166" s="209" t="s">
        <v>6044</v>
      </c>
      <c r="L166" s="209" t="s">
        <v>1120</v>
      </c>
      <c r="M166" s="209" t="s">
        <v>1121</v>
      </c>
      <c r="N166" s="212" t="s">
        <v>4997</v>
      </c>
      <c r="O166" s="213" t="s">
        <v>8035</v>
      </c>
      <c r="P166" s="213" t="s">
        <v>5958</v>
      </c>
      <c r="Q166" s="214" t="s">
        <v>1122</v>
      </c>
      <c r="R166" s="213"/>
      <c r="S166" s="214" t="s">
        <v>44</v>
      </c>
      <c r="T166" s="214" t="s">
        <v>6567</v>
      </c>
      <c r="U166" s="214">
        <v>2020</v>
      </c>
      <c r="V166" s="215">
        <v>42538</v>
      </c>
      <c r="W166" s="213">
        <v>7609</v>
      </c>
      <c r="X166" s="231"/>
      <c r="Y166" s="212"/>
      <c r="Z166" s="231"/>
      <c r="AA166" s="231"/>
      <c r="AB166" s="231"/>
      <c r="AC166" s="209"/>
      <c r="AD166" s="41"/>
      <c r="AE166" s="41"/>
      <c r="AF166" s="41"/>
      <c r="AG166" s="41"/>
      <c r="AH166" s="41"/>
      <c r="AI166" s="278" t="s">
        <v>8009</v>
      </c>
    </row>
    <row r="167" spans="1:35" ht="45" customHeight="1" x14ac:dyDescent="0.2">
      <c r="A167" s="218" t="s">
        <v>6568</v>
      </c>
      <c r="B167" s="210">
        <v>726079005</v>
      </c>
      <c r="C167" s="209" t="s">
        <v>48</v>
      </c>
      <c r="D167" s="210" t="s">
        <v>7975</v>
      </c>
      <c r="E167" s="209" t="s">
        <v>1123</v>
      </c>
      <c r="F167" s="211" t="s">
        <v>7875</v>
      </c>
      <c r="G167" s="211"/>
      <c r="H167" s="211" t="s">
        <v>1124</v>
      </c>
      <c r="I167" s="211" t="s">
        <v>7876</v>
      </c>
      <c r="J167" s="209" t="s">
        <v>1125</v>
      </c>
      <c r="K167" s="209" t="s">
        <v>7877</v>
      </c>
      <c r="L167" s="209" t="s">
        <v>7878</v>
      </c>
      <c r="M167" s="209" t="s">
        <v>1126</v>
      </c>
      <c r="N167" s="212" t="s">
        <v>294</v>
      </c>
      <c r="O167" s="213" t="s">
        <v>2412</v>
      </c>
      <c r="P167" s="213" t="s">
        <v>1127</v>
      </c>
      <c r="Q167" s="214" t="s">
        <v>6569</v>
      </c>
      <c r="R167" s="213"/>
      <c r="S167" s="214" t="s">
        <v>44</v>
      </c>
      <c r="T167" s="214" t="s">
        <v>7879</v>
      </c>
      <c r="U167" s="214">
        <v>2021</v>
      </c>
      <c r="V167" s="215">
        <v>37970</v>
      </c>
      <c r="W167" s="213">
        <v>6943</v>
      </c>
      <c r="X167" s="231"/>
      <c r="Y167" s="212"/>
      <c r="Z167" s="231"/>
      <c r="AA167" s="231"/>
      <c r="AB167" s="231"/>
      <c r="AC167" s="209"/>
      <c r="AD167" s="41"/>
      <c r="AE167" s="41"/>
      <c r="AF167" s="41"/>
      <c r="AG167" s="41"/>
      <c r="AH167" s="41"/>
      <c r="AI167" s="278"/>
    </row>
    <row r="168" spans="1:35" ht="45" customHeight="1" x14ac:dyDescent="0.2">
      <c r="A168" s="229" t="s">
        <v>6570</v>
      </c>
      <c r="B168" s="210">
        <v>651920485</v>
      </c>
      <c r="C168" s="209"/>
      <c r="D168" s="210" t="s">
        <v>7975</v>
      </c>
      <c r="E168" s="209" t="s">
        <v>6158</v>
      </c>
      <c r="F168" s="211" t="s">
        <v>6571</v>
      </c>
      <c r="G168" s="211"/>
      <c r="H168" s="211" t="s">
        <v>5518</v>
      </c>
      <c r="I168" s="211" t="s">
        <v>5519</v>
      </c>
      <c r="J168" s="209" t="s">
        <v>1452</v>
      </c>
      <c r="K168" s="209" t="s">
        <v>5520</v>
      </c>
      <c r="L168" s="209" t="s">
        <v>5521</v>
      </c>
      <c r="M168" s="209" t="s">
        <v>5522</v>
      </c>
      <c r="N168" s="212" t="s">
        <v>501</v>
      </c>
      <c r="O168" s="213" t="s">
        <v>179</v>
      </c>
      <c r="P168" s="213" t="s">
        <v>5523</v>
      </c>
      <c r="Q168" s="225" t="s">
        <v>5524</v>
      </c>
      <c r="R168" s="213"/>
      <c r="S168" s="214">
        <v>93401</v>
      </c>
      <c r="T168" s="214" t="s">
        <v>6572</v>
      </c>
      <c r="U168" s="214">
        <v>2020</v>
      </c>
      <c r="V168" s="215">
        <v>43902</v>
      </c>
      <c r="W168" s="213">
        <v>7699</v>
      </c>
      <c r="X168" s="273"/>
      <c r="Y168" s="274"/>
      <c r="Z168" s="273"/>
      <c r="AA168" s="273"/>
      <c r="AB168" s="273"/>
      <c r="AC168" s="275"/>
      <c r="AD168" s="41"/>
      <c r="AE168" s="41"/>
      <c r="AF168" s="41"/>
      <c r="AG168" s="41"/>
      <c r="AH168" s="41"/>
      <c r="AI168" s="278"/>
    </row>
    <row r="169" spans="1:35" ht="45" customHeight="1" x14ac:dyDescent="0.2">
      <c r="A169" s="218" t="s">
        <v>6573</v>
      </c>
      <c r="B169" s="210">
        <v>703620000</v>
      </c>
      <c r="C169" s="209" t="s">
        <v>70</v>
      </c>
      <c r="D169" s="210" t="s">
        <v>7975</v>
      </c>
      <c r="E169" s="209" t="s">
        <v>1129</v>
      </c>
      <c r="F169" s="211" t="s">
        <v>70</v>
      </c>
      <c r="G169" s="211"/>
      <c r="H169" s="211" t="s">
        <v>1128</v>
      </c>
      <c r="I169" s="211" t="s">
        <v>1131</v>
      </c>
      <c r="J169" s="209" t="s">
        <v>1130</v>
      </c>
      <c r="K169" s="209" t="s">
        <v>1132</v>
      </c>
      <c r="L169" s="209" t="s">
        <v>1133</v>
      </c>
      <c r="M169" s="209" t="s">
        <v>1135</v>
      </c>
      <c r="N169" s="212" t="s">
        <v>46</v>
      </c>
      <c r="O169" s="213" t="s">
        <v>685</v>
      </c>
      <c r="P169" s="213" t="s">
        <v>1136</v>
      </c>
      <c r="Q169" s="214" t="s">
        <v>1134</v>
      </c>
      <c r="R169" s="213"/>
      <c r="S169" s="214">
        <v>93401</v>
      </c>
      <c r="T169" s="214" t="s">
        <v>1137</v>
      </c>
      <c r="U169" s="214">
        <v>2013</v>
      </c>
      <c r="V169" s="215">
        <v>37970</v>
      </c>
      <c r="W169" s="213">
        <v>3250</v>
      </c>
      <c r="X169" s="231"/>
      <c r="Y169" s="212"/>
      <c r="Z169" s="231"/>
      <c r="AA169" s="231"/>
      <c r="AB169" s="231"/>
      <c r="AC169" s="209"/>
      <c r="AD169" s="41"/>
      <c r="AE169" s="41"/>
      <c r="AF169" s="41"/>
      <c r="AG169" s="41"/>
      <c r="AH169" s="41"/>
      <c r="AI169" s="278"/>
    </row>
    <row r="170" spans="1:35" ht="45" customHeight="1" x14ac:dyDescent="0.2">
      <c r="A170" s="218" t="s">
        <v>8036</v>
      </c>
      <c r="B170" s="210">
        <v>651800501</v>
      </c>
      <c r="C170" s="209" t="s">
        <v>70</v>
      </c>
      <c r="D170" s="210" t="s">
        <v>7975</v>
      </c>
      <c r="E170" s="209" t="s">
        <v>1138</v>
      </c>
      <c r="F170" s="211" t="s">
        <v>1139</v>
      </c>
      <c r="G170" s="211"/>
      <c r="H170" s="211" t="s">
        <v>804</v>
      </c>
      <c r="I170" s="211" t="s">
        <v>1140</v>
      </c>
      <c r="J170" s="209" t="s">
        <v>1141</v>
      </c>
      <c r="K170" s="209" t="s">
        <v>1142</v>
      </c>
      <c r="L170" s="209" t="s">
        <v>1143</v>
      </c>
      <c r="M170" s="209" t="s">
        <v>1144</v>
      </c>
      <c r="N170" s="212" t="s">
        <v>46</v>
      </c>
      <c r="O170" s="213" t="s">
        <v>975</v>
      </c>
      <c r="P170" s="213" t="s">
        <v>1145</v>
      </c>
      <c r="Q170" s="214" t="s">
        <v>1146</v>
      </c>
      <c r="R170" s="213"/>
      <c r="S170" s="214">
        <v>93401</v>
      </c>
      <c r="T170" s="214" t="s">
        <v>1147</v>
      </c>
      <c r="U170" s="214">
        <v>2015</v>
      </c>
      <c r="V170" s="215">
        <v>42158</v>
      </c>
      <c r="W170" s="213">
        <v>7568</v>
      </c>
      <c r="X170" s="231"/>
      <c r="Y170" s="212"/>
      <c r="Z170" s="231"/>
      <c r="AA170" s="231"/>
      <c r="AB170" s="231"/>
      <c r="AC170" s="209"/>
      <c r="AD170" s="41"/>
      <c r="AE170" s="41"/>
      <c r="AF170" s="41"/>
      <c r="AG170" s="41"/>
      <c r="AH170" s="41"/>
      <c r="AI170" s="278"/>
    </row>
    <row r="171" spans="1:35" ht="45" customHeight="1" x14ac:dyDescent="0.2">
      <c r="A171" s="218" t="s">
        <v>6574</v>
      </c>
      <c r="B171" s="210">
        <v>651712394</v>
      </c>
      <c r="C171" s="209"/>
      <c r="D171" s="210" t="s">
        <v>7975</v>
      </c>
      <c r="E171" s="209" t="s">
        <v>6159</v>
      </c>
      <c r="F171" s="211" t="s">
        <v>5575</v>
      </c>
      <c r="G171" s="211"/>
      <c r="H171" s="211" t="s">
        <v>5576</v>
      </c>
      <c r="I171" s="211" t="s">
        <v>5577</v>
      </c>
      <c r="J171" s="209" t="s">
        <v>1452</v>
      </c>
      <c r="K171" s="209" t="s">
        <v>5579</v>
      </c>
      <c r="L171" s="209" t="s">
        <v>5578</v>
      </c>
      <c r="M171" s="209" t="s">
        <v>5580</v>
      </c>
      <c r="N171" s="212" t="s">
        <v>190</v>
      </c>
      <c r="O171" s="213" t="s">
        <v>545</v>
      </c>
      <c r="P171" s="213">
        <v>582431705</v>
      </c>
      <c r="Q171" s="225" t="s">
        <v>5581</v>
      </c>
      <c r="R171" s="213"/>
      <c r="S171" s="214">
        <v>93401</v>
      </c>
      <c r="T171" s="214" t="s">
        <v>5493</v>
      </c>
      <c r="U171" s="214">
        <v>2019</v>
      </c>
      <c r="V171" s="215">
        <v>43944</v>
      </c>
      <c r="W171" s="213">
        <v>7705</v>
      </c>
      <c r="X171" s="231"/>
      <c r="Y171" s="212"/>
      <c r="Z171" s="231"/>
      <c r="AA171" s="231"/>
      <c r="AB171" s="231"/>
      <c r="AC171" s="209"/>
      <c r="AD171" s="41"/>
      <c r="AE171" s="41"/>
      <c r="AF171" s="41"/>
      <c r="AG171" s="41"/>
      <c r="AH171" s="41"/>
      <c r="AI171" s="278"/>
    </row>
    <row r="172" spans="1:35" ht="45" customHeight="1" x14ac:dyDescent="0.2">
      <c r="A172" s="218" t="s">
        <v>6575</v>
      </c>
      <c r="B172" s="210">
        <v>709963007</v>
      </c>
      <c r="C172" s="209" t="s">
        <v>335</v>
      </c>
      <c r="D172" s="210" t="s">
        <v>7975</v>
      </c>
      <c r="E172" s="209" t="s">
        <v>6160</v>
      </c>
      <c r="F172" s="236" t="s">
        <v>6576</v>
      </c>
      <c r="G172" s="236"/>
      <c r="H172" s="211" t="s">
        <v>1148</v>
      </c>
      <c r="I172" s="211" t="s">
        <v>5274</v>
      </c>
      <c r="J172" s="209" t="s">
        <v>1149</v>
      </c>
      <c r="K172" s="209" t="s">
        <v>6577</v>
      </c>
      <c r="L172" s="209" t="s">
        <v>5089</v>
      </c>
      <c r="M172" s="209" t="s">
        <v>1151</v>
      </c>
      <c r="N172" s="212" t="s">
        <v>46</v>
      </c>
      <c r="O172" s="213" t="s">
        <v>1509</v>
      </c>
      <c r="P172" s="213"/>
      <c r="Q172" s="214" t="s">
        <v>1150</v>
      </c>
      <c r="R172" s="213"/>
      <c r="S172" s="214" t="s">
        <v>44</v>
      </c>
      <c r="T172" s="214" t="s">
        <v>6578</v>
      </c>
      <c r="U172" s="214">
        <v>2020</v>
      </c>
      <c r="V172" s="215">
        <v>37970</v>
      </c>
      <c r="W172" s="213">
        <v>3200</v>
      </c>
      <c r="X172" s="273"/>
      <c r="Y172" s="274"/>
      <c r="Z172" s="273"/>
      <c r="AA172" s="273"/>
      <c r="AB172" s="273"/>
      <c r="AC172" s="275"/>
      <c r="AD172" s="41"/>
      <c r="AE172" s="41"/>
      <c r="AF172" s="41"/>
      <c r="AG172" s="41"/>
      <c r="AH172" s="41"/>
      <c r="AI172" s="278"/>
    </row>
    <row r="173" spans="1:35" ht="45" customHeight="1" x14ac:dyDescent="0.2">
      <c r="A173" s="218" t="s">
        <v>6579</v>
      </c>
      <c r="B173" s="210">
        <v>651775523</v>
      </c>
      <c r="C173" s="209"/>
      <c r="D173" s="210" t="s">
        <v>7975</v>
      </c>
      <c r="E173" s="209" t="s">
        <v>6161</v>
      </c>
      <c r="F173" s="236" t="s">
        <v>5272</v>
      </c>
      <c r="G173" s="236"/>
      <c r="H173" s="211" t="s">
        <v>5273</v>
      </c>
      <c r="I173" s="211" t="s">
        <v>5275</v>
      </c>
      <c r="J173" s="209" t="s">
        <v>1205</v>
      </c>
      <c r="K173" s="209" t="s">
        <v>5276</v>
      </c>
      <c r="L173" s="209" t="s">
        <v>5277</v>
      </c>
      <c r="M173" s="209" t="s">
        <v>5278</v>
      </c>
      <c r="N173" s="212" t="s">
        <v>4995</v>
      </c>
      <c r="O173" s="213" t="s">
        <v>159</v>
      </c>
      <c r="P173" s="213" t="s">
        <v>5279</v>
      </c>
      <c r="Q173" s="225" t="s">
        <v>5280</v>
      </c>
      <c r="R173" s="213"/>
      <c r="S173" s="214">
        <v>93401</v>
      </c>
      <c r="T173" s="214" t="s">
        <v>5009</v>
      </c>
      <c r="U173" s="220">
        <v>2018</v>
      </c>
      <c r="V173" s="215">
        <v>43644</v>
      </c>
      <c r="W173" s="213">
        <v>7684</v>
      </c>
      <c r="X173" s="231"/>
      <c r="Y173" s="212"/>
      <c r="Z173" s="231"/>
      <c r="AA173" s="231"/>
      <c r="AB173" s="231"/>
      <c r="AC173" s="209"/>
      <c r="AD173" s="41"/>
      <c r="AE173" s="41"/>
      <c r="AF173" s="41"/>
      <c r="AG173" s="41"/>
      <c r="AH173" s="41"/>
      <c r="AI173" s="278"/>
    </row>
    <row r="174" spans="1:35" ht="45" customHeight="1" x14ac:dyDescent="0.2">
      <c r="A174" s="218" t="s">
        <v>6580</v>
      </c>
      <c r="B174" s="210">
        <v>651920833</v>
      </c>
      <c r="C174" s="209"/>
      <c r="D174" s="210" t="s">
        <v>7975</v>
      </c>
      <c r="E174" s="209" t="s">
        <v>6162</v>
      </c>
      <c r="F174" s="236" t="s">
        <v>6045</v>
      </c>
      <c r="G174" s="236"/>
      <c r="H174" s="211" t="s">
        <v>6046</v>
      </c>
      <c r="I174" s="211" t="s">
        <v>6047</v>
      </c>
      <c r="J174" s="209" t="s">
        <v>1285</v>
      </c>
      <c r="K174" s="209" t="s">
        <v>6048</v>
      </c>
      <c r="L174" s="209" t="s">
        <v>6049</v>
      </c>
      <c r="M174" s="209" t="s">
        <v>6050</v>
      </c>
      <c r="N174" s="212" t="s">
        <v>718</v>
      </c>
      <c r="O174" s="213" t="s">
        <v>719</v>
      </c>
      <c r="P174" s="237">
        <v>994571291</v>
      </c>
      <c r="Q174" s="237" t="s">
        <v>6051</v>
      </c>
      <c r="R174" s="213"/>
      <c r="S174" s="214">
        <v>93401</v>
      </c>
      <c r="T174" s="214" t="s">
        <v>6052</v>
      </c>
      <c r="U174" s="214">
        <v>2019</v>
      </c>
      <c r="V174" s="215">
        <v>44167</v>
      </c>
      <c r="W174" s="213">
        <v>7720</v>
      </c>
      <c r="X174" s="231"/>
      <c r="Y174" s="212"/>
      <c r="Z174" s="231"/>
      <c r="AA174" s="231"/>
      <c r="AB174" s="231"/>
      <c r="AC174" s="209"/>
      <c r="AD174" s="41"/>
      <c r="AE174" s="41"/>
      <c r="AF174" s="41"/>
      <c r="AG174" s="41"/>
      <c r="AH174" s="41"/>
      <c r="AI174" s="278"/>
    </row>
    <row r="175" spans="1:35" ht="45" customHeight="1" x14ac:dyDescent="0.2">
      <c r="A175" s="218" t="s">
        <v>6581</v>
      </c>
      <c r="B175" s="210">
        <v>717461002</v>
      </c>
      <c r="C175" s="209" t="s">
        <v>70</v>
      </c>
      <c r="D175" s="210" t="s">
        <v>7975</v>
      </c>
      <c r="E175" s="209" t="s">
        <v>1152</v>
      </c>
      <c r="F175" s="211" t="s">
        <v>1153</v>
      </c>
      <c r="G175" s="211"/>
      <c r="H175" s="211" t="s">
        <v>1154</v>
      </c>
      <c r="I175" s="211" t="s">
        <v>1155</v>
      </c>
      <c r="J175" s="209" t="s">
        <v>1156</v>
      </c>
      <c r="K175" s="209" t="s">
        <v>1157</v>
      </c>
      <c r="L175" s="209" t="s">
        <v>1158</v>
      </c>
      <c r="M175" s="209" t="s">
        <v>1159</v>
      </c>
      <c r="N175" s="212" t="s">
        <v>501</v>
      </c>
      <c r="O175" s="213" t="s">
        <v>7998</v>
      </c>
      <c r="P175" s="213" t="s">
        <v>1160</v>
      </c>
      <c r="Q175" s="214"/>
      <c r="R175" s="213"/>
      <c r="S175" s="214">
        <v>93401</v>
      </c>
      <c r="T175" s="214" t="s">
        <v>1161</v>
      </c>
      <c r="U175" s="214">
        <v>2012</v>
      </c>
      <c r="V175" s="215">
        <v>37970</v>
      </c>
      <c r="W175" s="213">
        <v>6870</v>
      </c>
      <c r="X175" s="231"/>
      <c r="Y175" s="212"/>
      <c r="Z175" s="231"/>
      <c r="AA175" s="231"/>
      <c r="AB175" s="231"/>
      <c r="AC175" s="209"/>
      <c r="AD175" s="41"/>
      <c r="AE175" s="41"/>
      <c r="AF175" s="41"/>
      <c r="AG175" s="41"/>
      <c r="AH175" s="41"/>
      <c r="AI175" s="278"/>
    </row>
    <row r="176" spans="1:35" ht="45" customHeight="1" x14ac:dyDescent="0.2">
      <c r="A176" s="218" t="s">
        <v>6582</v>
      </c>
      <c r="B176" s="210">
        <v>713394009</v>
      </c>
      <c r="C176" s="209" t="s">
        <v>48</v>
      </c>
      <c r="D176" s="210" t="s">
        <v>7975</v>
      </c>
      <c r="E176" s="209" t="s">
        <v>1162</v>
      </c>
      <c r="F176" s="211" t="s">
        <v>6583</v>
      </c>
      <c r="G176" s="211"/>
      <c r="H176" s="211" t="s">
        <v>1163</v>
      </c>
      <c r="I176" s="211" t="s">
        <v>6584</v>
      </c>
      <c r="J176" s="209" t="s">
        <v>995</v>
      </c>
      <c r="K176" s="209" t="s">
        <v>4991</v>
      </c>
      <c r="L176" s="209" t="s">
        <v>1164</v>
      </c>
      <c r="M176" s="209" t="s">
        <v>6585</v>
      </c>
      <c r="N176" s="212" t="s">
        <v>47</v>
      </c>
      <c r="O176" s="213" t="s">
        <v>1165</v>
      </c>
      <c r="P176" s="213" t="s">
        <v>6586</v>
      </c>
      <c r="Q176" s="225" t="s">
        <v>5271</v>
      </c>
      <c r="R176" s="213"/>
      <c r="S176" s="214">
        <v>93401</v>
      </c>
      <c r="T176" s="214" t="s">
        <v>6587</v>
      </c>
      <c r="U176" s="214">
        <v>2020</v>
      </c>
      <c r="V176" s="215">
        <v>39476</v>
      </c>
      <c r="W176" s="213">
        <v>7388</v>
      </c>
      <c r="X176" s="231"/>
      <c r="Y176" s="212"/>
      <c r="Z176" s="231"/>
      <c r="AA176" s="231"/>
      <c r="AB176" s="231"/>
      <c r="AC176" s="209"/>
      <c r="AD176" s="41"/>
      <c r="AE176" s="41"/>
      <c r="AF176" s="41"/>
      <c r="AG176" s="41"/>
      <c r="AH176" s="41"/>
      <c r="AI176" s="278" t="s">
        <v>8037</v>
      </c>
    </row>
    <row r="177" spans="1:35" ht="45" customHeight="1" x14ac:dyDescent="0.2">
      <c r="A177" s="218" t="s">
        <v>6588</v>
      </c>
      <c r="B177" s="210">
        <v>702006007</v>
      </c>
      <c r="C177" s="209" t="s">
        <v>70</v>
      </c>
      <c r="D177" s="210" t="s">
        <v>7975</v>
      </c>
      <c r="E177" s="209" t="s">
        <v>1166</v>
      </c>
      <c r="F177" s="211" t="s">
        <v>1167</v>
      </c>
      <c r="G177" s="211"/>
      <c r="H177" s="211" t="s">
        <v>1168</v>
      </c>
      <c r="I177" s="211" t="s">
        <v>1169</v>
      </c>
      <c r="J177" s="209" t="s">
        <v>585</v>
      </c>
      <c r="K177" s="209" t="s">
        <v>123</v>
      </c>
      <c r="L177" s="209" t="s">
        <v>1170</v>
      </c>
      <c r="M177" s="209" t="s">
        <v>1172</v>
      </c>
      <c r="N177" s="212" t="s">
        <v>4997</v>
      </c>
      <c r="O177" s="213" t="s">
        <v>1301</v>
      </c>
      <c r="P177" s="213"/>
      <c r="Q177" s="214" t="s">
        <v>1171</v>
      </c>
      <c r="R177" s="213"/>
      <c r="S177" s="214" t="s">
        <v>346</v>
      </c>
      <c r="T177" s="214" t="s">
        <v>1173</v>
      </c>
      <c r="U177" s="214">
        <v>2005</v>
      </c>
      <c r="V177" s="215">
        <v>39122</v>
      </c>
      <c r="W177" s="213">
        <v>7345</v>
      </c>
      <c r="X177" s="231"/>
      <c r="Y177" s="212"/>
      <c r="Z177" s="231"/>
      <c r="AA177" s="231"/>
      <c r="AB177" s="231"/>
      <c r="AC177" s="209"/>
      <c r="AD177" s="41"/>
      <c r="AE177" s="41"/>
      <c r="AF177" s="41"/>
      <c r="AG177" s="41"/>
      <c r="AH177" s="41"/>
      <c r="AI177" s="278"/>
    </row>
    <row r="178" spans="1:35" ht="45" customHeight="1" x14ac:dyDescent="0.2">
      <c r="A178" s="218" t="s">
        <v>6589</v>
      </c>
      <c r="B178" s="210">
        <v>656288108</v>
      </c>
      <c r="C178" s="209" t="s">
        <v>70</v>
      </c>
      <c r="D178" s="210" t="s">
        <v>7975</v>
      </c>
      <c r="E178" s="209" t="s">
        <v>1174</v>
      </c>
      <c r="F178" s="211" t="s">
        <v>8280</v>
      </c>
      <c r="G178" s="214">
        <v>2023</v>
      </c>
      <c r="H178" s="211" t="s">
        <v>1175</v>
      </c>
      <c r="I178" s="211" t="s">
        <v>8281</v>
      </c>
      <c r="J178" s="209" t="s">
        <v>1176</v>
      </c>
      <c r="K178" s="209" t="s">
        <v>8282</v>
      </c>
      <c r="L178" s="209" t="s">
        <v>8283</v>
      </c>
      <c r="M178" s="209" t="s">
        <v>1178</v>
      </c>
      <c r="N178" s="212" t="s">
        <v>501</v>
      </c>
      <c r="O178" s="213" t="s">
        <v>7998</v>
      </c>
      <c r="P178" s="213" t="s">
        <v>5235</v>
      </c>
      <c r="Q178" s="214" t="s">
        <v>1177</v>
      </c>
      <c r="R178" s="213"/>
      <c r="S178" s="214">
        <v>93401</v>
      </c>
      <c r="T178" s="214" t="s">
        <v>8284</v>
      </c>
      <c r="U178" s="214">
        <v>2023</v>
      </c>
      <c r="V178" s="215">
        <v>38848</v>
      </c>
      <c r="W178" s="213">
        <v>7320</v>
      </c>
      <c r="X178" s="273"/>
      <c r="Y178" s="274"/>
      <c r="Z178" s="273"/>
      <c r="AA178" s="273"/>
      <c r="AB178" s="273"/>
      <c r="AC178" s="279" t="s">
        <v>7950</v>
      </c>
      <c r="AD178" s="41"/>
      <c r="AE178" s="41"/>
      <c r="AF178" s="41"/>
      <c r="AG178" s="41"/>
      <c r="AH178" s="41"/>
      <c r="AI178" s="278" t="s">
        <v>8038</v>
      </c>
    </row>
    <row r="179" spans="1:35" ht="45" customHeight="1" x14ac:dyDescent="0.2">
      <c r="A179" s="218" t="s">
        <v>6590</v>
      </c>
      <c r="B179" s="210">
        <v>732420002</v>
      </c>
      <c r="C179" s="209" t="s">
        <v>70</v>
      </c>
      <c r="D179" s="210" t="s">
        <v>7975</v>
      </c>
      <c r="E179" s="209" t="s">
        <v>1179</v>
      </c>
      <c r="F179" s="211" t="s">
        <v>5346</v>
      </c>
      <c r="G179" s="211"/>
      <c r="H179" s="211" t="s">
        <v>1180</v>
      </c>
      <c r="I179" s="211" t="s">
        <v>1181</v>
      </c>
      <c r="J179" s="209" t="s">
        <v>995</v>
      </c>
      <c r="K179" s="209" t="s">
        <v>5347</v>
      </c>
      <c r="L179" s="209" t="s">
        <v>6053</v>
      </c>
      <c r="M179" s="209" t="s">
        <v>5605</v>
      </c>
      <c r="N179" s="212" t="s">
        <v>46</v>
      </c>
      <c r="O179" s="213" t="s">
        <v>3120</v>
      </c>
      <c r="P179" s="213" t="s">
        <v>1183</v>
      </c>
      <c r="Q179" s="214" t="s">
        <v>1182</v>
      </c>
      <c r="R179" s="213"/>
      <c r="S179" s="214">
        <v>93401</v>
      </c>
      <c r="T179" s="214" t="s">
        <v>5606</v>
      </c>
      <c r="U179" s="214">
        <v>2019</v>
      </c>
      <c r="V179" s="215">
        <v>37970</v>
      </c>
      <c r="W179" s="213">
        <v>6972</v>
      </c>
      <c r="X179" s="231"/>
      <c r="Y179" s="212"/>
      <c r="Z179" s="231"/>
      <c r="AA179" s="231"/>
      <c r="AB179" s="231"/>
      <c r="AC179" s="209"/>
      <c r="AD179" s="41"/>
      <c r="AE179" s="41"/>
      <c r="AF179" s="41"/>
      <c r="AG179" s="41"/>
      <c r="AH179" s="41"/>
      <c r="AI179" s="278"/>
    </row>
    <row r="180" spans="1:35" ht="45" customHeight="1" x14ac:dyDescent="0.2">
      <c r="A180" s="218" t="s">
        <v>6591</v>
      </c>
      <c r="B180" s="210">
        <v>720462001</v>
      </c>
      <c r="C180" s="209" t="s">
        <v>70</v>
      </c>
      <c r="D180" s="210" t="s">
        <v>7975</v>
      </c>
      <c r="E180" s="209" t="s">
        <v>1184</v>
      </c>
      <c r="F180" s="211" t="s">
        <v>8285</v>
      </c>
      <c r="G180" s="214">
        <v>2023</v>
      </c>
      <c r="H180" s="211" t="s">
        <v>1185</v>
      </c>
      <c r="I180" s="211" t="s">
        <v>8286</v>
      </c>
      <c r="J180" s="209" t="s">
        <v>8287</v>
      </c>
      <c r="K180" s="209" t="s">
        <v>8288</v>
      </c>
      <c r="L180" s="209" t="s">
        <v>8289</v>
      </c>
      <c r="M180" s="209" t="s">
        <v>1187</v>
      </c>
      <c r="N180" s="212" t="s">
        <v>46</v>
      </c>
      <c r="O180" s="213" t="s">
        <v>685</v>
      </c>
      <c r="P180" s="213" t="s">
        <v>1188</v>
      </c>
      <c r="Q180" s="214" t="s">
        <v>1186</v>
      </c>
      <c r="R180" s="213"/>
      <c r="S180" s="214">
        <v>93401</v>
      </c>
      <c r="T180" s="214" t="s">
        <v>8290</v>
      </c>
      <c r="U180" s="214">
        <v>2022</v>
      </c>
      <c r="V180" s="215">
        <v>38905</v>
      </c>
      <c r="W180" s="213">
        <v>7328</v>
      </c>
      <c r="X180" s="231"/>
      <c r="Y180" s="212"/>
      <c r="Z180" s="231"/>
      <c r="AA180" s="231"/>
      <c r="AB180" s="231"/>
      <c r="AC180" s="209"/>
      <c r="AD180" s="41"/>
      <c r="AE180" s="41"/>
      <c r="AF180" s="41"/>
      <c r="AG180" s="41"/>
      <c r="AH180" s="41"/>
      <c r="AI180" s="278"/>
    </row>
    <row r="181" spans="1:35" ht="45" customHeight="1" x14ac:dyDescent="0.2">
      <c r="A181" s="218" t="s">
        <v>6592</v>
      </c>
      <c r="B181" s="210">
        <v>724416004</v>
      </c>
      <c r="C181" s="209" t="s">
        <v>70</v>
      </c>
      <c r="D181" s="210" t="s">
        <v>7975</v>
      </c>
      <c r="E181" s="209" t="s">
        <v>1189</v>
      </c>
      <c r="F181" s="211" t="s">
        <v>1190</v>
      </c>
      <c r="G181" s="211"/>
      <c r="H181" s="211" t="s">
        <v>1191</v>
      </c>
      <c r="I181" s="211" t="s">
        <v>1192</v>
      </c>
      <c r="J181" s="209" t="s">
        <v>1193</v>
      </c>
      <c r="K181" s="209" t="s">
        <v>1194</v>
      </c>
      <c r="L181" s="209" t="s">
        <v>1195</v>
      </c>
      <c r="M181" s="209" t="s">
        <v>1197</v>
      </c>
      <c r="N181" s="212" t="s">
        <v>46</v>
      </c>
      <c r="O181" s="213" t="s">
        <v>1199</v>
      </c>
      <c r="P181" s="213" t="s">
        <v>1198</v>
      </c>
      <c r="Q181" s="214" t="s">
        <v>1196</v>
      </c>
      <c r="R181" s="213"/>
      <c r="S181" s="214"/>
      <c r="T181" s="214" t="s">
        <v>1200</v>
      </c>
      <c r="U181" s="214">
        <v>2015</v>
      </c>
      <c r="V181" s="215">
        <v>37970</v>
      </c>
      <c r="W181" s="213">
        <v>7055</v>
      </c>
      <c r="X181" s="231"/>
      <c r="Y181" s="212"/>
      <c r="Z181" s="231"/>
      <c r="AA181" s="231"/>
      <c r="AB181" s="231"/>
      <c r="AC181" s="209"/>
      <c r="AD181" s="41"/>
      <c r="AE181" s="41"/>
      <c r="AF181" s="41"/>
      <c r="AG181" s="41"/>
      <c r="AH181" s="41"/>
      <c r="AI181" s="278"/>
    </row>
    <row r="182" spans="1:35" ht="45" customHeight="1" x14ac:dyDescent="0.2">
      <c r="A182" s="301" t="s">
        <v>6593</v>
      </c>
      <c r="B182" s="312">
        <v>657495808</v>
      </c>
      <c r="C182" s="209" t="s">
        <v>70</v>
      </c>
      <c r="D182" s="210" t="s">
        <v>7975</v>
      </c>
      <c r="E182" s="209" t="s">
        <v>5005</v>
      </c>
      <c r="F182" s="211" t="s">
        <v>8291</v>
      </c>
      <c r="G182" s="211">
        <v>2023</v>
      </c>
      <c r="H182" s="211" t="s">
        <v>5006</v>
      </c>
      <c r="I182" s="211" t="s">
        <v>8292</v>
      </c>
      <c r="J182" s="209" t="s">
        <v>1193</v>
      </c>
      <c r="K182" s="209" t="s">
        <v>8293</v>
      </c>
      <c r="L182" s="209" t="s">
        <v>5007</v>
      </c>
      <c r="M182" s="209" t="s">
        <v>4959</v>
      </c>
      <c r="N182" s="212" t="s">
        <v>4994</v>
      </c>
      <c r="O182" s="213" t="s">
        <v>1412</v>
      </c>
      <c r="P182" s="213" t="s">
        <v>5008</v>
      </c>
      <c r="Q182" s="226" t="s">
        <v>4960</v>
      </c>
      <c r="R182" s="213"/>
      <c r="S182" s="214" t="s">
        <v>346</v>
      </c>
      <c r="T182" s="214" t="s">
        <v>8294</v>
      </c>
      <c r="U182" s="214">
        <v>2022</v>
      </c>
      <c r="V182" s="215">
        <v>43567</v>
      </c>
      <c r="W182" s="213">
        <v>7674</v>
      </c>
      <c r="X182" s="273"/>
      <c r="Y182" s="274"/>
      <c r="Z182" s="273"/>
      <c r="AA182" s="273"/>
      <c r="AB182" s="273"/>
      <c r="AC182" s="275"/>
      <c r="AD182" s="41"/>
      <c r="AE182" s="41"/>
      <c r="AF182" s="41"/>
      <c r="AG182" s="41"/>
      <c r="AH182" s="41"/>
      <c r="AI182" s="278"/>
    </row>
    <row r="183" spans="1:35" ht="45" customHeight="1" x14ac:dyDescent="0.25">
      <c r="A183" s="229" t="s">
        <v>8039</v>
      </c>
      <c r="B183" s="313">
        <v>651773733</v>
      </c>
      <c r="C183" s="209"/>
      <c r="D183" s="210" t="s">
        <v>7975</v>
      </c>
      <c r="E183" s="209" t="s">
        <v>6163</v>
      </c>
      <c r="F183" s="211" t="s">
        <v>5259</v>
      </c>
      <c r="G183" s="211"/>
      <c r="H183" s="211" t="s">
        <v>5260</v>
      </c>
      <c r="I183" s="211" t="s">
        <v>5261</v>
      </c>
      <c r="J183" s="209" t="s">
        <v>5262</v>
      </c>
      <c r="K183" s="209" t="s">
        <v>5263</v>
      </c>
      <c r="L183" s="209" t="s">
        <v>5264</v>
      </c>
      <c r="M183" s="209" t="s">
        <v>5265</v>
      </c>
      <c r="N183" s="212" t="s">
        <v>4998</v>
      </c>
      <c r="O183" s="213" t="s">
        <v>2944</v>
      </c>
      <c r="P183" s="213" t="s">
        <v>5266</v>
      </c>
      <c r="Q183" s="225" t="s">
        <v>5267</v>
      </c>
      <c r="R183" s="213"/>
      <c r="S183" s="214">
        <v>93401</v>
      </c>
      <c r="T183" s="214" t="s">
        <v>5268</v>
      </c>
      <c r="U183" s="220">
        <v>2018</v>
      </c>
      <c r="V183" s="215" t="s">
        <v>6594</v>
      </c>
      <c r="W183" s="213">
        <v>7681</v>
      </c>
      <c r="X183" s="231"/>
      <c r="Y183" s="212"/>
      <c r="Z183" s="231"/>
      <c r="AA183" s="231"/>
      <c r="AB183" s="231"/>
      <c r="AC183" s="209"/>
      <c r="AD183" s="41"/>
      <c r="AE183" s="41"/>
      <c r="AF183" s="41"/>
      <c r="AG183" s="41"/>
      <c r="AH183" s="41"/>
      <c r="AI183" s="278"/>
    </row>
    <row r="184" spans="1:35" ht="45" customHeight="1" x14ac:dyDescent="0.2">
      <c r="A184" s="218" t="s">
        <v>6595</v>
      </c>
      <c r="B184" s="209" t="s">
        <v>7712</v>
      </c>
      <c r="C184" s="209" t="s">
        <v>70</v>
      </c>
      <c r="D184" s="210" t="s">
        <v>7975</v>
      </c>
      <c r="E184" s="209" t="s">
        <v>1201</v>
      </c>
      <c r="F184" s="211" t="s">
        <v>1202</v>
      </c>
      <c r="G184" s="211"/>
      <c r="H184" s="211" t="s">
        <v>1203</v>
      </c>
      <c r="I184" s="211" t="s">
        <v>1204</v>
      </c>
      <c r="J184" s="209" t="s">
        <v>1205</v>
      </c>
      <c r="K184" s="209" t="s">
        <v>1206</v>
      </c>
      <c r="L184" s="209" t="s">
        <v>1207</v>
      </c>
      <c r="M184" s="209" t="s">
        <v>1209</v>
      </c>
      <c r="N184" s="212" t="s">
        <v>46</v>
      </c>
      <c r="O184" s="213" t="s">
        <v>1211</v>
      </c>
      <c r="P184" s="213" t="s">
        <v>1210</v>
      </c>
      <c r="Q184" s="214" t="s">
        <v>1208</v>
      </c>
      <c r="R184" s="213"/>
      <c r="S184" s="214" t="s">
        <v>346</v>
      </c>
      <c r="T184" s="214" t="s">
        <v>1212</v>
      </c>
      <c r="U184" s="214">
        <v>2015</v>
      </c>
      <c r="V184" s="215">
        <v>42417</v>
      </c>
      <c r="W184" s="213">
        <v>7600</v>
      </c>
      <c r="X184" s="231"/>
      <c r="Y184" s="212"/>
      <c r="Z184" s="231"/>
      <c r="AA184" s="231"/>
      <c r="AB184" s="231"/>
      <c r="AC184" s="209"/>
      <c r="AD184" s="41"/>
      <c r="AE184" s="41"/>
      <c r="AF184" s="41"/>
      <c r="AG184" s="41"/>
      <c r="AH184" s="41"/>
      <c r="AI184" s="278"/>
    </row>
    <row r="185" spans="1:35" ht="45" customHeight="1" x14ac:dyDescent="0.2">
      <c r="A185" s="218" t="s">
        <v>6596</v>
      </c>
      <c r="B185" s="210">
        <v>650794826</v>
      </c>
      <c r="C185" s="209" t="s">
        <v>1213</v>
      </c>
      <c r="D185" s="210" t="s">
        <v>7975</v>
      </c>
      <c r="E185" s="209" t="s">
        <v>1214</v>
      </c>
      <c r="F185" s="211" t="s">
        <v>7933</v>
      </c>
      <c r="G185" s="211"/>
      <c r="H185" s="211" t="s">
        <v>1215</v>
      </c>
      <c r="I185" s="211" t="s">
        <v>7934</v>
      </c>
      <c r="J185" s="209" t="s">
        <v>1216</v>
      </c>
      <c r="K185" s="209" t="s">
        <v>6597</v>
      </c>
      <c r="L185" s="209" t="s">
        <v>1217</v>
      </c>
      <c r="M185" s="209" t="s">
        <v>1218</v>
      </c>
      <c r="N185" s="212" t="s">
        <v>4995</v>
      </c>
      <c r="O185" s="213" t="s">
        <v>159</v>
      </c>
      <c r="P185" s="213" t="s">
        <v>5910</v>
      </c>
      <c r="Q185" s="214" t="s">
        <v>5911</v>
      </c>
      <c r="R185" s="213"/>
      <c r="S185" s="214" t="s">
        <v>346</v>
      </c>
      <c r="T185" s="214" t="s">
        <v>7935</v>
      </c>
      <c r="U185" s="214">
        <v>2021</v>
      </c>
      <c r="V185" s="215">
        <v>41739</v>
      </c>
      <c r="W185" s="213">
        <v>7499</v>
      </c>
      <c r="X185" s="273"/>
      <c r="Y185" s="274"/>
      <c r="Z185" s="273"/>
      <c r="AA185" s="273"/>
      <c r="AB185" s="273"/>
      <c r="AC185" s="275"/>
      <c r="AD185" s="41"/>
      <c r="AE185" s="41"/>
      <c r="AF185" s="41"/>
      <c r="AG185" s="41"/>
      <c r="AH185" s="41"/>
      <c r="AI185" s="278"/>
    </row>
    <row r="186" spans="1:35" ht="45" customHeight="1" x14ac:dyDescent="0.2">
      <c r="A186" s="218" t="s">
        <v>6598</v>
      </c>
      <c r="B186" s="210">
        <v>705568006</v>
      </c>
      <c r="C186" s="209" t="s">
        <v>70</v>
      </c>
      <c r="D186" s="210" t="s">
        <v>7975</v>
      </c>
      <c r="E186" s="209" t="s">
        <v>1219</v>
      </c>
      <c r="F186" s="211" t="s">
        <v>1220</v>
      </c>
      <c r="G186" s="211"/>
      <c r="H186" s="211" t="s">
        <v>1221</v>
      </c>
      <c r="I186" s="211" t="s">
        <v>1222</v>
      </c>
      <c r="J186" s="209" t="s">
        <v>1223</v>
      </c>
      <c r="K186" s="209" t="s">
        <v>1224</v>
      </c>
      <c r="L186" s="209" t="s">
        <v>1225</v>
      </c>
      <c r="M186" s="209" t="s">
        <v>1227</v>
      </c>
      <c r="N186" s="212" t="s">
        <v>46</v>
      </c>
      <c r="O186" s="213" t="s">
        <v>579</v>
      </c>
      <c r="P186" s="213" t="s">
        <v>1228</v>
      </c>
      <c r="Q186" s="214" t="s">
        <v>1226</v>
      </c>
      <c r="R186" s="213"/>
      <c r="S186" s="214" t="s">
        <v>1032</v>
      </c>
      <c r="T186" s="214" t="s">
        <v>1229</v>
      </c>
      <c r="U186" s="214">
        <v>2016</v>
      </c>
      <c r="V186" s="215">
        <v>37970</v>
      </c>
      <c r="W186" s="213">
        <v>7062</v>
      </c>
      <c r="X186" s="231"/>
      <c r="Y186" s="212"/>
      <c r="Z186" s="231"/>
      <c r="AA186" s="231"/>
      <c r="AB186" s="231"/>
      <c r="AC186" s="209"/>
      <c r="AD186" s="41"/>
      <c r="AE186" s="41"/>
      <c r="AF186" s="41"/>
      <c r="AG186" s="41"/>
      <c r="AH186" s="41"/>
      <c r="AI186" s="278"/>
    </row>
    <row r="187" spans="1:35" ht="45" customHeight="1" x14ac:dyDescent="0.2">
      <c r="A187" s="218" t="s">
        <v>6599</v>
      </c>
      <c r="B187" s="210">
        <v>721694003</v>
      </c>
      <c r="C187" s="209" t="s">
        <v>70</v>
      </c>
      <c r="D187" s="210" t="s">
        <v>7975</v>
      </c>
      <c r="E187" s="209" t="s">
        <v>1230</v>
      </c>
      <c r="F187" s="211" t="s">
        <v>8295</v>
      </c>
      <c r="G187" s="211">
        <v>2023</v>
      </c>
      <c r="H187" s="211" t="s">
        <v>1231</v>
      </c>
      <c r="I187" s="211" t="s">
        <v>8296</v>
      </c>
      <c r="J187" s="209" t="s">
        <v>1547</v>
      </c>
      <c r="K187" s="209" t="s">
        <v>5893</v>
      </c>
      <c r="L187" s="209" t="s">
        <v>1232</v>
      </c>
      <c r="M187" s="209" t="s">
        <v>1233</v>
      </c>
      <c r="N187" s="212" t="s">
        <v>501</v>
      </c>
      <c r="O187" s="213" t="s">
        <v>179</v>
      </c>
      <c r="P187" s="213" t="s">
        <v>6164</v>
      </c>
      <c r="Q187" s="214" t="s">
        <v>1234</v>
      </c>
      <c r="R187" s="213"/>
      <c r="S187" s="214">
        <v>93401</v>
      </c>
      <c r="T187" s="214" t="s">
        <v>8297</v>
      </c>
      <c r="U187" s="214">
        <v>2022</v>
      </c>
      <c r="V187" s="215">
        <v>37970</v>
      </c>
      <c r="W187" s="213">
        <v>6915</v>
      </c>
      <c r="X187" s="273"/>
      <c r="Y187" s="274"/>
      <c r="Z187" s="273"/>
      <c r="AA187" s="273"/>
      <c r="AB187" s="273"/>
      <c r="AC187" s="279" t="s">
        <v>7952</v>
      </c>
      <c r="AD187" s="41"/>
      <c r="AE187" s="41"/>
      <c r="AF187" s="41"/>
      <c r="AG187" s="41"/>
      <c r="AH187" s="41"/>
      <c r="AI187" s="278" t="s">
        <v>7952</v>
      </c>
    </row>
    <row r="188" spans="1:35" ht="45" customHeight="1" x14ac:dyDescent="0.2">
      <c r="A188" s="218" t="s">
        <v>6600</v>
      </c>
      <c r="B188" s="210">
        <v>651559219</v>
      </c>
      <c r="C188" s="209" t="s">
        <v>508</v>
      </c>
      <c r="D188" s="210" t="s">
        <v>7975</v>
      </c>
      <c r="E188" s="209" t="s">
        <v>1235</v>
      </c>
      <c r="F188" s="211" t="s">
        <v>1236</v>
      </c>
      <c r="G188" s="211"/>
      <c r="H188" s="211" t="s">
        <v>1237</v>
      </c>
      <c r="I188" s="211" t="s">
        <v>1238</v>
      </c>
      <c r="J188" s="209" t="s">
        <v>1239</v>
      </c>
      <c r="K188" s="209" t="s">
        <v>1240</v>
      </c>
      <c r="L188" s="209" t="s">
        <v>1241</v>
      </c>
      <c r="M188" s="209" t="s">
        <v>1242</v>
      </c>
      <c r="N188" s="212" t="s">
        <v>46</v>
      </c>
      <c r="O188" s="213" t="s">
        <v>932</v>
      </c>
      <c r="P188" s="213">
        <v>56930800728</v>
      </c>
      <c r="Q188" s="214" t="s">
        <v>1243</v>
      </c>
      <c r="R188" s="213"/>
      <c r="S188" s="214" t="s">
        <v>558</v>
      </c>
      <c r="T188" s="214" t="s">
        <v>1244</v>
      </c>
      <c r="U188" s="214">
        <v>2016</v>
      </c>
      <c r="V188" s="215">
        <v>43227</v>
      </c>
      <c r="W188" s="213">
        <v>7649</v>
      </c>
      <c r="X188" s="231"/>
      <c r="Y188" s="212"/>
      <c r="Z188" s="231"/>
      <c r="AA188" s="231"/>
      <c r="AB188" s="231"/>
      <c r="AC188" s="209"/>
      <c r="AD188" s="41"/>
      <c r="AE188" s="41"/>
      <c r="AF188" s="41"/>
      <c r="AG188" s="41"/>
      <c r="AH188" s="41"/>
      <c r="AI188" s="278"/>
    </row>
    <row r="189" spans="1:35" ht="45" customHeight="1" x14ac:dyDescent="0.2">
      <c r="A189" s="218" t="s">
        <v>6601</v>
      </c>
      <c r="B189" s="210">
        <v>653872801</v>
      </c>
      <c r="C189" s="209" t="s">
        <v>70</v>
      </c>
      <c r="D189" s="210" t="s">
        <v>7975</v>
      </c>
      <c r="E189" s="209" t="s">
        <v>1245</v>
      </c>
      <c r="F189" s="211" t="s">
        <v>1246</v>
      </c>
      <c r="G189" s="211"/>
      <c r="H189" s="211" t="s">
        <v>1247</v>
      </c>
      <c r="I189" s="211" t="s">
        <v>1248</v>
      </c>
      <c r="J189" s="209" t="s">
        <v>163</v>
      </c>
      <c r="K189" s="209" t="s">
        <v>1249</v>
      </c>
      <c r="L189" s="209" t="s">
        <v>1250</v>
      </c>
      <c r="M189" s="209" t="s">
        <v>1252</v>
      </c>
      <c r="N189" s="212" t="s">
        <v>46</v>
      </c>
      <c r="O189" s="213" t="s">
        <v>579</v>
      </c>
      <c r="P189" s="213" t="s">
        <v>1253</v>
      </c>
      <c r="Q189" s="214" t="s">
        <v>1251</v>
      </c>
      <c r="R189" s="213"/>
      <c r="S189" s="214" t="s">
        <v>81</v>
      </c>
      <c r="T189" s="214" t="s">
        <v>1254</v>
      </c>
      <c r="U189" s="214">
        <v>2007</v>
      </c>
      <c r="V189" s="215">
        <v>39015</v>
      </c>
      <c r="W189" s="213">
        <v>7338</v>
      </c>
      <c r="X189" s="231"/>
      <c r="Y189" s="212"/>
      <c r="Z189" s="231"/>
      <c r="AA189" s="231"/>
      <c r="AB189" s="231"/>
      <c r="AC189" s="209"/>
      <c r="AD189" s="41"/>
      <c r="AE189" s="41"/>
      <c r="AF189" s="41"/>
      <c r="AG189" s="41"/>
      <c r="AH189" s="41"/>
      <c r="AI189" s="278"/>
    </row>
    <row r="190" spans="1:35" ht="45" customHeight="1" x14ac:dyDescent="0.2">
      <c r="A190" s="218" t="s">
        <v>8040</v>
      </c>
      <c r="B190" s="210">
        <v>651384842</v>
      </c>
      <c r="C190" s="209" t="s">
        <v>70</v>
      </c>
      <c r="D190" s="210" t="s">
        <v>7975</v>
      </c>
      <c r="E190" s="209" t="s">
        <v>1255</v>
      </c>
      <c r="F190" s="211" t="s">
        <v>1256</v>
      </c>
      <c r="G190" s="211"/>
      <c r="H190" s="211" t="s">
        <v>1257</v>
      </c>
      <c r="I190" s="211" t="s">
        <v>1258</v>
      </c>
      <c r="J190" s="209" t="s">
        <v>777</v>
      </c>
      <c r="K190" s="209" t="s">
        <v>1259</v>
      </c>
      <c r="L190" s="209" t="s">
        <v>1260</v>
      </c>
      <c r="M190" s="209" t="s">
        <v>1261</v>
      </c>
      <c r="N190" s="212" t="s">
        <v>4999</v>
      </c>
      <c r="O190" s="213" t="s">
        <v>1078</v>
      </c>
      <c r="P190" s="213" t="s">
        <v>1263</v>
      </c>
      <c r="Q190" s="214" t="s">
        <v>1262</v>
      </c>
      <c r="R190" s="213"/>
      <c r="S190" s="214" t="s">
        <v>558</v>
      </c>
      <c r="T190" s="214" t="s">
        <v>691</v>
      </c>
      <c r="U190" s="214">
        <v>2017</v>
      </c>
      <c r="V190" s="215">
        <v>43501</v>
      </c>
      <c r="W190" s="213">
        <v>7669</v>
      </c>
      <c r="X190" s="231"/>
      <c r="Y190" s="212"/>
      <c r="Z190" s="231"/>
      <c r="AA190" s="231"/>
      <c r="AB190" s="231"/>
      <c r="AC190" s="209"/>
      <c r="AD190" s="41"/>
      <c r="AE190" s="41"/>
      <c r="AF190" s="41"/>
      <c r="AG190" s="41"/>
      <c r="AH190" s="41"/>
      <c r="AI190" s="278"/>
    </row>
    <row r="191" spans="1:35" ht="45" customHeight="1" x14ac:dyDescent="0.2">
      <c r="A191" s="218" t="s">
        <v>5838</v>
      </c>
      <c r="B191" s="210">
        <v>533344577</v>
      </c>
      <c r="C191" s="209"/>
      <c r="D191" s="210" t="s">
        <v>7975</v>
      </c>
      <c r="E191" s="209" t="s">
        <v>6165</v>
      </c>
      <c r="F191" s="211" t="s">
        <v>5840</v>
      </c>
      <c r="G191" s="211"/>
      <c r="H191" s="211" t="s">
        <v>5839</v>
      </c>
      <c r="I191" s="211" t="s">
        <v>5841</v>
      </c>
      <c r="J191" s="209" t="s">
        <v>5179</v>
      </c>
      <c r="K191" s="209" t="s">
        <v>5842</v>
      </c>
      <c r="L191" s="209" t="s">
        <v>5843</v>
      </c>
      <c r="M191" s="209" t="s">
        <v>5844</v>
      </c>
      <c r="N191" s="212" t="s">
        <v>501</v>
      </c>
      <c r="O191" s="213" t="s">
        <v>179</v>
      </c>
      <c r="P191" s="213">
        <v>56977591646</v>
      </c>
      <c r="Q191" s="225" t="s">
        <v>5845</v>
      </c>
      <c r="R191" s="213"/>
      <c r="S191" s="214">
        <v>93401</v>
      </c>
      <c r="T191" s="214" t="s">
        <v>5846</v>
      </c>
      <c r="U191" s="214">
        <v>2020</v>
      </c>
      <c r="V191" s="215">
        <v>44050</v>
      </c>
      <c r="W191" s="213">
        <v>7717</v>
      </c>
      <c r="X191" s="231"/>
      <c r="Y191" s="212"/>
      <c r="Z191" s="231"/>
      <c r="AA191" s="231"/>
      <c r="AB191" s="231"/>
      <c r="AC191" s="209"/>
      <c r="AD191" s="41"/>
      <c r="AE191" s="41"/>
      <c r="AF191" s="41"/>
      <c r="AG191" s="41"/>
      <c r="AH191" s="41"/>
      <c r="AI191" s="278"/>
    </row>
    <row r="192" spans="1:35" ht="45" customHeight="1" x14ac:dyDescent="0.2">
      <c r="A192" s="218" t="s">
        <v>1264</v>
      </c>
      <c r="B192" s="210">
        <v>721766004</v>
      </c>
      <c r="C192" s="209" t="s">
        <v>70</v>
      </c>
      <c r="D192" s="210" t="s">
        <v>7975</v>
      </c>
      <c r="E192" s="209" t="s">
        <v>1265</v>
      </c>
      <c r="F192" s="211" t="s">
        <v>1266</v>
      </c>
      <c r="G192" s="211"/>
      <c r="H192" s="211" t="s">
        <v>1267</v>
      </c>
      <c r="I192" s="211" t="s">
        <v>1268</v>
      </c>
      <c r="J192" s="209" t="s">
        <v>1269</v>
      </c>
      <c r="K192" s="209" t="s">
        <v>1270</v>
      </c>
      <c r="L192" s="209" t="s">
        <v>1271</v>
      </c>
      <c r="M192" s="209" t="s">
        <v>1272</v>
      </c>
      <c r="N192" s="212" t="s">
        <v>501</v>
      </c>
      <c r="O192" s="213" t="s">
        <v>179</v>
      </c>
      <c r="P192" s="213"/>
      <c r="Q192" s="214" t="s">
        <v>1273</v>
      </c>
      <c r="R192" s="213"/>
      <c r="S192" s="214">
        <v>93401</v>
      </c>
      <c r="T192" s="214" t="s">
        <v>1274</v>
      </c>
      <c r="U192" s="214">
        <v>2017</v>
      </c>
      <c r="V192" s="215">
        <v>38327</v>
      </c>
      <c r="W192" s="213">
        <v>7152</v>
      </c>
      <c r="X192" s="231"/>
      <c r="Y192" s="212"/>
      <c r="Z192" s="231"/>
      <c r="AA192" s="231"/>
      <c r="AB192" s="231"/>
      <c r="AC192" s="209"/>
      <c r="AD192" s="41"/>
      <c r="AE192" s="41"/>
      <c r="AF192" s="41"/>
      <c r="AG192" s="41"/>
      <c r="AH192" s="41"/>
      <c r="AI192" s="278"/>
    </row>
    <row r="193" spans="1:35" ht="45" customHeight="1" x14ac:dyDescent="0.2">
      <c r="A193" s="218" t="s">
        <v>1275</v>
      </c>
      <c r="B193" s="210">
        <v>705121001</v>
      </c>
      <c r="C193" s="209" t="s">
        <v>1276</v>
      </c>
      <c r="D193" s="210"/>
      <c r="E193" s="209" t="s">
        <v>1277</v>
      </c>
      <c r="F193" s="211" t="s">
        <v>7446</v>
      </c>
      <c r="G193" s="211"/>
      <c r="H193" s="211" t="s">
        <v>1278</v>
      </c>
      <c r="I193" s="211" t="s">
        <v>7447</v>
      </c>
      <c r="J193" s="209" t="s">
        <v>5954</v>
      </c>
      <c r="K193" s="209" t="s">
        <v>5952</v>
      </c>
      <c r="L193" s="209" t="s">
        <v>5953</v>
      </c>
      <c r="M193" s="209" t="s">
        <v>1279</v>
      </c>
      <c r="N193" s="212" t="s">
        <v>46</v>
      </c>
      <c r="O193" s="213" t="s">
        <v>685</v>
      </c>
      <c r="P193" s="213" t="s">
        <v>7448</v>
      </c>
      <c r="Q193" s="214" t="s">
        <v>5951</v>
      </c>
      <c r="R193" s="213"/>
      <c r="S193" s="214" t="s">
        <v>44</v>
      </c>
      <c r="T193" s="214" t="s">
        <v>7449</v>
      </c>
      <c r="U193" s="214">
        <v>2020</v>
      </c>
      <c r="V193" s="215">
        <v>37970</v>
      </c>
      <c r="W193" s="213">
        <v>3450</v>
      </c>
      <c r="X193" s="273"/>
      <c r="Y193" s="274"/>
      <c r="Z193" s="273"/>
      <c r="AA193" s="273"/>
      <c r="AB193" s="273"/>
      <c r="AC193" s="275"/>
      <c r="AD193" s="41"/>
      <c r="AE193" s="41"/>
      <c r="AF193" s="41"/>
      <c r="AG193" s="41"/>
      <c r="AH193" s="41"/>
      <c r="AI193" s="278"/>
    </row>
    <row r="194" spans="1:35" ht="45" customHeight="1" x14ac:dyDescent="0.2">
      <c r="A194" s="218" t="s">
        <v>6602</v>
      </c>
      <c r="B194" s="210">
        <v>650719832</v>
      </c>
      <c r="C194" s="209" t="s">
        <v>1280</v>
      </c>
      <c r="D194" s="210" t="s">
        <v>8041</v>
      </c>
      <c r="E194" s="209" t="s">
        <v>1281</v>
      </c>
      <c r="F194" s="211" t="s">
        <v>1282</v>
      </c>
      <c r="G194" s="211"/>
      <c r="H194" s="211" t="s">
        <v>1283</v>
      </c>
      <c r="I194" s="211" t="s">
        <v>1284</v>
      </c>
      <c r="J194" s="209" t="s">
        <v>1285</v>
      </c>
      <c r="K194" s="209" t="s">
        <v>1286</v>
      </c>
      <c r="L194" s="209" t="s">
        <v>1287</v>
      </c>
      <c r="M194" s="209" t="s">
        <v>1289</v>
      </c>
      <c r="N194" s="212" t="s">
        <v>46</v>
      </c>
      <c r="O194" s="213" t="s">
        <v>579</v>
      </c>
      <c r="P194" s="213" t="s">
        <v>1290</v>
      </c>
      <c r="Q194" s="214" t="s">
        <v>1288</v>
      </c>
      <c r="R194" s="213"/>
      <c r="S194" s="214">
        <v>93401</v>
      </c>
      <c r="T194" s="214" t="s">
        <v>1291</v>
      </c>
      <c r="U194" s="214">
        <v>2015</v>
      </c>
      <c r="V194" s="215">
        <v>42180</v>
      </c>
      <c r="W194" s="213">
        <v>7570</v>
      </c>
      <c r="X194" s="231"/>
      <c r="Y194" s="212"/>
      <c r="Z194" s="231"/>
      <c r="AA194" s="231"/>
      <c r="AB194" s="231"/>
      <c r="AC194" s="209"/>
      <c r="AD194" s="41"/>
      <c r="AE194" s="41"/>
      <c r="AF194" s="41"/>
      <c r="AG194" s="41"/>
      <c r="AH194" s="41"/>
      <c r="AI194" s="278"/>
    </row>
    <row r="195" spans="1:35" ht="45" customHeight="1" x14ac:dyDescent="0.2">
      <c r="A195" s="218" t="s">
        <v>7675</v>
      </c>
      <c r="B195" s="210">
        <v>651387485</v>
      </c>
      <c r="C195" s="209" t="s">
        <v>1292</v>
      </c>
      <c r="D195" s="210" t="s">
        <v>8041</v>
      </c>
      <c r="E195" s="209" t="s">
        <v>1293</v>
      </c>
      <c r="F195" s="211" t="s">
        <v>1294</v>
      </c>
      <c r="G195" s="211"/>
      <c r="H195" s="211" t="s">
        <v>1295</v>
      </c>
      <c r="I195" s="211" t="s">
        <v>1296</v>
      </c>
      <c r="J195" s="209" t="s">
        <v>1297</v>
      </c>
      <c r="K195" s="209" t="s">
        <v>1298</v>
      </c>
      <c r="L195" s="209" t="s">
        <v>1299</v>
      </c>
      <c r="M195" s="209" t="s">
        <v>1300</v>
      </c>
      <c r="N195" s="212" t="s">
        <v>4997</v>
      </c>
      <c r="O195" s="213" t="s">
        <v>1301</v>
      </c>
      <c r="P195" s="213" t="s">
        <v>1302</v>
      </c>
      <c r="Q195" s="214" t="s">
        <v>1303</v>
      </c>
      <c r="R195" s="213"/>
      <c r="S195" s="214" t="s">
        <v>1304</v>
      </c>
      <c r="T195" s="214" t="s">
        <v>1305</v>
      </c>
      <c r="U195" s="214">
        <v>2017</v>
      </c>
      <c r="V195" s="215">
        <v>42982</v>
      </c>
      <c r="W195" s="213">
        <v>7635</v>
      </c>
      <c r="X195" s="231"/>
      <c r="Y195" s="212"/>
      <c r="Z195" s="231"/>
      <c r="AA195" s="231"/>
      <c r="AB195" s="231"/>
      <c r="AC195" s="209"/>
      <c r="AD195" s="41"/>
      <c r="AE195" s="41"/>
      <c r="AF195" s="41"/>
      <c r="AG195" s="41"/>
      <c r="AH195" s="41"/>
      <c r="AI195" s="278"/>
    </row>
    <row r="196" spans="1:35" ht="45" customHeight="1" x14ac:dyDescent="0.2">
      <c r="A196" s="218" t="s">
        <v>6603</v>
      </c>
      <c r="B196" s="210">
        <v>651023297</v>
      </c>
      <c r="C196" s="209" t="s">
        <v>1292</v>
      </c>
      <c r="D196" s="210" t="s">
        <v>8041</v>
      </c>
      <c r="E196" s="209" t="s">
        <v>1306</v>
      </c>
      <c r="F196" s="211" t="s">
        <v>6166</v>
      </c>
      <c r="G196" s="211"/>
      <c r="H196" s="211" t="s">
        <v>1307</v>
      </c>
      <c r="I196" s="211" t="s">
        <v>6167</v>
      </c>
      <c r="J196" s="209" t="s">
        <v>1308</v>
      </c>
      <c r="K196" s="209" t="s">
        <v>6168</v>
      </c>
      <c r="L196" s="209" t="s">
        <v>1309</v>
      </c>
      <c r="M196" s="209" t="s">
        <v>1310</v>
      </c>
      <c r="N196" s="212" t="s">
        <v>501</v>
      </c>
      <c r="O196" s="213" t="s">
        <v>1311</v>
      </c>
      <c r="P196" s="213">
        <v>998761252</v>
      </c>
      <c r="Q196" s="214" t="s">
        <v>1312</v>
      </c>
      <c r="R196" s="213"/>
      <c r="S196" s="214" t="s">
        <v>1304</v>
      </c>
      <c r="T196" s="214" t="s">
        <v>6280</v>
      </c>
      <c r="U196" s="214">
        <v>2020</v>
      </c>
      <c r="V196" s="215">
        <v>42818</v>
      </c>
      <c r="W196" s="213">
        <v>7630</v>
      </c>
      <c r="X196" s="273"/>
      <c r="Y196" s="274"/>
      <c r="Z196" s="273"/>
      <c r="AA196" s="273"/>
      <c r="AB196" s="273"/>
      <c r="AC196" s="275"/>
      <c r="AD196" s="41"/>
      <c r="AE196" s="41"/>
      <c r="AF196" s="41"/>
      <c r="AG196" s="41"/>
      <c r="AH196" s="41"/>
      <c r="AI196" s="278"/>
    </row>
    <row r="197" spans="1:35" ht="45" customHeight="1" x14ac:dyDescent="0.2">
      <c r="A197" s="218" t="s">
        <v>6604</v>
      </c>
      <c r="B197" s="210">
        <v>650702913</v>
      </c>
      <c r="C197" s="209" t="s">
        <v>1280</v>
      </c>
      <c r="D197" s="210" t="s">
        <v>8041</v>
      </c>
      <c r="E197" s="209" t="s">
        <v>1313</v>
      </c>
      <c r="F197" s="211" t="s">
        <v>1314</v>
      </c>
      <c r="G197" s="211"/>
      <c r="H197" s="211" t="s">
        <v>1315</v>
      </c>
      <c r="I197" s="211" t="s">
        <v>1316</v>
      </c>
      <c r="J197" s="209" t="s">
        <v>1317</v>
      </c>
      <c r="K197" s="209" t="s">
        <v>1318</v>
      </c>
      <c r="L197" s="209" t="s">
        <v>1319</v>
      </c>
      <c r="M197" s="209" t="s">
        <v>1321</v>
      </c>
      <c r="N197" s="213" t="s">
        <v>46</v>
      </c>
      <c r="O197" s="213" t="s">
        <v>1323</v>
      </c>
      <c r="P197" s="213" t="s">
        <v>1322</v>
      </c>
      <c r="Q197" s="214" t="s">
        <v>1320</v>
      </c>
      <c r="R197" s="213"/>
      <c r="S197" s="214">
        <v>93401</v>
      </c>
      <c r="T197" s="214" t="s">
        <v>1324</v>
      </c>
      <c r="U197" s="214">
        <v>2014</v>
      </c>
      <c r="V197" s="215">
        <v>41600</v>
      </c>
      <c r="W197" s="213">
        <v>7494</v>
      </c>
      <c r="X197" s="231"/>
      <c r="Y197" s="212"/>
      <c r="Z197" s="231"/>
      <c r="AA197" s="231"/>
      <c r="AB197" s="231"/>
      <c r="AC197" s="209"/>
      <c r="AD197" s="41"/>
      <c r="AE197" s="41"/>
      <c r="AF197" s="41"/>
      <c r="AG197" s="41"/>
      <c r="AH197" s="41"/>
      <c r="AI197" s="278"/>
    </row>
    <row r="198" spans="1:35" ht="45" customHeight="1" x14ac:dyDescent="0.2">
      <c r="A198" s="218" t="s">
        <v>6605</v>
      </c>
      <c r="B198" s="210">
        <v>700043126</v>
      </c>
      <c r="C198" s="209" t="s">
        <v>1292</v>
      </c>
      <c r="D198" s="210" t="s">
        <v>8041</v>
      </c>
      <c r="E198" s="209" t="s">
        <v>1325</v>
      </c>
      <c r="F198" s="211" t="s">
        <v>1326</v>
      </c>
      <c r="G198" s="211"/>
      <c r="H198" s="211" t="s">
        <v>44</v>
      </c>
      <c r="I198" s="211" t="s">
        <v>6606</v>
      </c>
      <c r="J198" s="209" t="s">
        <v>1327</v>
      </c>
      <c r="K198" s="209" t="s">
        <v>123</v>
      </c>
      <c r="L198" s="209" t="s">
        <v>6607</v>
      </c>
      <c r="M198" s="209" t="s">
        <v>1329</v>
      </c>
      <c r="N198" s="212" t="s">
        <v>4999</v>
      </c>
      <c r="O198" s="213" t="s">
        <v>1078</v>
      </c>
      <c r="P198" s="213" t="s">
        <v>1330</v>
      </c>
      <c r="Q198" s="214" t="s">
        <v>1328</v>
      </c>
      <c r="R198" s="213"/>
      <c r="S198" s="214" t="s">
        <v>44</v>
      </c>
      <c r="T198" s="214" t="s">
        <v>1331</v>
      </c>
      <c r="U198" s="214">
        <v>2017</v>
      </c>
      <c r="V198" s="215">
        <v>37970</v>
      </c>
      <c r="W198" s="213">
        <v>3700</v>
      </c>
      <c r="X198" s="231"/>
      <c r="Y198" s="212"/>
      <c r="Z198" s="231"/>
      <c r="AA198" s="231"/>
      <c r="AB198" s="231"/>
      <c r="AC198" s="209"/>
      <c r="AD198" s="41"/>
      <c r="AE198" s="41"/>
      <c r="AF198" s="41"/>
      <c r="AG198" s="41"/>
      <c r="AH198" s="41"/>
      <c r="AI198" s="278"/>
    </row>
    <row r="199" spans="1:35" ht="45" customHeight="1" x14ac:dyDescent="0.2">
      <c r="A199" s="218" t="s">
        <v>6608</v>
      </c>
      <c r="B199" s="209" t="s">
        <v>7713</v>
      </c>
      <c r="C199" s="209" t="s">
        <v>1332</v>
      </c>
      <c r="D199" s="210" t="s">
        <v>8041</v>
      </c>
      <c r="E199" s="209" t="s">
        <v>1333</v>
      </c>
      <c r="F199" s="211" t="s">
        <v>1334</v>
      </c>
      <c r="G199" s="211"/>
      <c r="H199" s="211" t="s">
        <v>1335</v>
      </c>
      <c r="I199" s="211" t="s">
        <v>1336</v>
      </c>
      <c r="J199" s="209" t="s">
        <v>1337</v>
      </c>
      <c r="K199" s="209" t="s">
        <v>123</v>
      </c>
      <c r="L199" s="209" t="s">
        <v>123</v>
      </c>
      <c r="M199" s="209" t="s">
        <v>1338</v>
      </c>
      <c r="N199" s="212" t="s">
        <v>47</v>
      </c>
      <c r="O199" s="213" t="s">
        <v>1165</v>
      </c>
      <c r="P199" s="213"/>
      <c r="Q199" s="214"/>
      <c r="R199" s="213"/>
      <c r="S199" s="214" t="s">
        <v>1032</v>
      </c>
      <c r="T199" s="214" t="s">
        <v>1339</v>
      </c>
      <c r="U199" s="214">
        <v>2004</v>
      </c>
      <c r="V199" s="215">
        <v>38867</v>
      </c>
      <c r="W199" s="213">
        <v>7322</v>
      </c>
      <c r="X199" s="231"/>
      <c r="Y199" s="212"/>
      <c r="Z199" s="231"/>
      <c r="AA199" s="231"/>
      <c r="AB199" s="231"/>
      <c r="AC199" s="209"/>
      <c r="AD199" s="41"/>
      <c r="AE199" s="41"/>
      <c r="AF199" s="41"/>
      <c r="AG199" s="41"/>
      <c r="AH199" s="41"/>
      <c r="AI199" s="278"/>
    </row>
    <row r="200" spans="1:35" ht="45" customHeight="1" x14ac:dyDescent="0.2">
      <c r="A200" s="218" t="s">
        <v>6609</v>
      </c>
      <c r="B200" s="210">
        <v>719991009</v>
      </c>
      <c r="C200" s="209" t="s">
        <v>1340</v>
      </c>
      <c r="D200" s="210" t="s">
        <v>8041</v>
      </c>
      <c r="E200" s="209" t="s">
        <v>1341</v>
      </c>
      <c r="F200" s="211" t="s">
        <v>8298</v>
      </c>
      <c r="G200" s="211">
        <v>2023</v>
      </c>
      <c r="H200" s="211" t="s">
        <v>1342</v>
      </c>
      <c r="I200" s="211" t="s">
        <v>8299</v>
      </c>
      <c r="J200" s="209" t="s">
        <v>1343</v>
      </c>
      <c r="K200" s="209" t="s">
        <v>6610</v>
      </c>
      <c r="L200" s="209" t="s">
        <v>6611</v>
      </c>
      <c r="M200" s="209" t="s">
        <v>6612</v>
      </c>
      <c r="N200" s="212" t="s">
        <v>46</v>
      </c>
      <c r="O200" s="213" t="s">
        <v>579</v>
      </c>
      <c r="P200" s="213" t="s">
        <v>6613</v>
      </c>
      <c r="Q200" s="225" t="s">
        <v>5907</v>
      </c>
      <c r="R200" s="213"/>
      <c r="S200" s="214">
        <v>93401</v>
      </c>
      <c r="T200" s="214" t="s">
        <v>8300</v>
      </c>
      <c r="U200" s="214">
        <v>2022</v>
      </c>
      <c r="V200" s="215">
        <v>39352</v>
      </c>
      <c r="W200" s="213">
        <v>7376</v>
      </c>
      <c r="X200" s="273"/>
      <c r="Y200" s="274"/>
      <c r="Z200" s="273"/>
      <c r="AA200" s="273"/>
      <c r="AB200" s="273"/>
      <c r="AC200" s="275"/>
      <c r="AD200" s="41"/>
      <c r="AE200" s="41"/>
      <c r="AF200" s="41"/>
      <c r="AG200" s="41"/>
      <c r="AH200" s="41"/>
      <c r="AI200" s="278"/>
    </row>
    <row r="201" spans="1:35" ht="45" customHeight="1" x14ac:dyDescent="0.2">
      <c r="A201" s="218" t="s">
        <v>6614</v>
      </c>
      <c r="B201" s="210">
        <v>658771205</v>
      </c>
      <c r="C201" s="209" t="s">
        <v>1280</v>
      </c>
      <c r="D201" s="210" t="s">
        <v>8041</v>
      </c>
      <c r="E201" s="209" t="s">
        <v>1344</v>
      </c>
      <c r="F201" s="211" t="s">
        <v>1345</v>
      </c>
      <c r="G201" s="211"/>
      <c r="H201" s="211" t="s">
        <v>1346</v>
      </c>
      <c r="I201" s="211" t="s">
        <v>1347</v>
      </c>
      <c r="J201" s="209" t="s">
        <v>1348</v>
      </c>
      <c r="K201" s="209" t="s">
        <v>1349</v>
      </c>
      <c r="L201" s="209" t="s">
        <v>1350</v>
      </c>
      <c r="M201" s="209" t="s">
        <v>1351</v>
      </c>
      <c r="N201" s="212" t="s">
        <v>46</v>
      </c>
      <c r="O201" s="213" t="s">
        <v>579</v>
      </c>
      <c r="P201" s="213" t="s">
        <v>1352</v>
      </c>
      <c r="Q201" s="214"/>
      <c r="R201" s="213"/>
      <c r="S201" s="214" t="s">
        <v>81</v>
      </c>
      <c r="T201" s="214" t="s">
        <v>1353</v>
      </c>
      <c r="U201" s="214">
        <v>2014</v>
      </c>
      <c r="V201" s="215">
        <v>40374</v>
      </c>
      <c r="W201" s="213">
        <v>7431</v>
      </c>
      <c r="X201" s="231"/>
      <c r="Y201" s="212"/>
      <c r="Z201" s="231"/>
      <c r="AA201" s="231"/>
      <c r="AB201" s="231"/>
      <c r="AC201" s="209"/>
      <c r="AD201" s="41"/>
      <c r="AE201" s="41"/>
      <c r="AF201" s="41"/>
      <c r="AG201" s="41"/>
      <c r="AH201" s="41"/>
      <c r="AI201" s="278"/>
    </row>
    <row r="202" spans="1:35" ht="45" customHeight="1" x14ac:dyDescent="0.2">
      <c r="A202" s="218" t="s">
        <v>6615</v>
      </c>
      <c r="B202" s="209" t="s">
        <v>7714</v>
      </c>
      <c r="C202" s="209" t="s">
        <v>1354</v>
      </c>
      <c r="D202" s="210" t="s">
        <v>8042</v>
      </c>
      <c r="E202" s="209" t="s">
        <v>1355</v>
      </c>
      <c r="F202" s="211" t="s">
        <v>26</v>
      </c>
      <c r="G202" s="211"/>
      <c r="H202" s="211" t="s">
        <v>1356</v>
      </c>
      <c r="I202" s="211" t="s">
        <v>1357</v>
      </c>
      <c r="J202" s="209" t="s">
        <v>163</v>
      </c>
      <c r="K202" s="209" t="s">
        <v>1358</v>
      </c>
      <c r="L202" s="209" t="s">
        <v>1359</v>
      </c>
      <c r="M202" s="212" t="s">
        <v>1361</v>
      </c>
      <c r="N202" s="212" t="s">
        <v>4998</v>
      </c>
      <c r="O202" s="213" t="s">
        <v>2257</v>
      </c>
      <c r="P202" s="213"/>
      <c r="Q202" s="214" t="s">
        <v>1360</v>
      </c>
      <c r="R202" s="213"/>
      <c r="S202" s="214">
        <v>93401</v>
      </c>
      <c r="T202" s="214" t="s">
        <v>1362</v>
      </c>
      <c r="U202" s="214">
        <v>2012</v>
      </c>
      <c r="V202" s="215">
        <v>37970</v>
      </c>
      <c r="W202" s="213">
        <v>7060</v>
      </c>
      <c r="X202" s="231"/>
      <c r="Y202" s="212"/>
      <c r="Z202" s="231"/>
      <c r="AA202" s="231"/>
      <c r="AB202" s="231"/>
      <c r="AC202" s="209"/>
      <c r="AD202" s="41"/>
      <c r="AE202" s="41"/>
      <c r="AF202" s="41"/>
      <c r="AG202" s="41"/>
      <c r="AH202" s="41"/>
      <c r="AI202" s="278"/>
    </row>
    <row r="203" spans="1:35" ht="45" customHeight="1" x14ac:dyDescent="0.2">
      <c r="A203" s="218" t="s">
        <v>6616</v>
      </c>
      <c r="B203" s="210">
        <v>650149939</v>
      </c>
      <c r="C203" s="209" t="s">
        <v>1280</v>
      </c>
      <c r="D203" s="210" t="s">
        <v>8041</v>
      </c>
      <c r="E203" s="209" t="s">
        <v>1363</v>
      </c>
      <c r="F203" s="211" t="s">
        <v>1364</v>
      </c>
      <c r="G203" s="211"/>
      <c r="H203" s="211" t="s">
        <v>1365</v>
      </c>
      <c r="I203" s="211" t="s">
        <v>1366</v>
      </c>
      <c r="J203" s="209" t="s">
        <v>1367</v>
      </c>
      <c r="K203" s="209" t="s">
        <v>1368</v>
      </c>
      <c r="L203" s="209" t="s">
        <v>1369</v>
      </c>
      <c r="M203" s="209" t="s">
        <v>1370</v>
      </c>
      <c r="N203" s="212" t="s">
        <v>46</v>
      </c>
      <c r="O203" s="213" t="s">
        <v>579</v>
      </c>
      <c r="P203" s="213" t="s">
        <v>1371</v>
      </c>
      <c r="Q203" s="214"/>
      <c r="R203" s="213"/>
      <c r="S203" s="214">
        <v>93401</v>
      </c>
      <c r="T203" s="214" t="s">
        <v>1372</v>
      </c>
      <c r="U203" s="214">
        <v>2009</v>
      </c>
      <c r="V203" s="215">
        <v>40494</v>
      </c>
      <c r="W203" s="213">
        <v>7435</v>
      </c>
      <c r="X203" s="231"/>
      <c r="Y203" s="212"/>
      <c r="Z203" s="231"/>
      <c r="AA203" s="231"/>
      <c r="AB203" s="231"/>
      <c r="AC203" s="209"/>
      <c r="AD203" s="41"/>
      <c r="AE203" s="41"/>
      <c r="AF203" s="41"/>
      <c r="AG203" s="41"/>
      <c r="AH203" s="41"/>
      <c r="AI203" s="278"/>
    </row>
    <row r="204" spans="1:35" ht="45" customHeight="1" x14ac:dyDescent="0.2">
      <c r="A204" s="218" t="s">
        <v>6617</v>
      </c>
      <c r="B204" s="210">
        <v>651940532</v>
      </c>
      <c r="C204" s="209"/>
      <c r="D204" s="210" t="s">
        <v>8041</v>
      </c>
      <c r="E204" s="209" t="s">
        <v>6169</v>
      </c>
      <c r="F204" s="211" t="s">
        <v>6618</v>
      </c>
      <c r="G204" s="211"/>
      <c r="H204" s="211" t="s">
        <v>5849</v>
      </c>
      <c r="I204" s="211" t="s">
        <v>6619</v>
      </c>
      <c r="J204" s="209" t="s">
        <v>5262</v>
      </c>
      <c r="K204" s="209" t="s">
        <v>5850</v>
      </c>
      <c r="L204" s="209" t="s">
        <v>5851</v>
      </c>
      <c r="M204" s="209" t="s">
        <v>5852</v>
      </c>
      <c r="N204" s="212" t="s">
        <v>725</v>
      </c>
      <c r="O204" s="213" t="s">
        <v>1503</v>
      </c>
      <c r="P204" s="213" t="s">
        <v>5853</v>
      </c>
      <c r="Q204" s="214" t="s">
        <v>5854</v>
      </c>
      <c r="R204" s="213"/>
      <c r="S204" s="214">
        <v>93401</v>
      </c>
      <c r="T204" s="214" t="s">
        <v>7942</v>
      </c>
      <c r="U204" s="214">
        <v>2021</v>
      </c>
      <c r="V204" s="215">
        <v>44111</v>
      </c>
      <c r="W204" s="213">
        <v>7716</v>
      </c>
      <c r="X204" s="231"/>
      <c r="Y204" s="212"/>
      <c r="Z204" s="231"/>
      <c r="AA204" s="231"/>
      <c r="AB204" s="231"/>
      <c r="AC204" s="209"/>
      <c r="AD204" s="41"/>
      <c r="AE204" s="41"/>
      <c r="AF204" s="41"/>
      <c r="AG204" s="41"/>
      <c r="AH204" s="41"/>
      <c r="AI204" s="278"/>
    </row>
    <row r="205" spans="1:35" ht="45" customHeight="1" x14ac:dyDescent="0.2">
      <c r="A205" s="218" t="s">
        <v>6621</v>
      </c>
      <c r="B205" s="210">
        <v>753958002</v>
      </c>
      <c r="C205" s="209" t="s">
        <v>1373</v>
      </c>
      <c r="D205" s="210" t="s">
        <v>8042</v>
      </c>
      <c r="E205" s="209" t="s">
        <v>1374</v>
      </c>
      <c r="F205" s="211" t="s">
        <v>1375</v>
      </c>
      <c r="G205" s="211"/>
      <c r="H205" s="211" t="s">
        <v>1376</v>
      </c>
      <c r="I205" s="211" t="s">
        <v>1377</v>
      </c>
      <c r="J205" s="209" t="s">
        <v>1378</v>
      </c>
      <c r="K205" s="209" t="s">
        <v>1379</v>
      </c>
      <c r="L205" s="209" t="s">
        <v>1380</v>
      </c>
      <c r="M205" s="209" t="s">
        <v>1381</v>
      </c>
      <c r="N205" s="212" t="s">
        <v>47</v>
      </c>
      <c r="O205" s="213" t="s">
        <v>1382</v>
      </c>
      <c r="P205" s="213"/>
      <c r="Q205" s="214"/>
      <c r="R205" s="213"/>
      <c r="S205" s="214" t="s">
        <v>44</v>
      </c>
      <c r="T205" s="214" t="s">
        <v>1383</v>
      </c>
      <c r="U205" s="214">
        <v>2009</v>
      </c>
      <c r="V205" s="215">
        <v>38804</v>
      </c>
      <c r="W205" s="213">
        <v>7316</v>
      </c>
      <c r="X205" s="231"/>
      <c r="Y205" s="212"/>
      <c r="Z205" s="231"/>
      <c r="AA205" s="231"/>
      <c r="AB205" s="231"/>
      <c r="AC205" s="209"/>
      <c r="AD205" s="41"/>
      <c r="AE205" s="41"/>
      <c r="AF205" s="41"/>
      <c r="AG205" s="41"/>
      <c r="AH205" s="41"/>
      <c r="AI205" s="278"/>
    </row>
    <row r="206" spans="1:35" ht="45" customHeight="1" x14ac:dyDescent="0.2">
      <c r="A206" s="218" t="s">
        <v>6622</v>
      </c>
      <c r="B206" s="210">
        <v>754634006</v>
      </c>
      <c r="C206" s="209" t="s">
        <v>1354</v>
      </c>
      <c r="D206" s="210" t="s">
        <v>8042</v>
      </c>
      <c r="E206" s="209" t="s">
        <v>1384</v>
      </c>
      <c r="F206" s="211" t="s">
        <v>5931</v>
      </c>
      <c r="G206" s="211"/>
      <c r="H206" s="211" t="s">
        <v>1385</v>
      </c>
      <c r="I206" s="211" t="s">
        <v>6623</v>
      </c>
      <c r="J206" s="209" t="s">
        <v>1386</v>
      </c>
      <c r="K206" s="209" t="s">
        <v>6624</v>
      </c>
      <c r="L206" s="209" t="s">
        <v>6625</v>
      </c>
      <c r="M206" s="209" t="s">
        <v>5582</v>
      </c>
      <c r="N206" s="212" t="s">
        <v>4999</v>
      </c>
      <c r="O206" s="213" t="s">
        <v>1387</v>
      </c>
      <c r="P206" s="213" t="s">
        <v>5583</v>
      </c>
      <c r="Q206" s="214" t="s">
        <v>5584</v>
      </c>
      <c r="R206" s="213"/>
      <c r="S206" s="214">
        <v>93401</v>
      </c>
      <c r="T206" s="214" t="s">
        <v>7781</v>
      </c>
      <c r="U206" s="214">
        <v>2021</v>
      </c>
      <c r="V206" s="215">
        <v>38600</v>
      </c>
      <c r="W206" s="213">
        <v>7189</v>
      </c>
      <c r="X206" s="273"/>
      <c r="Y206" s="274"/>
      <c r="Z206" s="273"/>
      <c r="AA206" s="273"/>
      <c r="AB206" s="273"/>
      <c r="AC206" s="275"/>
      <c r="AD206" s="41"/>
      <c r="AE206" s="41"/>
      <c r="AF206" s="41"/>
      <c r="AG206" s="41"/>
      <c r="AH206" s="41"/>
      <c r="AI206" s="278"/>
    </row>
    <row r="207" spans="1:35" ht="45" customHeight="1" x14ac:dyDescent="0.2">
      <c r="A207" s="218" t="s">
        <v>6626</v>
      </c>
      <c r="B207" s="210">
        <v>725761007</v>
      </c>
      <c r="C207" s="209" t="s">
        <v>1354</v>
      </c>
      <c r="D207" s="210" t="s">
        <v>8042</v>
      </c>
      <c r="E207" s="209" t="s">
        <v>1388</v>
      </c>
      <c r="F207" s="211" t="s">
        <v>1389</v>
      </c>
      <c r="G207" s="211"/>
      <c r="H207" s="211" t="s">
        <v>1390</v>
      </c>
      <c r="I207" s="211" t="s">
        <v>1391</v>
      </c>
      <c r="J207" s="209" t="s">
        <v>1392</v>
      </c>
      <c r="K207" s="209" t="s">
        <v>1393</v>
      </c>
      <c r="L207" s="209" t="s">
        <v>1394</v>
      </c>
      <c r="M207" s="209" t="s">
        <v>1395</v>
      </c>
      <c r="N207" s="212" t="s">
        <v>47</v>
      </c>
      <c r="O207" s="213" t="s">
        <v>1165</v>
      </c>
      <c r="P207" s="213" t="s">
        <v>1396</v>
      </c>
      <c r="Q207" s="214"/>
      <c r="R207" s="213"/>
      <c r="S207" s="214" t="s">
        <v>1032</v>
      </c>
      <c r="T207" s="214" t="s">
        <v>1397</v>
      </c>
      <c r="U207" s="214">
        <v>2005</v>
      </c>
      <c r="V207" s="215">
        <v>37970</v>
      </c>
      <c r="W207" s="213">
        <v>6957</v>
      </c>
      <c r="X207" s="231"/>
      <c r="Y207" s="212"/>
      <c r="Z207" s="231"/>
      <c r="AA207" s="231"/>
      <c r="AB207" s="231"/>
      <c r="AC207" s="209"/>
      <c r="AD207" s="41"/>
      <c r="AE207" s="41"/>
      <c r="AF207" s="41"/>
      <c r="AG207" s="41"/>
      <c r="AH207" s="41"/>
      <c r="AI207" s="278"/>
    </row>
    <row r="208" spans="1:35" ht="45" customHeight="1" x14ac:dyDescent="0.2">
      <c r="A208" s="218" t="s">
        <v>6627</v>
      </c>
      <c r="B208" s="210">
        <v>651239339</v>
      </c>
      <c r="C208" s="209"/>
      <c r="D208" s="210" t="s">
        <v>8041</v>
      </c>
      <c r="E208" s="209" t="s">
        <v>6170</v>
      </c>
      <c r="F208" s="211" t="s">
        <v>5481</v>
      </c>
      <c r="G208" s="211"/>
      <c r="H208" s="211" t="s">
        <v>5482</v>
      </c>
      <c r="I208" s="211" t="s">
        <v>5483</v>
      </c>
      <c r="J208" s="209" t="s">
        <v>1392</v>
      </c>
      <c r="K208" s="209" t="s">
        <v>5484</v>
      </c>
      <c r="L208" s="209" t="s">
        <v>5485</v>
      </c>
      <c r="M208" s="209" t="s">
        <v>5486</v>
      </c>
      <c r="N208" s="212" t="s">
        <v>46</v>
      </c>
      <c r="O208" s="213" t="s">
        <v>2369</v>
      </c>
      <c r="P208" s="213" t="s">
        <v>5487</v>
      </c>
      <c r="Q208" s="214" t="s">
        <v>5488</v>
      </c>
      <c r="R208" s="213"/>
      <c r="S208" s="214">
        <v>93401</v>
      </c>
      <c r="T208" s="214" t="s">
        <v>5376</v>
      </c>
      <c r="U208" s="220">
        <v>2018</v>
      </c>
      <c r="V208" s="215">
        <v>43745</v>
      </c>
      <c r="W208" s="213">
        <v>7689</v>
      </c>
      <c r="X208" s="231"/>
      <c r="Y208" s="212"/>
      <c r="Z208" s="231"/>
      <c r="AA208" s="231"/>
      <c r="AB208" s="231"/>
      <c r="AC208" s="209"/>
      <c r="AD208" s="42"/>
      <c r="AE208" s="41"/>
      <c r="AF208" s="41"/>
      <c r="AG208" s="41"/>
      <c r="AH208" s="41"/>
      <c r="AI208" s="278"/>
    </row>
    <row r="209" spans="1:35" ht="45" customHeight="1" x14ac:dyDescent="0.2">
      <c r="A209" s="218" t="s">
        <v>6628</v>
      </c>
      <c r="B209" s="209" t="s">
        <v>7715</v>
      </c>
      <c r="C209" s="209"/>
      <c r="D209" s="210" t="s">
        <v>8041</v>
      </c>
      <c r="E209" s="209" t="s">
        <v>6171</v>
      </c>
      <c r="F209" s="211" t="s">
        <v>6054</v>
      </c>
      <c r="G209" s="211"/>
      <c r="H209" s="211" t="s">
        <v>6055</v>
      </c>
      <c r="I209" s="211" t="s">
        <v>6056</v>
      </c>
      <c r="J209" s="209" t="s">
        <v>5262</v>
      </c>
      <c r="K209" s="209" t="s">
        <v>6057</v>
      </c>
      <c r="L209" s="209" t="s">
        <v>6058</v>
      </c>
      <c r="M209" s="209" t="s">
        <v>6059</v>
      </c>
      <c r="N209" s="212" t="s">
        <v>46</v>
      </c>
      <c r="O209" s="213" t="s">
        <v>752</v>
      </c>
      <c r="P209" s="213" t="s">
        <v>6060</v>
      </c>
      <c r="Q209" s="225" t="s">
        <v>6061</v>
      </c>
      <c r="R209" s="213"/>
      <c r="S209" s="214">
        <v>93401</v>
      </c>
      <c r="T209" s="214" t="s">
        <v>6041</v>
      </c>
      <c r="U209" s="214">
        <v>2019</v>
      </c>
      <c r="V209" s="215">
        <v>44186</v>
      </c>
      <c r="W209" s="213">
        <v>7721</v>
      </c>
      <c r="X209" s="231"/>
      <c r="Y209" s="212"/>
      <c r="Z209" s="231"/>
      <c r="AA209" s="231"/>
      <c r="AB209" s="231"/>
      <c r="AC209" s="209"/>
      <c r="AD209" s="42"/>
      <c r="AE209" s="41"/>
      <c r="AF209" s="41"/>
      <c r="AG209" s="41"/>
      <c r="AH209" s="41"/>
      <c r="AI209" s="278"/>
    </row>
    <row r="210" spans="1:35" ht="45" customHeight="1" x14ac:dyDescent="0.2">
      <c r="A210" s="218" t="s">
        <v>6629</v>
      </c>
      <c r="B210" s="210">
        <v>652041302</v>
      </c>
      <c r="C210" s="209" t="s">
        <v>1280</v>
      </c>
      <c r="D210" s="210" t="s">
        <v>8041</v>
      </c>
      <c r="E210" s="209" t="s">
        <v>1398</v>
      </c>
      <c r="F210" s="211" t="s">
        <v>6630</v>
      </c>
      <c r="G210" s="211"/>
      <c r="H210" s="211" t="s">
        <v>1399</v>
      </c>
      <c r="I210" s="211" t="s">
        <v>28</v>
      </c>
      <c r="J210" s="209" t="s">
        <v>2808</v>
      </c>
      <c r="K210" s="209" t="s">
        <v>28</v>
      </c>
      <c r="L210" s="209" t="s">
        <v>1400</v>
      </c>
      <c r="M210" s="212" t="s">
        <v>8209</v>
      </c>
      <c r="N210" s="209" t="s">
        <v>5000</v>
      </c>
      <c r="O210" s="213" t="s">
        <v>900</v>
      </c>
      <c r="P210" s="213" t="s">
        <v>5240</v>
      </c>
      <c r="Q210" s="214" t="s">
        <v>1401</v>
      </c>
      <c r="R210" s="213"/>
      <c r="S210" s="214">
        <v>93401</v>
      </c>
      <c r="T210" s="214" t="s">
        <v>6631</v>
      </c>
      <c r="U210" s="214">
        <v>2020</v>
      </c>
      <c r="V210" s="215">
        <v>38412</v>
      </c>
      <c r="W210" s="213">
        <v>7158</v>
      </c>
      <c r="X210" s="231"/>
      <c r="Y210" s="212"/>
      <c r="Z210" s="231"/>
      <c r="AA210" s="231"/>
      <c r="AB210" s="231"/>
      <c r="AC210" s="209"/>
      <c r="AD210" s="41"/>
      <c r="AE210" s="41"/>
      <c r="AF210" s="41"/>
      <c r="AG210" s="41"/>
      <c r="AH210" s="41"/>
      <c r="AI210" s="278"/>
    </row>
    <row r="211" spans="1:35" ht="45" customHeight="1" x14ac:dyDescent="0.2">
      <c r="A211" s="218" t="s">
        <v>6632</v>
      </c>
      <c r="B211" s="210">
        <v>655461604</v>
      </c>
      <c r="C211" s="209" t="s">
        <v>1280</v>
      </c>
      <c r="D211" s="210" t="s">
        <v>8041</v>
      </c>
      <c r="E211" s="209" t="s">
        <v>1402</v>
      </c>
      <c r="F211" s="211" t="s">
        <v>1403</v>
      </c>
      <c r="G211" s="211"/>
      <c r="H211" s="211" t="s">
        <v>1404</v>
      </c>
      <c r="I211" s="211" t="s">
        <v>1405</v>
      </c>
      <c r="J211" s="209" t="s">
        <v>1406</v>
      </c>
      <c r="K211" s="209" t="s">
        <v>1407</v>
      </c>
      <c r="L211" s="209" t="s">
        <v>1408</v>
      </c>
      <c r="M211" s="209" t="s">
        <v>1410</v>
      </c>
      <c r="N211" s="212" t="s">
        <v>4994</v>
      </c>
      <c r="O211" s="213" t="s">
        <v>1412</v>
      </c>
      <c r="P211" s="213" t="s">
        <v>1411</v>
      </c>
      <c r="Q211" s="214" t="s">
        <v>1409</v>
      </c>
      <c r="R211" s="213"/>
      <c r="S211" s="214" t="s">
        <v>1032</v>
      </c>
      <c r="T211" s="214" t="s">
        <v>1413</v>
      </c>
      <c r="U211" s="214">
        <v>2014</v>
      </c>
      <c r="V211" s="215">
        <v>39013</v>
      </c>
      <c r="W211" s="213">
        <v>7337</v>
      </c>
      <c r="X211" s="231"/>
      <c r="Y211" s="212"/>
      <c r="Z211" s="231"/>
      <c r="AA211" s="231"/>
      <c r="AB211" s="231"/>
      <c r="AC211" s="209"/>
      <c r="AD211" s="41"/>
      <c r="AE211" s="41"/>
      <c r="AF211" s="41"/>
      <c r="AG211" s="41"/>
      <c r="AH211" s="41"/>
      <c r="AI211" s="278"/>
    </row>
    <row r="212" spans="1:35" ht="45" customHeight="1" x14ac:dyDescent="0.2">
      <c r="A212" s="218" t="s">
        <v>6633</v>
      </c>
      <c r="B212" s="210">
        <v>752181004</v>
      </c>
      <c r="C212" s="209" t="s">
        <v>1292</v>
      </c>
      <c r="D212" s="210" t="s">
        <v>8041</v>
      </c>
      <c r="E212" s="209" t="s">
        <v>1414</v>
      </c>
      <c r="F212" s="211" t="s">
        <v>1415</v>
      </c>
      <c r="G212" s="211"/>
      <c r="H212" s="211" t="s">
        <v>1416</v>
      </c>
      <c r="I212" s="211" t="s">
        <v>1417</v>
      </c>
      <c r="J212" s="209" t="s">
        <v>1418</v>
      </c>
      <c r="K212" s="209" t="s">
        <v>1419</v>
      </c>
      <c r="L212" s="209" t="s">
        <v>1420</v>
      </c>
      <c r="M212" s="209" t="s">
        <v>1421</v>
      </c>
      <c r="N212" s="212" t="s">
        <v>294</v>
      </c>
      <c r="O212" s="213" t="s">
        <v>1422</v>
      </c>
      <c r="P212" s="213" t="s">
        <v>1423</v>
      </c>
      <c r="Q212" s="214" t="s">
        <v>1424</v>
      </c>
      <c r="R212" s="213"/>
      <c r="S212" s="214" t="s">
        <v>44</v>
      </c>
      <c r="T212" s="214" t="s">
        <v>636</v>
      </c>
      <c r="U212" s="214">
        <v>2011</v>
      </c>
      <c r="V212" s="215">
        <v>41234</v>
      </c>
      <c r="W212" s="213">
        <v>7467</v>
      </c>
      <c r="X212" s="231"/>
      <c r="Y212" s="212"/>
      <c r="Z212" s="231"/>
      <c r="AA212" s="231"/>
      <c r="AB212" s="231"/>
      <c r="AC212" s="209"/>
      <c r="AD212" s="41"/>
      <c r="AE212" s="41"/>
      <c r="AF212" s="41"/>
      <c r="AG212" s="41"/>
      <c r="AH212" s="41"/>
      <c r="AI212" s="278"/>
    </row>
    <row r="213" spans="1:35" ht="45" customHeight="1" x14ac:dyDescent="0.2">
      <c r="A213" s="218" t="s">
        <v>6634</v>
      </c>
      <c r="B213" s="210">
        <v>655466509</v>
      </c>
      <c r="C213" s="209" t="s">
        <v>1280</v>
      </c>
      <c r="D213" s="210" t="s">
        <v>8041</v>
      </c>
      <c r="E213" s="209" t="s">
        <v>1425</v>
      </c>
      <c r="F213" s="211" t="s">
        <v>1426</v>
      </c>
      <c r="G213" s="211"/>
      <c r="H213" s="211" t="s">
        <v>1427</v>
      </c>
      <c r="I213" s="211" t="s">
        <v>1428</v>
      </c>
      <c r="J213" s="209" t="s">
        <v>1429</v>
      </c>
      <c r="K213" s="209" t="s">
        <v>1430</v>
      </c>
      <c r="L213" s="209" t="s">
        <v>1431</v>
      </c>
      <c r="M213" s="209" t="s">
        <v>1432</v>
      </c>
      <c r="N213" s="212" t="s">
        <v>46</v>
      </c>
      <c r="O213" s="213" t="s">
        <v>932</v>
      </c>
      <c r="P213" s="213"/>
      <c r="Q213" s="214" t="s">
        <v>1433</v>
      </c>
      <c r="R213" s="213"/>
      <c r="S213" s="214" t="s">
        <v>81</v>
      </c>
      <c r="T213" s="214" t="s">
        <v>1434</v>
      </c>
      <c r="U213" s="214">
        <v>2007</v>
      </c>
      <c r="V213" s="215">
        <v>38742</v>
      </c>
      <c r="W213" s="213">
        <v>7287</v>
      </c>
      <c r="X213" s="231"/>
      <c r="Y213" s="212"/>
      <c r="Z213" s="231"/>
      <c r="AA213" s="231"/>
      <c r="AB213" s="231"/>
      <c r="AC213" s="209"/>
      <c r="AD213" s="41"/>
      <c r="AE213" s="41"/>
      <c r="AF213" s="41"/>
      <c r="AG213" s="41"/>
      <c r="AH213" s="41"/>
      <c r="AI213" s="278"/>
    </row>
    <row r="214" spans="1:35" ht="45" customHeight="1" x14ac:dyDescent="0.2">
      <c r="A214" s="218" t="s">
        <v>6635</v>
      </c>
      <c r="B214" s="210">
        <v>706427007</v>
      </c>
      <c r="C214" s="209" t="s">
        <v>1435</v>
      </c>
      <c r="D214" s="210" t="s">
        <v>8041</v>
      </c>
      <c r="E214" s="209" t="s">
        <v>1436</v>
      </c>
      <c r="F214" s="211" t="s">
        <v>6636</v>
      </c>
      <c r="G214" s="211"/>
      <c r="H214" s="211" t="s">
        <v>1437</v>
      </c>
      <c r="I214" s="211" t="s">
        <v>6637</v>
      </c>
      <c r="J214" s="209" t="s">
        <v>5766</v>
      </c>
      <c r="K214" s="209" t="s">
        <v>5767</v>
      </c>
      <c r="L214" s="209" t="s">
        <v>5768</v>
      </c>
      <c r="M214" s="209" t="s">
        <v>1438</v>
      </c>
      <c r="N214" s="212" t="s">
        <v>46</v>
      </c>
      <c r="O214" s="213" t="s">
        <v>685</v>
      </c>
      <c r="P214" s="213" t="s">
        <v>1439</v>
      </c>
      <c r="Q214" s="214"/>
      <c r="R214" s="213"/>
      <c r="S214" s="214">
        <v>93401</v>
      </c>
      <c r="T214" s="209" t="s">
        <v>6638</v>
      </c>
      <c r="U214" s="214">
        <v>2020</v>
      </c>
      <c r="V214" s="215">
        <v>41113</v>
      </c>
      <c r="W214" s="213">
        <v>7465</v>
      </c>
      <c r="X214" s="231"/>
      <c r="Y214" s="212"/>
      <c r="Z214" s="231"/>
      <c r="AA214" s="231"/>
      <c r="AB214" s="231"/>
      <c r="AC214" s="209"/>
      <c r="AD214" s="41"/>
      <c r="AE214" s="41"/>
      <c r="AF214" s="41"/>
      <c r="AG214" s="41"/>
      <c r="AH214" s="41"/>
      <c r="AI214" s="278"/>
    </row>
    <row r="215" spans="1:35" ht="45" customHeight="1" x14ac:dyDescent="0.2">
      <c r="A215" s="218" t="s">
        <v>6639</v>
      </c>
      <c r="B215" s="210">
        <v>705528004</v>
      </c>
      <c r="C215" s="209" t="s">
        <v>1280</v>
      </c>
      <c r="D215" s="210" t="s">
        <v>8041</v>
      </c>
      <c r="E215" s="209" t="s">
        <v>1440</v>
      </c>
      <c r="F215" s="211" t="s">
        <v>7880</v>
      </c>
      <c r="G215" s="211"/>
      <c r="H215" s="211" t="s">
        <v>1441</v>
      </c>
      <c r="I215" s="211" t="s">
        <v>7881</v>
      </c>
      <c r="J215" s="209" t="s">
        <v>5946</v>
      </c>
      <c r="K215" s="209" t="s">
        <v>5947</v>
      </c>
      <c r="L215" s="209" t="s">
        <v>1442</v>
      </c>
      <c r="M215" s="209" t="s">
        <v>1444</v>
      </c>
      <c r="N215" s="212" t="s">
        <v>4999</v>
      </c>
      <c r="O215" s="213" t="s">
        <v>817</v>
      </c>
      <c r="P215" s="213" t="s">
        <v>5945</v>
      </c>
      <c r="Q215" s="214" t="s">
        <v>1443</v>
      </c>
      <c r="R215" s="213"/>
      <c r="S215" s="214">
        <v>93401</v>
      </c>
      <c r="T215" s="214" t="s">
        <v>7882</v>
      </c>
      <c r="U215" s="214">
        <v>2021</v>
      </c>
      <c r="V215" s="215">
        <v>37970</v>
      </c>
      <c r="W215" s="213">
        <v>6880</v>
      </c>
      <c r="X215" s="273"/>
      <c r="Y215" s="274"/>
      <c r="Z215" s="273"/>
      <c r="AA215" s="273"/>
      <c r="AB215" s="273"/>
      <c r="AC215" s="275"/>
      <c r="AD215" s="41"/>
      <c r="AE215" s="41"/>
      <c r="AF215" s="41"/>
      <c r="AG215" s="41"/>
      <c r="AH215" s="41"/>
      <c r="AI215" s="278"/>
    </row>
    <row r="216" spans="1:35" ht="45" customHeight="1" x14ac:dyDescent="0.2">
      <c r="A216" s="218" t="s">
        <v>6640</v>
      </c>
      <c r="B216" s="210">
        <v>725172001</v>
      </c>
      <c r="C216" s="209" t="s">
        <v>1354</v>
      </c>
      <c r="D216" s="210" t="s">
        <v>8042</v>
      </c>
      <c r="E216" s="209" t="s">
        <v>1445</v>
      </c>
      <c r="F216" s="211" t="s">
        <v>1389</v>
      </c>
      <c r="G216" s="211"/>
      <c r="H216" s="211" t="s">
        <v>1446</v>
      </c>
      <c r="I216" s="211" t="s">
        <v>5685</v>
      </c>
      <c r="J216" s="209" t="s">
        <v>1447</v>
      </c>
      <c r="K216" s="209" t="s">
        <v>5686</v>
      </c>
      <c r="L216" s="209" t="s">
        <v>5687</v>
      </c>
      <c r="M216" s="209" t="s">
        <v>1448</v>
      </c>
      <c r="N216" s="212" t="s">
        <v>46</v>
      </c>
      <c r="O216" s="213" t="s">
        <v>955</v>
      </c>
      <c r="P216" s="213" t="s">
        <v>1449</v>
      </c>
      <c r="Q216" s="225" t="s">
        <v>5684</v>
      </c>
      <c r="R216" s="213"/>
      <c r="S216" s="214" t="s">
        <v>1032</v>
      </c>
      <c r="T216" s="214" t="s">
        <v>5734</v>
      </c>
      <c r="U216" s="214">
        <v>2019</v>
      </c>
      <c r="V216" s="215">
        <v>37970</v>
      </c>
      <c r="W216" s="213">
        <v>7069</v>
      </c>
      <c r="X216" s="231"/>
      <c r="Y216" s="212"/>
      <c r="Z216" s="231"/>
      <c r="AA216" s="231"/>
      <c r="AB216" s="231"/>
      <c r="AC216" s="209"/>
      <c r="AD216" s="41"/>
      <c r="AE216" s="41"/>
      <c r="AF216" s="41"/>
      <c r="AG216" s="41"/>
      <c r="AH216" s="41"/>
      <c r="AI216" s="278"/>
    </row>
    <row r="217" spans="1:35" ht="45" customHeight="1" x14ac:dyDescent="0.2">
      <c r="A217" s="218" t="s">
        <v>6641</v>
      </c>
      <c r="B217" s="210">
        <v>712800003</v>
      </c>
      <c r="C217" s="209" t="s">
        <v>1292</v>
      </c>
      <c r="D217" s="210" t="s">
        <v>8041</v>
      </c>
      <c r="E217" s="209" t="s">
        <v>1450</v>
      </c>
      <c r="F217" s="211" t="s">
        <v>6642</v>
      </c>
      <c r="G217" s="211"/>
      <c r="H217" s="211" t="s">
        <v>1451</v>
      </c>
      <c r="I217" s="211" t="s">
        <v>6643</v>
      </c>
      <c r="J217" s="209" t="s">
        <v>1452</v>
      </c>
      <c r="K217" s="209" t="s">
        <v>6644</v>
      </c>
      <c r="L217" s="209" t="s">
        <v>1453</v>
      </c>
      <c r="M217" s="209" t="s">
        <v>1455</v>
      </c>
      <c r="N217" s="212" t="s">
        <v>46</v>
      </c>
      <c r="O217" s="213" t="s">
        <v>685</v>
      </c>
      <c r="P217" s="213" t="s">
        <v>6645</v>
      </c>
      <c r="Q217" s="214" t="s">
        <v>1454</v>
      </c>
      <c r="R217" s="213"/>
      <c r="S217" s="214" t="s">
        <v>44</v>
      </c>
      <c r="T217" s="214" t="s">
        <v>6646</v>
      </c>
      <c r="U217" s="214">
        <v>2020</v>
      </c>
      <c r="V217" s="215">
        <v>37970</v>
      </c>
      <c r="W217" s="213">
        <v>6938</v>
      </c>
      <c r="X217" s="231"/>
      <c r="Y217" s="212"/>
      <c r="Z217" s="231"/>
      <c r="AA217" s="231"/>
      <c r="AB217" s="231"/>
      <c r="AC217" s="209"/>
      <c r="AD217" s="41"/>
      <c r="AE217" s="41"/>
      <c r="AF217" s="41"/>
      <c r="AG217" s="41"/>
      <c r="AH217" s="41"/>
      <c r="AI217" s="278"/>
    </row>
    <row r="218" spans="1:35" ht="45" customHeight="1" x14ac:dyDescent="0.2">
      <c r="A218" s="218" t="s">
        <v>6647</v>
      </c>
      <c r="B218" s="210">
        <v>700177300</v>
      </c>
      <c r="C218" s="209" t="s">
        <v>1373</v>
      </c>
      <c r="D218" s="210" t="s">
        <v>8042</v>
      </c>
      <c r="E218" s="209" t="s">
        <v>1456</v>
      </c>
      <c r="F218" s="211" t="s">
        <v>1389</v>
      </c>
      <c r="G218" s="211"/>
      <c r="H218" s="211" t="s">
        <v>1457</v>
      </c>
      <c r="I218" s="211" t="s">
        <v>6648</v>
      </c>
      <c r="J218" s="209" t="s">
        <v>5921</v>
      </c>
      <c r="K218" s="209" t="s">
        <v>5922</v>
      </c>
      <c r="L218" s="209" t="s">
        <v>1458</v>
      </c>
      <c r="M218" s="209" t="s">
        <v>5604</v>
      </c>
      <c r="N218" s="212" t="s">
        <v>294</v>
      </c>
      <c r="O218" s="213" t="s">
        <v>2636</v>
      </c>
      <c r="P218" s="213"/>
      <c r="Q218" s="214" t="s">
        <v>1459</v>
      </c>
      <c r="R218" s="213"/>
      <c r="S218" s="214" t="s">
        <v>44</v>
      </c>
      <c r="T218" s="214" t="s">
        <v>6649</v>
      </c>
      <c r="U218" s="214">
        <v>2020</v>
      </c>
      <c r="V218" s="215">
        <v>37970</v>
      </c>
      <c r="W218" s="213">
        <v>3800</v>
      </c>
      <c r="X218" s="273"/>
      <c r="Y218" s="274"/>
      <c r="Z218" s="273"/>
      <c r="AA218" s="273"/>
      <c r="AB218" s="273"/>
      <c r="AC218" s="275"/>
      <c r="AD218" s="41"/>
      <c r="AE218" s="41"/>
      <c r="AF218" s="41"/>
      <c r="AG218" s="41"/>
      <c r="AH218" s="41"/>
      <c r="AI218" s="278" t="s">
        <v>8043</v>
      </c>
    </row>
    <row r="219" spans="1:35" ht="45" customHeight="1" x14ac:dyDescent="0.2">
      <c r="A219" s="218" t="s">
        <v>7853</v>
      </c>
      <c r="B219" s="210">
        <v>700376001</v>
      </c>
      <c r="C219" s="209" t="s">
        <v>1292</v>
      </c>
      <c r="D219" s="210" t="s">
        <v>8041</v>
      </c>
      <c r="E219" s="209" t="s">
        <v>1460</v>
      </c>
      <c r="F219" s="211" t="s">
        <v>8301</v>
      </c>
      <c r="G219" s="211">
        <v>2023</v>
      </c>
      <c r="H219" s="211" t="s">
        <v>1461</v>
      </c>
      <c r="I219" s="211" t="s">
        <v>8302</v>
      </c>
      <c r="J219" s="209" t="s">
        <v>7854</v>
      </c>
      <c r="K219" s="209" t="s">
        <v>6650</v>
      </c>
      <c r="L219" s="209" t="s">
        <v>6651</v>
      </c>
      <c r="M219" s="209" t="s">
        <v>1462</v>
      </c>
      <c r="N219" s="212" t="s">
        <v>46</v>
      </c>
      <c r="O219" s="213" t="s">
        <v>685</v>
      </c>
      <c r="P219" s="213" t="s">
        <v>1463</v>
      </c>
      <c r="Q219" s="214" t="s">
        <v>7855</v>
      </c>
      <c r="R219" s="213"/>
      <c r="S219" s="214" t="s">
        <v>44</v>
      </c>
      <c r="T219" s="214" t="s">
        <v>8303</v>
      </c>
      <c r="U219" s="214">
        <v>2022</v>
      </c>
      <c r="V219" s="215">
        <v>37970</v>
      </c>
      <c r="W219" s="213">
        <v>1800</v>
      </c>
      <c r="X219" s="273"/>
      <c r="Y219" s="274"/>
      <c r="Z219" s="273"/>
      <c r="AA219" s="273"/>
      <c r="AB219" s="273"/>
      <c r="AC219" s="275" t="s">
        <v>7953</v>
      </c>
      <c r="AD219" s="41"/>
      <c r="AE219" s="41"/>
      <c r="AF219" s="41"/>
      <c r="AG219" s="41"/>
      <c r="AH219" s="41"/>
      <c r="AI219" s="278" t="s">
        <v>8044</v>
      </c>
    </row>
    <row r="220" spans="1:35" ht="45" customHeight="1" x14ac:dyDescent="0.2">
      <c r="A220" s="218" t="s">
        <v>6652</v>
      </c>
      <c r="B220" s="209" t="s">
        <v>5965</v>
      </c>
      <c r="C220" s="209" t="s">
        <v>1280</v>
      </c>
      <c r="D220" s="210" t="s">
        <v>8041</v>
      </c>
      <c r="E220" s="209" t="s">
        <v>602</v>
      </c>
      <c r="F220" s="211" t="s">
        <v>5883</v>
      </c>
      <c r="G220" s="211"/>
      <c r="H220" s="211" t="s">
        <v>1464</v>
      </c>
      <c r="I220" s="211" t="s">
        <v>6653</v>
      </c>
      <c r="J220" s="209" t="s">
        <v>1111</v>
      </c>
      <c r="K220" s="209" t="s">
        <v>5239</v>
      </c>
      <c r="L220" s="209" t="s">
        <v>1465</v>
      </c>
      <c r="M220" s="209" t="s">
        <v>1466</v>
      </c>
      <c r="N220" s="218" t="s">
        <v>46</v>
      </c>
      <c r="O220" s="213" t="s">
        <v>579</v>
      </c>
      <c r="P220" s="213" t="s">
        <v>5237</v>
      </c>
      <c r="Q220" s="214" t="s">
        <v>5238</v>
      </c>
      <c r="R220" s="213"/>
      <c r="S220" s="214" t="s">
        <v>81</v>
      </c>
      <c r="T220" s="214" t="s">
        <v>6361</v>
      </c>
      <c r="U220" s="214">
        <v>2020</v>
      </c>
      <c r="V220" s="215">
        <v>41908</v>
      </c>
      <c r="W220" s="213">
        <v>7510</v>
      </c>
      <c r="X220" s="231"/>
      <c r="Y220" s="212"/>
      <c r="Z220" s="231"/>
      <c r="AA220" s="231"/>
      <c r="AB220" s="231"/>
      <c r="AC220" s="209"/>
      <c r="AD220" s="41"/>
      <c r="AE220" s="41"/>
      <c r="AF220" s="41"/>
      <c r="AG220" s="41"/>
      <c r="AH220" s="41"/>
      <c r="AI220" s="278"/>
    </row>
    <row r="221" spans="1:35" ht="45" customHeight="1" x14ac:dyDescent="0.2">
      <c r="A221" s="218" t="s">
        <v>6654</v>
      </c>
      <c r="B221" s="210">
        <v>651512808</v>
      </c>
      <c r="C221" s="209" t="s">
        <v>1280</v>
      </c>
      <c r="D221" s="210" t="s">
        <v>8041</v>
      </c>
      <c r="E221" s="209" t="s">
        <v>1467</v>
      </c>
      <c r="F221" s="211" t="s">
        <v>1468</v>
      </c>
      <c r="G221" s="211"/>
      <c r="H221" s="211" t="s">
        <v>1469</v>
      </c>
      <c r="I221" s="211" t="s">
        <v>1470</v>
      </c>
      <c r="J221" s="209" t="s">
        <v>1471</v>
      </c>
      <c r="K221" s="209" t="s">
        <v>1472</v>
      </c>
      <c r="L221" s="209" t="s">
        <v>1473</v>
      </c>
      <c r="M221" s="209" t="s">
        <v>1475</v>
      </c>
      <c r="N221" s="212" t="s">
        <v>46</v>
      </c>
      <c r="O221" s="213" t="s">
        <v>579</v>
      </c>
      <c r="P221" s="213" t="s">
        <v>1476</v>
      </c>
      <c r="Q221" s="214" t="s">
        <v>1474</v>
      </c>
      <c r="R221" s="213"/>
      <c r="S221" s="214">
        <v>93401</v>
      </c>
      <c r="T221" s="214" t="s">
        <v>1477</v>
      </c>
      <c r="U221" s="214">
        <v>2014</v>
      </c>
      <c r="V221" s="215">
        <v>42146</v>
      </c>
      <c r="W221" s="213">
        <v>7567</v>
      </c>
      <c r="X221" s="231"/>
      <c r="Y221" s="212"/>
      <c r="Z221" s="231"/>
      <c r="AA221" s="231"/>
      <c r="AB221" s="231"/>
      <c r="AC221" s="209"/>
      <c r="AD221" s="41"/>
      <c r="AE221" s="41"/>
      <c r="AF221" s="41"/>
      <c r="AG221" s="41"/>
      <c r="AH221" s="41"/>
      <c r="AI221" s="278"/>
    </row>
    <row r="222" spans="1:35" ht="45" customHeight="1" x14ac:dyDescent="0.2">
      <c r="A222" s="218" t="s">
        <v>5797</v>
      </c>
      <c r="B222" s="210">
        <v>651868661</v>
      </c>
      <c r="C222" s="209"/>
      <c r="D222" s="210" t="s">
        <v>8041</v>
      </c>
      <c r="E222" s="209" t="s">
        <v>6172</v>
      </c>
      <c r="F222" s="211" t="s">
        <v>6655</v>
      </c>
      <c r="G222" s="211"/>
      <c r="H222" s="211" t="s">
        <v>5798</v>
      </c>
      <c r="I222" s="211" t="s">
        <v>5799</v>
      </c>
      <c r="J222" s="209" t="s">
        <v>5800</v>
      </c>
      <c r="K222" s="209" t="s">
        <v>5801</v>
      </c>
      <c r="L222" s="209" t="s">
        <v>5802</v>
      </c>
      <c r="M222" s="209" t="s">
        <v>5803</v>
      </c>
      <c r="N222" s="212" t="s">
        <v>4998</v>
      </c>
      <c r="O222" s="213" t="s">
        <v>3084</v>
      </c>
      <c r="P222" s="213" t="s">
        <v>5804</v>
      </c>
      <c r="Q222" s="225" t="s">
        <v>5805</v>
      </c>
      <c r="R222" s="213"/>
      <c r="S222" s="214">
        <v>94301</v>
      </c>
      <c r="T222" s="214" t="s">
        <v>6656</v>
      </c>
      <c r="U222" s="214">
        <v>2021</v>
      </c>
      <c r="V222" s="215">
        <v>44102</v>
      </c>
      <c r="W222" s="213">
        <v>7713</v>
      </c>
      <c r="X222" s="231"/>
      <c r="Y222" s="212"/>
      <c r="Z222" s="231"/>
      <c r="AA222" s="231"/>
      <c r="AB222" s="231"/>
      <c r="AC222" s="209"/>
      <c r="AD222" s="41"/>
      <c r="AE222" s="41"/>
      <c r="AF222" s="41"/>
      <c r="AG222" s="41"/>
      <c r="AH222" s="41"/>
      <c r="AI222" s="278"/>
    </row>
    <row r="223" spans="1:35" ht="45" customHeight="1" x14ac:dyDescent="0.2">
      <c r="A223" s="218" t="s">
        <v>6657</v>
      </c>
      <c r="B223" s="210">
        <v>650587340</v>
      </c>
      <c r="C223" s="209" t="s">
        <v>1280</v>
      </c>
      <c r="D223" s="210" t="s">
        <v>8041</v>
      </c>
      <c r="E223" s="209" t="s">
        <v>1478</v>
      </c>
      <c r="F223" s="211" t="s">
        <v>8304</v>
      </c>
      <c r="G223" s="211">
        <v>2023</v>
      </c>
      <c r="H223" s="211" t="s">
        <v>1479</v>
      </c>
      <c r="I223" s="211" t="s">
        <v>7883</v>
      </c>
      <c r="J223" s="209" t="s">
        <v>1480</v>
      </c>
      <c r="K223" s="209" t="s">
        <v>8305</v>
      </c>
      <c r="L223" s="209" t="s">
        <v>1481</v>
      </c>
      <c r="M223" s="209" t="s">
        <v>6658</v>
      </c>
      <c r="N223" s="212" t="s">
        <v>47</v>
      </c>
      <c r="O223" s="213" t="s">
        <v>1165</v>
      </c>
      <c r="P223" s="213"/>
      <c r="Q223" s="214" t="s">
        <v>1482</v>
      </c>
      <c r="R223" s="213"/>
      <c r="S223" s="214">
        <v>93401</v>
      </c>
      <c r="T223" s="214" t="s">
        <v>8306</v>
      </c>
      <c r="U223" s="214">
        <v>2022</v>
      </c>
      <c r="V223" s="215">
        <v>41340</v>
      </c>
      <c r="W223" s="213">
        <v>7473</v>
      </c>
      <c r="X223" s="273"/>
      <c r="Y223" s="274"/>
      <c r="Z223" s="273"/>
      <c r="AA223" s="273"/>
      <c r="AB223" s="273"/>
      <c r="AC223" s="275"/>
      <c r="AD223" s="41"/>
      <c r="AE223" s="41"/>
      <c r="AF223" s="41"/>
      <c r="AG223" s="41"/>
      <c r="AH223" s="41"/>
      <c r="AI223" s="278"/>
    </row>
    <row r="224" spans="1:35" ht="45" customHeight="1" x14ac:dyDescent="0.2">
      <c r="A224" s="218" t="s">
        <v>6659</v>
      </c>
      <c r="B224" s="209" t="s">
        <v>7716</v>
      </c>
      <c r="C224" s="209"/>
      <c r="D224" s="210" t="s">
        <v>8041</v>
      </c>
      <c r="E224" s="209" t="s">
        <v>6173</v>
      </c>
      <c r="F224" s="211" t="s">
        <v>5494</v>
      </c>
      <c r="G224" s="211"/>
      <c r="H224" s="211" t="s">
        <v>5450</v>
      </c>
      <c r="I224" s="211" t="s">
        <v>5495</v>
      </c>
      <c r="J224" s="209" t="s">
        <v>3830</v>
      </c>
      <c r="K224" s="209" t="s">
        <v>5496</v>
      </c>
      <c r="L224" s="209" t="s">
        <v>5452</v>
      </c>
      <c r="M224" s="209" t="s">
        <v>5454</v>
      </c>
      <c r="N224" s="212" t="s">
        <v>4999</v>
      </c>
      <c r="O224" s="213" t="s">
        <v>3102</v>
      </c>
      <c r="P224" s="213" t="s">
        <v>5453</v>
      </c>
      <c r="Q224" s="214" t="s">
        <v>5455</v>
      </c>
      <c r="R224" s="213"/>
      <c r="S224" s="214">
        <v>93401</v>
      </c>
      <c r="T224" s="214" t="s">
        <v>5451</v>
      </c>
      <c r="U224" s="220">
        <v>2018</v>
      </c>
      <c r="V224" s="215">
        <v>43805</v>
      </c>
      <c r="W224" s="213">
        <v>7963</v>
      </c>
      <c r="X224" s="231"/>
      <c r="Y224" s="212"/>
      <c r="Z224" s="231"/>
      <c r="AA224" s="231"/>
      <c r="AB224" s="231"/>
      <c r="AC224" s="209"/>
      <c r="AD224" s="41"/>
      <c r="AE224" s="41"/>
      <c r="AF224" s="41"/>
      <c r="AG224" s="41"/>
      <c r="AH224" s="41"/>
      <c r="AI224" s="278"/>
    </row>
    <row r="225" spans="1:35" ht="45" customHeight="1" x14ac:dyDescent="0.2">
      <c r="A225" s="218" t="s">
        <v>6660</v>
      </c>
      <c r="B225" s="210">
        <v>707764007</v>
      </c>
      <c r="C225" s="209" t="s">
        <v>1280</v>
      </c>
      <c r="D225" s="210" t="s">
        <v>8041</v>
      </c>
      <c r="E225" s="209" t="s">
        <v>1483</v>
      </c>
      <c r="F225" s="211" t="s">
        <v>1484</v>
      </c>
      <c r="G225" s="211"/>
      <c r="H225" s="211" t="s">
        <v>1485</v>
      </c>
      <c r="I225" s="211" t="s">
        <v>1486</v>
      </c>
      <c r="J225" s="209" t="s">
        <v>1487</v>
      </c>
      <c r="K225" s="209" t="s">
        <v>1488</v>
      </c>
      <c r="L225" s="209" t="s">
        <v>1489</v>
      </c>
      <c r="M225" s="209" t="s">
        <v>1490</v>
      </c>
      <c r="N225" s="212" t="s">
        <v>46</v>
      </c>
      <c r="O225" s="213" t="s">
        <v>887</v>
      </c>
      <c r="P225" s="213"/>
      <c r="Q225" s="214"/>
      <c r="R225" s="213"/>
      <c r="S225" s="214">
        <v>93401</v>
      </c>
      <c r="T225" s="214" t="s">
        <v>1491</v>
      </c>
      <c r="U225" s="214">
        <v>2012</v>
      </c>
      <c r="V225" s="215">
        <v>37970</v>
      </c>
      <c r="W225" s="213">
        <v>6937</v>
      </c>
      <c r="X225" s="231"/>
      <c r="Y225" s="212"/>
      <c r="Z225" s="231"/>
      <c r="AA225" s="231"/>
      <c r="AB225" s="231"/>
      <c r="AC225" s="209"/>
      <c r="AD225" s="41"/>
      <c r="AE225" s="41"/>
      <c r="AF225" s="41"/>
      <c r="AG225" s="41"/>
      <c r="AH225" s="41"/>
      <c r="AI225" s="278"/>
    </row>
    <row r="226" spans="1:35" ht="45" customHeight="1" x14ac:dyDescent="0.2">
      <c r="A226" s="218" t="s">
        <v>6661</v>
      </c>
      <c r="B226" s="210">
        <v>650847326</v>
      </c>
      <c r="C226" s="209" t="s">
        <v>1280</v>
      </c>
      <c r="D226" s="210" t="s">
        <v>8041</v>
      </c>
      <c r="E226" s="209" t="s">
        <v>5704</v>
      </c>
      <c r="F226" s="211" t="s">
        <v>7830</v>
      </c>
      <c r="G226" s="211"/>
      <c r="H226" s="211" t="s">
        <v>1492</v>
      </c>
      <c r="I226" s="211" t="s">
        <v>5705</v>
      </c>
      <c r="J226" s="209" t="s">
        <v>687</v>
      </c>
      <c r="K226" s="209" t="s">
        <v>5706</v>
      </c>
      <c r="L226" s="209" t="s">
        <v>5707</v>
      </c>
      <c r="M226" s="209" t="s">
        <v>5708</v>
      </c>
      <c r="N226" s="212" t="s">
        <v>46</v>
      </c>
      <c r="O226" s="213" t="s">
        <v>4609</v>
      </c>
      <c r="P226" s="213" t="s">
        <v>5709</v>
      </c>
      <c r="Q226" s="214" t="s">
        <v>5710</v>
      </c>
      <c r="R226" s="213"/>
      <c r="S226" s="214" t="s">
        <v>558</v>
      </c>
      <c r="T226" s="214" t="s">
        <v>7831</v>
      </c>
      <c r="U226" s="214">
        <v>2021</v>
      </c>
      <c r="V226" s="215">
        <v>43063</v>
      </c>
      <c r="W226" s="213">
        <v>7642</v>
      </c>
      <c r="X226" s="231"/>
      <c r="Y226" s="212"/>
      <c r="Z226" s="231"/>
      <c r="AA226" s="231"/>
      <c r="AB226" s="231"/>
      <c r="AC226" s="209"/>
      <c r="AD226" s="41"/>
      <c r="AE226" s="41"/>
      <c r="AF226" s="41"/>
      <c r="AG226" s="41"/>
      <c r="AH226" s="41"/>
      <c r="AI226" s="278"/>
    </row>
    <row r="227" spans="1:35" ht="45" customHeight="1" x14ac:dyDescent="0.2">
      <c r="A227" s="218" t="s">
        <v>6662</v>
      </c>
      <c r="B227" s="210">
        <v>650975340</v>
      </c>
      <c r="C227" s="209" t="s">
        <v>335</v>
      </c>
      <c r="D227" s="210" t="s">
        <v>7975</v>
      </c>
      <c r="E227" s="209" t="s">
        <v>1494</v>
      </c>
      <c r="F227" s="211" t="s">
        <v>1495</v>
      </c>
      <c r="G227" s="211"/>
      <c r="H227" s="211" t="s">
        <v>1496</v>
      </c>
      <c r="I227" s="211" t="s">
        <v>1497</v>
      </c>
      <c r="J227" s="209" t="s">
        <v>383</v>
      </c>
      <c r="K227" s="209" t="s">
        <v>1498</v>
      </c>
      <c r="L227" s="209" t="s">
        <v>1499</v>
      </c>
      <c r="M227" s="209" t="s">
        <v>1501</v>
      </c>
      <c r="N227" s="212" t="s">
        <v>4995</v>
      </c>
      <c r="O227" s="213" t="s">
        <v>1503</v>
      </c>
      <c r="P227" s="213" t="s">
        <v>1502</v>
      </c>
      <c r="Q227" s="214" t="s">
        <v>1500</v>
      </c>
      <c r="R227" s="213"/>
      <c r="S227" s="214" t="s">
        <v>346</v>
      </c>
      <c r="T227" s="214" t="s">
        <v>1504</v>
      </c>
      <c r="U227" s="214">
        <v>2014</v>
      </c>
      <c r="V227" s="215">
        <v>42187</v>
      </c>
      <c r="W227" s="213">
        <v>7571</v>
      </c>
      <c r="X227" s="231"/>
      <c r="Y227" s="212"/>
      <c r="Z227" s="231"/>
      <c r="AA227" s="231"/>
      <c r="AB227" s="231"/>
      <c r="AC227" s="209"/>
      <c r="AD227" s="41"/>
      <c r="AE227" s="41"/>
      <c r="AF227" s="41"/>
      <c r="AG227" s="41"/>
      <c r="AH227" s="41"/>
      <c r="AI227" s="278"/>
    </row>
    <row r="228" spans="1:35" ht="45" customHeight="1" x14ac:dyDescent="0.2">
      <c r="A228" s="218" t="s">
        <v>6663</v>
      </c>
      <c r="B228" s="210">
        <v>702670004</v>
      </c>
      <c r="C228" s="209" t="s">
        <v>1280</v>
      </c>
      <c r="D228" s="210" t="s">
        <v>8041</v>
      </c>
      <c r="E228" s="209" t="s">
        <v>1505</v>
      </c>
      <c r="F228" s="211" t="s">
        <v>6664</v>
      </c>
      <c r="G228" s="211"/>
      <c r="H228" s="211" t="s">
        <v>1506</v>
      </c>
      <c r="I228" s="211" t="s">
        <v>6665</v>
      </c>
      <c r="J228" s="209" t="s">
        <v>1507</v>
      </c>
      <c r="K228" s="209" t="s">
        <v>5892</v>
      </c>
      <c r="L228" s="209" t="s">
        <v>6666</v>
      </c>
      <c r="M228" s="209" t="s">
        <v>1508</v>
      </c>
      <c r="N228" s="212" t="s">
        <v>46</v>
      </c>
      <c r="O228" s="213" t="s">
        <v>1509</v>
      </c>
      <c r="P228" s="213" t="s">
        <v>1510</v>
      </c>
      <c r="Q228" s="214" t="s">
        <v>1511</v>
      </c>
      <c r="R228" s="213"/>
      <c r="S228" s="214">
        <v>93401</v>
      </c>
      <c r="T228" s="214" t="s">
        <v>6667</v>
      </c>
      <c r="U228" s="214">
        <v>2020</v>
      </c>
      <c r="V228" s="215">
        <v>37970</v>
      </c>
      <c r="W228" s="213">
        <v>2150</v>
      </c>
      <c r="X228" s="273"/>
      <c r="Y228" s="274"/>
      <c r="Z228" s="273"/>
      <c r="AA228" s="273"/>
      <c r="AB228" s="273"/>
      <c r="AC228" s="275"/>
      <c r="AD228" s="41"/>
      <c r="AE228" s="41"/>
      <c r="AF228" s="41"/>
      <c r="AG228" s="41"/>
      <c r="AH228" s="41"/>
      <c r="AI228" s="278"/>
    </row>
    <row r="229" spans="1:35" ht="45" customHeight="1" x14ac:dyDescent="0.2">
      <c r="A229" s="218" t="s">
        <v>6668</v>
      </c>
      <c r="B229" s="210">
        <v>651933943</v>
      </c>
      <c r="C229" s="209"/>
      <c r="D229" s="210" t="s">
        <v>8041</v>
      </c>
      <c r="E229" s="209" t="s">
        <v>6174</v>
      </c>
      <c r="F229" s="211" t="s">
        <v>5509</v>
      </c>
      <c r="G229" s="211"/>
      <c r="H229" s="211" t="s">
        <v>5510</v>
      </c>
      <c r="I229" s="211" t="s">
        <v>5511</v>
      </c>
      <c r="J229" s="209" t="s">
        <v>1285</v>
      </c>
      <c r="K229" s="209" t="s">
        <v>5512</v>
      </c>
      <c r="L229" s="209" t="s">
        <v>5513</v>
      </c>
      <c r="M229" s="209" t="s">
        <v>5514</v>
      </c>
      <c r="N229" s="212" t="s">
        <v>190</v>
      </c>
      <c r="O229" s="213" t="s">
        <v>545</v>
      </c>
      <c r="P229" s="213" t="s">
        <v>5515</v>
      </c>
      <c r="Q229" s="225" t="s">
        <v>5516</v>
      </c>
      <c r="R229" s="213"/>
      <c r="S229" s="214">
        <v>93401</v>
      </c>
      <c r="T229" s="214" t="s">
        <v>5517</v>
      </c>
      <c r="U229" s="214">
        <v>2019</v>
      </c>
      <c r="V229" s="215">
        <v>43903</v>
      </c>
      <c r="W229" s="213">
        <v>7700</v>
      </c>
      <c r="X229" s="231"/>
      <c r="Y229" s="212"/>
      <c r="Z229" s="231"/>
      <c r="AA229" s="231"/>
      <c r="AB229" s="231"/>
      <c r="AC229" s="209"/>
      <c r="AD229" s="41"/>
      <c r="AE229" s="41"/>
      <c r="AF229" s="41"/>
      <c r="AG229" s="41"/>
      <c r="AH229" s="41"/>
      <c r="AI229" s="278"/>
    </row>
    <row r="230" spans="1:35" ht="45" customHeight="1" x14ac:dyDescent="0.2">
      <c r="A230" s="218" t="s">
        <v>6669</v>
      </c>
      <c r="B230" s="209" t="s">
        <v>7717</v>
      </c>
      <c r="C230" s="209" t="s">
        <v>1280</v>
      </c>
      <c r="D230" s="210" t="s">
        <v>8041</v>
      </c>
      <c r="E230" s="209" t="s">
        <v>1512</v>
      </c>
      <c r="F230" s="211" t="s">
        <v>1513</v>
      </c>
      <c r="G230" s="211"/>
      <c r="H230" s="211" t="s">
        <v>1514</v>
      </c>
      <c r="I230" s="211" t="s">
        <v>1515</v>
      </c>
      <c r="J230" s="209" t="s">
        <v>1516</v>
      </c>
      <c r="K230" s="209" t="s">
        <v>1517</v>
      </c>
      <c r="L230" s="209" t="s">
        <v>1518</v>
      </c>
      <c r="M230" s="209" t="s">
        <v>1520</v>
      </c>
      <c r="N230" s="212" t="s">
        <v>46</v>
      </c>
      <c r="O230" s="213" t="s">
        <v>1211</v>
      </c>
      <c r="P230" s="213" t="s">
        <v>1521</v>
      </c>
      <c r="Q230" s="214" t="s">
        <v>1519</v>
      </c>
      <c r="R230" s="213"/>
      <c r="S230" s="214" t="s">
        <v>1032</v>
      </c>
      <c r="T230" s="214" t="s">
        <v>1522</v>
      </c>
      <c r="U230" s="214">
        <v>2017</v>
      </c>
      <c r="V230" s="215">
        <v>41668</v>
      </c>
      <c r="W230" s="213">
        <v>7496</v>
      </c>
      <c r="X230" s="231"/>
      <c r="Y230" s="212"/>
      <c r="Z230" s="231"/>
      <c r="AA230" s="231"/>
      <c r="AB230" s="231"/>
      <c r="AC230" s="209"/>
      <c r="AD230" s="41"/>
      <c r="AE230" s="41"/>
      <c r="AF230" s="41"/>
      <c r="AG230" s="41"/>
      <c r="AH230" s="41"/>
      <c r="AI230" s="278"/>
    </row>
    <row r="231" spans="1:35" ht="45" customHeight="1" x14ac:dyDescent="0.2">
      <c r="A231" s="218" t="s">
        <v>6670</v>
      </c>
      <c r="B231" s="210">
        <v>714041002</v>
      </c>
      <c r="C231" s="209" t="s">
        <v>1354</v>
      </c>
      <c r="D231" s="210" t="s">
        <v>8042</v>
      </c>
      <c r="E231" s="209" t="s">
        <v>1524</v>
      </c>
      <c r="F231" s="211" t="s">
        <v>6671</v>
      </c>
      <c r="G231" s="211"/>
      <c r="H231" s="211" t="s">
        <v>1523</v>
      </c>
      <c r="I231" s="211" t="s">
        <v>5440</v>
      </c>
      <c r="J231" s="209" t="s">
        <v>237</v>
      </c>
      <c r="K231" s="209" t="s">
        <v>5759</v>
      </c>
      <c r="L231" s="209" t="s">
        <v>5762</v>
      </c>
      <c r="M231" s="209" t="s">
        <v>5532</v>
      </c>
      <c r="N231" s="212" t="s">
        <v>501</v>
      </c>
      <c r="O231" s="213" t="s">
        <v>3502</v>
      </c>
      <c r="P231" s="213">
        <v>352471664</v>
      </c>
      <c r="Q231" s="225" t="s">
        <v>5533</v>
      </c>
      <c r="R231" s="213"/>
      <c r="S231" s="214" t="s">
        <v>1032</v>
      </c>
      <c r="T231" s="214" t="s">
        <v>6672</v>
      </c>
      <c r="U231" s="214">
        <v>2020</v>
      </c>
      <c r="V231" s="215">
        <v>37970</v>
      </c>
      <c r="W231" s="213">
        <v>3650</v>
      </c>
      <c r="X231" s="231"/>
      <c r="Y231" s="212"/>
      <c r="Z231" s="231"/>
      <c r="AA231" s="231"/>
      <c r="AB231" s="231"/>
      <c r="AC231" s="209"/>
      <c r="AD231" s="41"/>
      <c r="AE231" s="41"/>
      <c r="AF231" s="41"/>
      <c r="AG231" s="41"/>
      <c r="AH231" s="41"/>
      <c r="AI231" s="278"/>
    </row>
    <row r="232" spans="1:35" ht="45" customHeight="1" x14ac:dyDescent="0.2">
      <c r="A232" s="218" t="s">
        <v>6673</v>
      </c>
      <c r="B232" s="210">
        <v>717354001</v>
      </c>
      <c r="C232" s="209" t="s">
        <v>1280</v>
      </c>
      <c r="D232" s="210" t="s">
        <v>8041</v>
      </c>
      <c r="E232" s="209" t="s">
        <v>1525</v>
      </c>
      <c r="F232" s="211" t="s">
        <v>1526</v>
      </c>
      <c r="G232" s="211"/>
      <c r="H232" s="211" t="s">
        <v>1527</v>
      </c>
      <c r="I232" s="211" t="s">
        <v>1528</v>
      </c>
      <c r="J232" s="209" t="s">
        <v>1529</v>
      </c>
      <c r="K232" s="209" t="s">
        <v>1530</v>
      </c>
      <c r="L232" s="209" t="s">
        <v>1531</v>
      </c>
      <c r="M232" s="209" t="s">
        <v>1533</v>
      </c>
      <c r="N232" s="212" t="s">
        <v>46</v>
      </c>
      <c r="O232" s="213" t="s">
        <v>8045</v>
      </c>
      <c r="P232" s="213" t="s">
        <v>1534</v>
      </c>
      <c r="Q232" s="214" t="s">
        <v>1532</v>
      </c>
      <c r="R232" s="213"/>
      <c r="S232" s="214">
        <v>93401</v>
      </c>
      <c r="T232" s="214" t="s">
        <v>1535</v>
      </c>
      <c r="U232" s="214">
        <v>2008</v>
      </c>
      <c r="V232" s="215">
        <v>38568</v>
      </c>
      <c r="W232" s="213">
        <v>7185</v>
      </c>
      <c r="X232" s="231"/>
      <c r="Y232" s="212"/>
      <c r="Z232" s="231"/>
      <c r="AA232" s="231"/>
      <c r="AB232" s="231"/>
      <c r="AC232" s="209"/>
      <c r="AD232" s="41"/>
      <c r="AE232" s="41"/>
      <c r="AF232" s="41"/>
      <c r="AG232" s="41"/>
      <c r="AH232" s="41"/>
      <c r="AI232" s="278"/>
    </row>
    <row r="233" spans="1:35" ht="45" customHeight="1" x14ac:dyDescent="0.2">
      <c r="A233" s="212" t="s">
        <v>8046</v>
      </c>
      <c r="B233" s="210">
        <v>711524002</v>
      </c>
      <c r="C233" s="209" t="s">
        <v>1280</v>
      </c>
      <c r="D233" s="210" t="s">
        <v>8041</v>
      </c>
      <c r="E233" s="209" t="s">
        <v>1545</v>
      </c>
      <c r="F233" s="211" t="s">
        <v>6674</v>
      </c>
      <c r="G233" s="211"/>
      <c r="H233" s="211" t="s">
        <v>1546</v>
      </c>
      <c r="I233" s="211" t="s">
        <v>6675</v>
      </c>
      <c r="J233" s="209" t="s">
        <v>1547</v>
      </c>
      <c r="K233" s="209" t="s">
        <v>5735</v>
      </c>
      <c r="L233" s="209" t="s">
        <v>6676</v>
      </c>
      <c r="M233" s="209" t="s">
        <v>1548</v>
      </c>
      <c r="N233" s="212" t="s">
        <v>46</v>
      </c>
      <c r="O233" s="213" t="s">
        <v>1550</v>
      </c>
      <c r="P233" s="213" t="s">
        <v>1549</v>
      </c>
      <c r="Q233" s="214"/>
      <c r="R233" s="213"/>
      <c r="S233" s="214">
        <v>93401</v>
      </c>
      <c r="T233" s="214" t="s">
        <v>6677</v>
      </c>
      <c r="U233" s="214">
        <v>2020</v>
      </c>
      <c r="V233" s="215">
        <v>37970</v>
      </c>
      <c r="W233" s="213">
        <v>1700</v>
      </c>
      <c r="X233" s="273"/>
      <c r="Y233" s="274"/>
      <c r="Z233" s="273"/>
      <c r="AA233" s="273"/>
      <c r="AB233" s="273"/>
      <c r="AC233" s="275"/>
      <c r="AD233" s="41"/>
      <c r="AE233" s="41"/>
      <c r="AF233" s="41"/>
      <c r="AG233" s="41"/>
      <c r="AH233" s="41"/>
      <c r="AI233" s="278"/>
    </row>
    <row r="234" spans="1:35" ht="45" customHeight="1" x14ac:dyDescent="0.2">
      <c r="A234" s="208" t="s">
        <v>6678</v>
      </c>
      <c r="B234" s="210">
        <v>710474001</v>
      </c>
      <c r="C234" s="209" t="s">
        <v>1292</v>
      </c>
      <c r="D234" s="210" t="s">
        <v>8041</v>
      </c>
      <c r="E234" s="209" t="s">
        <v>1536</v>
      </c>
      <c r="F234" s="211" t="s">
        <v>1537</v>
      </c>
      <c r="G234" s="211"/>
      <c r="H234" s="211" t="s">
        <v>1538</v>
      </c>
      <c r="I234" s="211" t="s">
        <v>1539</v>
      </c>
      <c r="J234" s="209" t="s">
        <v>1389</v>
      </c>
      <c r="K234" s="209" t="s">
        <v>1540</v>
      </c>
      <c r="L234" s="209" t="s">
        <v>1541</v>
      </c>
      <c r="M234" s="238" t="s">
        <v>1543</v>
      </c>
      <c r="N234" s="212" t="s">
        <v>46</v>
      </c>
      <c r="O234" s="213" t="s">
        <v>887</v>
      </c>
      <c r="P234" s="213" t="s">
        <v>1542</v>
      </c>
      <c r="Q234" s="214"/>
      <c r="R234" s="213"/>
      <c r="S234" s="214" t="s">
        <v>44</v>
      </c>
      <c r="T234" s="214" t="s">
        <v>1544</v>
      </c>
      <c r="U234" s="214">
        <v>2009</v>
      </c>
      <c r="V234" s="215">
        <v>37970</v>
      </c>
      <c r="W234" s="213">
        <v>3900</v>
      </c>
      <c r="X234" s="231"/>
      <c r="Y234" s="212"/>
      <c r="Z234" s="231"/>
      <c r="AA234" s="231"/>
      <c r="AB234" s="231"/>
      <c r="AC234" s="209"/>
      <c r="AD234" s="41"/>
      <c r="AE234" s="41"/>
      <c r="AF234" s="41"/>
      <c r="AG234" s="41"/>
      <c r="AH234" s="41"/>
      <c r="AI234" s="278"/>
    </row>
    <row r="235" spans="1:35" ht="45" customHeight="1" x14ac:dyDescent="0.2">
      <c r="A235" s="218" t="s">
        <v>6679</v>
      </c>
      <c r="B235" s="210">
        <v>814968006</v>
      </c>
      <c r="C235" s="209" t="s">
        <v>1280</v>
      </c>
      <c r="D235" s="210" t="s">
        <v>8041</v>
      </c>
      <c r="E235" s="209" t="s">
        <v>1551</v>
      </c>
      <c r="F235" s="211" t="s">
        <v>6680</v>
      </c>
      <c r="G235" s="211"/>
      <c r="H235" s="211" t="s">
        <v>1552</v>
      </c>
      <c r="I235" s="211" t="s">
        <v>6681</v>
      </c>
      <c r="J235" s="209" t="s">
        <v>5848</v>
      </c>
      <c r="K235" s="209" t="s">
        <v>6682</v>
      </c>
      <c r="L235" s="209" t="s">
        <v>6683</v>
      </c>
      <c r="M235" s="209" t="s">
        <v>5531</v>
      </c>
      <c r="N235" s="212" t="s">
        <v>46</v>
      </c>
      <c r="O235" s="213" t="s">
        <v>1553</v>
      </c>
      <c r="P235" s="213">
        <v>225409300</v>
      </c>
      <c r="Q235" s="214" t="s">
        <v>5847</v>
      </c>
      <c r="R235" s="213"/>
      <c r="S235" s="214" t="s">
        <v>1032</v>
      </c>
      <c r="T235" s="214" t="s">
        <v>6684</v>
      </c>
      <c r="U235" s="214">
        <v>2020</v>
      </c>
      <c r="V235" s="215">
        <v>37970</v>
      </c>
      <c r="W235" s="213">
        <v>3950</v>
      </c>
      <c r="X235" s="231"/>
      <c r="Y235" s="212"/>
      <c r="Z235" s="231"/>
      <c r="AA235" s="231"/>
      <c r="AB235" s="231"/>
      <c r="AC235" s="209"/>
      <c r="AD235" s="41"/>
      <c r="AE235" s="41"/>
      <c r="AF235" s="41"/>
      <c r="AG235" s="41"/>
      <c r="AH235" s="41"/>
      <c r="AI235" s="278" t="s">
        <v>8009</v>
      </c>
    </row>
    <row r="236" spans="1:35" ht="45" customHeight="1" x14ac:dyDescent="0.2">
      <c r="A236" s="218" t="s">
        <v>6685</v>
      </c>
      <c r="B236" s="210">
        <v>700249204</v>
      </c>
      <c r="C236" s="209" t="s">
        <v>1280</v>
      </c>
      <c r="D236" s="210" t="s">
        <v>8041</v>
      </c>
      <c r="E236" s="209" t="s">
        <v>1554</v>
      </c>
      <c r="F236" s="211" t="s">
        <v>7832</v>
      </c>
      <c r="G236" s="211"/>
      <c r="H236" s="211" t="s">
        <v>1555</v>
      </c>
      <c r="I236" s="211" t="s">
        <v>7833</v>
      </c>
      <c r="J236" s="209" t="s">
        <v>1556</v>
      </c>
      <c r="K236" s="209" t="s">
        <v>6686</v>
      </c>
      <c r="L236" s="209" t="s">
        <v>6687</v>
      </c>
      <c r="M236" s="209" t="s">
        <v>1557</v>
      </c>
      <c r="N236" s="212" t="s">
        <v>46</v>
      </c>
      <c r="O236" s="213" t="s">
        <v>752</v>
      </c>
      <c r="P236" s="213" t="s">
        <v>6688</v>
      </c>
      <c r="Q236" s="214" t="s">
        <v>6689</v>
      </c>
      <c r="R236" s="213"/>
      <c r="S236" s="214" t="s">
        <v>1032</v>
      </c>
      <c r="T236" s="214" t="s">
        <v>7834</v>
      </c>
      <c r="U236" s="214">
        <v>2021</v>
      </c>
      <c r="V236" s="215">
        <v>37970</v>
      </c>
      <c r="W236" s="213">
        <v>7039</v>
      </c>
      <c r="X236" s="231"/>
      <c r="Y236" s="212"/>
      <c r="Z236" s="231"/>
      <c r="AA236" s="231"/>
      <c r="AB236" s="231"/>
      <c r="AC236" s="209"/>
      <c r="AD236" s="41"/>
      <c r="AE236" s="41"/>
      <c r="AF236" s="41"/>
      <c r="AG236" s="41"/>
      <c r="AH236" s="41"/>
      <c r="AI236" s="278"/>
    </row>
    <row r="237" spans="1:35" ht="45" customHeight="1" x14ac:dyDescent="0.2">
      <c r="A237" s="218" t="s">
        <v>6690</v>
      </c>
      <c r="B237" s="210">
        <v>651765404</v>
      </c>
      <c r="C237" s="209" t="s">
        <v>1280</v>
      </c>
      <c r="D237" s="210" t="s">
        <v>8041</v>
      </c>
      <c r="E237" s="209" t="s">
        <v>1558</v>
      </c>
      <c r="F237" s="211" t="s">
        <v>1559</v>
      </c>
      <c r="G237" s="211"/>
      <c r="H237" s="211" t="s">
        <v>1560</v>
      </c>
      <c r="I237" s="211" t="s">
        <v>1561</v>
      </c>
      <c r="J237" s="209" t="s">
        <v>1562</v>
      </c>
      <c r="K237" s="209" t="s">
        <v>1563</v>
      </c>
      <c r="L237" s="209" t="s">
        <v>1564</v>
      </c>
      <c r="M237" s="209" t="s">
        <v>1566</v>
      </c>
      <c r="N237" s="212" t="s">
        <v>46</v>
      </c>
      <c r="O237" s="213" t="s">
        <v>4381</v>
      </c>
      <c r="P237" s="213" t="s">
        <v>1567</v>
      </c>
      <c r="Q237" s="214" t="s">
        <v>1565</v>
      </c>
      <c r="R237" s="213"/>
      <c r="S237" s="214">
        <v>93401</v>
      </c>
      <c r="T237" s="214" t="s">
        <v>1568</v>
      </c>
      <c r="U237" s="214">
        <v>2009</v>
      </c>
      <c r="V237" s="215">
        <v>38019</v>
      </c>
      <c r="W237" s="213">
        <v>7127</v>
      </c>
      <c r="X237" s="231"/>
      <c r="Y237" s="212"/>
      <c r="Z237" s="231"/>
      <c r="AA237" s="231"/>
      <c r="AB237" s="231"/>
      <c r="AC237" s="209"/>
      <c r="AD237" s="41"/>
      <c r="AE237" s="41"/>
      <c r="AF237" s="41"/>
      <c r="AG237" s="41"/>
      <c r="AH237" s="41"/>
      <c r="AI237" s="278"/>
    </row>
    <row r="238" spans="1:35" ht="45" customHeight="1" x14ac:dyDescent="0.2">
      <c r="A238" s="218" t="s">
        <v>6691</v>
      </c>
      <c r="B238" s="210">
        <v>717618009</v>
      </c>
      <c r="C238" s="209" t="s">
        <v>1292</v>
      </c>
      <c r="D238" s="210" t="s">
        <v>8041</v>
      </c>
      <c r="E238" s="209" t="s">
        <v>1569</v>
      </c>
      <c r="F238" s="211" t="s">
        <v>1570</v>
      </c>
      <c r="G238" s="211"/>
      <c r="H238" s="211" t="s">
        <v>1571</v>
      </c>
      <c r="I238" s="211" t="s">
        <v>1572</v>
      </c>
      <c r="J238" s="209" t="s">
        <v>1562</v>
      </c>
      <c r="K238" s="209" t="s">
        <v>1573</v>
      </c>
      <c r="L238" s="209" t="s">
        <v>1574</v>
      </c>
      <c r="M238" s="209" t="s">
        <v>1576</v>
      </c>
      <c r="N238" s="212" t="s">
        <v>4997</v>
      </c>
      <c r="O238" s="213" t="s">
        <v>1301</v>
      </c>
      <c r="P238" s="213"/>
      <c r="Q238" s="214" t="s">
        <v>1575</v>
      </c>
      <c r="R238" s="213"/>
      <c r="S238" s="214" t="s">
        <v>44</v>
      </c>
      <c r="T238" s="214" t="s">
        <v>1577</v>
      </c>
      <c r="U238" s="214">
        <v>2014</v>
      </c>
      <c r="V238" s="215">
        <v>37970</v>
      </c>
      <c r="W238" s="213">
        <v>6680</v>
      </c>
      <c r="X238" s="231"/>
      <c r="Y238" s="212"/>
      <c r="Z238" s="231"/>
      <c r="AA238" s="231"/>
      <c r="AB238" s="231"/>
      <c r="AC238" s="209"/>
      <c r="AD238" s="41"/>
      <c r="AE238" s="41"/>
      <c r="AF238" s="41"/>
      <c r="AG238" s="41"/>
      <c r="AH238" s="41"/>
      <c r="AI238" s="278"/>
    </row>
    <row r="239" spans="1:35" ht="45" customHeight="1" x14ac:dyDescent="0.2">
      <c r="A239" s="218" t="s">
        <v>6692</v>
      </c>
      <c r="B239" s="210">
        <v>650846699</v>
      </c>
      <c r="C239" s="209" t="s">
        <v>1280</v>
      </c>
      <c r="D239" s="210" t="s">
        <v>8041</v>
      </c>
      <c r="E239" s="209" t="s">
        <v>1578</v>
      </c>
      <c r="F239" s="211" t="s">
        <v>6693</v>
      </c>
      <c r="G239" s="211"/>
      <c r="H239" s="211" t="s">
        <v>4948</v>
      </c>
      <c r="I239" s="211" t="s">
        <v>6694</v>
      </c>
      <c r="J239" s="209" t="s">
        <v>1579</v>
      </c>
      <c r="K239" s="209" t="s">
        <v>5936</v>
      </c>
      <c r="L239" s="209" t="s">
        <v>1580</v>
      </c>
      <c r="M239" s="209" t="s">
        <v>5049</v>
      </c>
      <c r="N239" s="212" t="s">
        <v>46</v>
      </c>
      <c r="O239" s="213" t="s">
        <v>1553</v>
      </c>
      <c r="P239" s="213" t="s">
        <v>5047</v>
      </c>
      <c r="Q239" s="214" t="s">
        <v>5048</v>
      </c>
      <c r="R239" s="213"/>
      <c r="S239" s="214" t="s">
        <v>1032</v>
      </c>
      <c r="T239" s="214" t="s">
        <v>6695</v>
      </c>
      <c r="U239" s="214">
        <v>2020</v>
      </c>
      <c r="V239" s="215">
        <v>41950</v>
      </c>
      <c r="W239" s="213">
        <v>7517</v>
      </c>
      <c r="X239" s="231"/>
      <c r="Y239" s="212"/>
      <c r="Z239" s="231"/>
      <c r="AA239" s="231"/>
      <c r="AB239" s="231"/>
      <c r="AC239" s="209"/>
      <c r="AD239" s="41"/>
      <c r="AE239" s="41"/>
      <c r="AF239" s="41"/>
      <c r="AG239" s="41"/>
      <c r="AH239" s="41"/>
      <c r="AI239" s="278"/>
    </row>
    <row r="240" spans="1:35" ht="45" customHeight="1" x14ac:dyDescent="0.2">
      <c r="A240" s="218" t="s">
        <v>6696</v>
      </c>
      <c r="B240" s="210">
        <v>734382000</v>
      </c>
      <c r="C240" s="209" t="s">
        <v>1354</v>
      </c>
      <c r="D240" s="210" t="s">
        <v>8042</v>
      </c>
      <c r="E240" s="209" t="s">
        <v>1581</v>
      </c>
      <c r="F240" s="211" t="s">
        <v>1389</v>
      </c>
      <c r="G240" s="211"/>
      <c r="H240" s="211" t="s">
        <v>1582</v>
      </c>
      <c r="I240" s="211" t="s">
        <v>1583</v>
      </c>
      <c r="J240" s="209" t="s">
        <v>1584</v>
      </c>
      <c r="K240" s="209" t="s">
        <v>1585</v>
      </c>
      <c r="L240" s="209" t="s">
        <v>1586</v>
      </c>
      <c r="M240" s="209" t="s">
        <v>1587</v>
      </c>
      <c r="N240" s="212" t="s">
        <v>4995</v>
      </c>
      <c r="O240" s="213" t="s">
        <v>1588</v>
      </c>
      <c r="P240" s="213"/>
      <c r="Q240" s="213" t="s">
        <v>1589</v>
      </c>
      <c r="R240" s="213"/>
      <c r="S240" s="214">
        <v>93401</v>
      </c>
      <c r="T240" s="214" t="s">
        <v>1590</v>
      </c>
      <c r="U240" s="214">
        <v>2009</v>
      </c>
      <c r="V240" s="215">
        <v>37970</v>
      </c>
      <c r="W240" s="213">
        <v>6966</v>
      </c>
      <c r="X240" s="231"/>
      <c r="Y240" s="212"/>
      <c r="Z240" s="231"/>
      <c r="AA240" s="231"/>
      <c r="AB240" s="231"/>
      <c r="AC240" s="209"/>
      <c r="AD240" s="41"/>
      <c r="AE240" s="41"/>
      <c r="AF240" s="41"/>
      <c r="AG240" s="41"/>
      <c r="AH240" s="41"/>
      <c r="AI240" s="278"/>
    </row>
    <row r="241" spans="1:35" ht="45" customHeight="1" x14ac:dyDescent="0.2">
      <c r="A241" s="218" t="s">
        <v>6697</v>
      </c>
      <c r="B241" s="210">
        <v>733377003</v>
      </c>
      <c r="C241" s="209" t="s">
        <v>1280</v>
      </c>
      <c r="D241" s="210" t="s">
        <v>8041</v>
      </c>
      <c r="E241" s="209" t="s">
        <v>1591</v>
      </c>
      <c r="F241" s="211" t="s">
        <v>1592</v>
      </c>
      <c r="G241" s="211"/>
      <c r="H241" s="211" t="s">
        <v>1593</v>
      </c>
      <c r="I241" s="211" t="s">
        <v>1594</v>
      </c>
      <c r="J241" s="209" t="s">
        <v>1595</v>
      </c>
      <c r="K241" s="209" t="s">
        <v>1596</v>
      </c>
      <c r="L241" s="209" t="s">
        <v>1597</v>
      </c>
      <c r="M241" s="209" t="s">
        <v>1599</v>
      </c>
      <c r="N241" s="212" t="s">
        <v>46</v>
      </c>
      <c r="O241" s="213" t="s">
        <v>579</v>
      </c>
      <c r="P241" s="213" t="s">
        <v>1600</v>
      </c>
      <c r="Q241" s="214" t="s">
        <v>1598</v>
      </c>
      <c r="R241" s="213"/>
      <c r="S241" s="214">
        <v>93401</v>
      </c>
      <c r="T241" s="214" t="s">
        <v>1601</v>
      </c>
      <c r="U241" s="214">
        <v>2009</v>
      </c>
      <c r="V241" s="215">
        <v>37970</v>
      </c>
      <c r="W241" s="213">
        <v>7045</v>
      </c>
      <c r="X241" s="231"/>
      <c r="Y241" s="212"/>
      <c r="Z241" s="231"/>
      <c r="AA241" s="231"/>
      <c r="AB241" s="231"/>
      <c r="AC241" s="209"/>
      <c r="AD241" s="41"/>
      <c r="AE241" s="41"/>
      <c r="AF241" s="41"/>
      <c r="AG241" s="41"/>
      <c r="AH241" s="41"/>
      <c r="AI241" s="278"/>
    </row>
    <row r="242" spans="1:35" ht="45" customHeight="1" x14ac:dyDescent="0.2">
      <c r="A242" s="218" t="s">
        <v>1602</v>
      </c>
      <c r="B242" s="210">
        <v>720513005</v>
      </c>
      <c r="C242" s="209" t="s">
        <v>1280</v>
      </c>
      <c r="D242" s="210" t="s">
        <v>8041</v>
      </c>
      <c r="E242" s="209" t="s">
        <v>1603</v>
      </c>
      <c r="F242" s="211" t="s">
        <v>1604</v>
      </c>
      <c r="G242" s="211"/>
      <c r="H242" s="211" t="s">
        <v>1605</v>
      </c>
      <c r="I242" s="211" t="s">
        <v>1606</v>
      </c>
      <c r="J242" s="209" t="s">
        <v>1607</v>
      </c>
      <c r="K242" s="209" t="s">
        <v>1608</v>
      </c>
      <c r="L242" s="209" t="s">
        <v>1609</v>
      </c>
      <c r="M242" s="209" t="s">
        <v>1610</v>
      </c>
      <c r="N242" s="212" t="s">
        <v>46</v>
      </c>
      <c r="O242" s="213" t="s">
        <v>685</v>
      </c>
      <c r="P242" s="213" t="s">
        <v>1611</v>
      </c>
      <c r="Q242" s="214"/>
      <c r="R242" s="213"/>
      <c r="S242" s="214" t="s">
        <v>346</v>
      </c>
      <c r="T242" s="214" t="s">
        <v>1612</v>
      </c>
      <c r="U242" s="214">
        <v>2007</v>
      </c>
      <c r="V242" s="215">
        <v>39322</v>
      </c>
      <c r="W242" s="213">
        <v>7370</v>
      </c>
      <c r="X242" s="231"/>
      <c r="Y242" s="212"/>
      <c r="Z242" s="231"/>
      <c r="AA242" s="231"/>
      <c r="AB242" s="231"/>
      <c r="AC242" s="209"/>
      <c r="AD242" s="41"/>
      <c r="AE242" s="41"/>
      <c r="AF242" s="41"/>
      <c r="AG242" s="41"/>
      <c r="AH242" s="41"/>
      <c r="AI242" s="278"/>
    </row>
    <row r="243" spans="1:35" ht="45" customHeight="1" x14ac:dyDescent="0.2">
      <c r="A243" s="218" t="s">
        <v>6698</v>
      </c>
      <c r="B243" s="210">
        <v>651619912</v>
      </c>
      <c r="C243" s="209" t="s">
        <v>1613</v>
      </c>
      <c r="D243" s="210" t="s">
        <v>8042</v>
      </c>
      <c r="E243" s="209" t="s">
        <v>1614</v>
      </c>
      <c r="F243" s="211" t="s">
        <v>7450</v>
      </c>
      <c r="G243" s="211"/>
      <c r="H243" s="211" t="s">
        <v>1615</v>
      </c>
      <c r="I243" s="211" t="s">
        <v>1616</v>
      </c>
      <c r="J243" s="209" t="s">
        <v>7451</v>
      </c>
      <c r="K243" s="209" t="s">
        <v>7452</v>
      </c>
      <c r="L243" s="209" t="s">
        <v>1617</v>
      </c>
      <c r="M243" s="209" t="s">
        <v>7453</v>
      </c>
      <c r="N243" s="212" t="s">
        <v>501</v>
      </c>
      <c r="O243" s="213" t="s">
        <v>7998</v>
      </c>
      <c r="P243" s="213" t="s">
        <v>1619</v>
      </c>
      <c r="Q243" s="214" t="s">
        <v>1618</v>
      </c>
      <c r="R243" s="213"/>
      <c r="S243" s="214">
        <v>93401</v>
      </c>
      <c r="T243" s="214" t="s">
        <v>7454</v>
      </c>
      <c r="U243" s="214">
        <v>2020</v>
      </c>
      <c r="V243" s="215">
        <v>43395</v>
      </c>
      <c r="W243" s="213">
        <v>7660</v>
      </c>
      <c r="X243" s="231"/>
      <c r="Y243" s="212"/>
      <c r="Z243" s="231"/>
      <c r="AA243" s="231"/>
      <c r="AB243" s="231"/>
      <c r="AC243" s="209"/>
      <c r="AD243" s="41"/>
      <c r="AE243" s="41"/>
      <c r="AF243" s="41"/>
      <c r="AG243" s="41"/>
      <c r="AH243" s="41"/>
      <c r="AI243" s="278"/>
    </row>
    <row r="244" spans="1:35" ht="45" customHeight="1" x14ac:dyDescent="0.2">
      <c r="A244" s="218" t="s">
        <v>6699</v>
      </c>
      <c r="B244" s="210">
        <v>730767005</v>
      </c>
      <c r="C244" s="211" t="s">
        <v>1621</v>
      </c>
      <c r="D244" s="210" t="s">
        <v>8041</v>
      </c>
      <c r="E244" s="209" t="s">
        <v>1622</v>
      </c>
      <c r="F244" s="211" t="s">
        <v>1623</v>
      </c>
      <c r="G244" s="211"/>
      <c r="H244" s="211" t="s">
        <v>1620</v>
      </c>
      <c r="I244" s="211" t="s">
        <v>1624</v>
      </c>
      <c r="J244" s="209" t="s">
        <v>1625</v>
      </c>
      <c r="K244" s="209" t="s">
        <v>1626</v>
      </c>
      <c r="L244" s="209" t="s">
        <v>1627</v>
      </c>
      <c r="M244" s="209" t="s">
        <v>1629</v>
      </c>
      <c r="N244" s="212" t="s">
        <v>46</v>
      </c>
      <c r="O244" s="213" t="s">
        <v>1211</v>
      </c>
      <c r="P244" s="213" t="s">
        <v>1630</v>
      </c>
      <c r="Q244" s="214" t="s">
        <v>1628</v>
      </c>
      <c r="R244" s="213"/>
      <c r="S244" s="214">
        <v>93401</v>
      </c>
      <c r="T244" s="214" t="s">
        <v>1631</v>
      </c>
      <c r="U244" s="214">
        <v>2017</v>
      </c>
      <c r="V244" s="215">
        <v>37970</v>
      </c>
      <c r="W244" s="213">
        <v>6993</v>
      </c>
      <c r="X244" s="231"/>
      <c r="Y244" s="212"/>
      <c r="Z244" s="231"/>
      <c r="AA244" s="231"/>
      <c r="AB244" s="231"/>
      <c r="AC244" s="209"/>
      <c r="AD244" s="41"/>
      <c r="AE244" s="41"/>
      <c r="AF244" s="41"/>
      <c r="AG244" s="41"/>
      <c r="AH244" s="41"/>
      <c r="AI244" s="278"/>
    </row>
    <row r="245" spans="1:35" ht="45" customHeight="1" x14ac:dyDescent="0.2">
      <c r="A245" s="218" t="s">
        <v>5831</v>
      </c>
      <c r="B245" s="210">
        <v>651935253</v>
      </c>
      <c r="C245" s="211"/>
      <c r="D245" s="239" t="s">
        <v>8041</v>
      </c>
      <c r="E245" s="209" t="s">
        <v>6175</v>
      </c>
      <c r="F245" s="211" t="s">
        <v>6700</v>
      </c>
      <c r="G245" s="211"/>
      <c r="H245" s="211" t="s">
        <v>5832</v>
      </c>
      <c r="I245" s="211" t="s">
        <v>6701</v>
      </c>
      <c r="J245" s="209" t="s">
        <v>5833</v>
      </c>
      <c r="K245" s="209" t="s">
        <v>6702</v>
      </c>
      <c r="L245" s="209" t="s">
        <v>6703</v>
      </c>
      <c r="M245" s="209" t="s">
        <v>6176</v>
      </c>
      <c r="N245" s="212" t="s">
        <v>46</v>
      </c>
      <c r="O245" s="213" t="s">
        <v>1509</v>
      </c>
      <c r="P245" s="213" t="s">
        <v>5834</v>
      </c>
      <c r="Q245" s="225" t="s">
        <v>6177</v>
      </c>
      <c r="R245" s="213"/>
      <c r="S245" s="214">
        <v>93401</v>
      </c>
      <c r="T245" s="214" t="s">
        <v>6620</v>
      </c>
      <c r="U245" s="214">
        <v>2020</v>
      </c>
      <c r="V245" s="215">
        <v>44104</v>
      </c>
      <c r="W245" s="213">
        <v>7714</v>
      </c>
      <c r="X245" s="273"/>
      <c r="Y245" s="274"/>
      <c r="Z245" s="273"/>
      <c r="AA245" s="273"/>
      <c r="AB245" s="273"/>
      <c r="AC245" s="275"/>
      <c r="AD245" s="41"/>
      <c r="AE245" s="41"/>
      <c r="AF245" s="41"/>
      <c r="AG245" s="41"/>
      <c r="AH245" s="41"/>
      <c r="AI245" s="278"/>
    </row>
    <row r="246" spans="1:35" ht="45" customHeight="1" x14ac:dyDescent="0.2">
      <c r="A246" s="218" t="s">
        <v>6704</v>
      </c>
      <c r="B246" s="210">
        <v>730752008</v>
      </c>
      <c r="C246" s="209" t="s">
        <v>1280</v>
      </c>
      <c r="D246" s="210" t="s">
        <v>8041</v>
      </c>
      <c r="E246" s="209" t="s">
        <v>1632</v>
      </c>
      <c r="F246" s="211" t="s">
        <v>7884</v>
      </c>
      <c r="G246" s="211"/>
      <c r="H246" s="211" t="s">
        <v>1633</v>
      </c>
      <c r="I246" s="211" t="s">
        <v>7885</v>
      </c>
      <c r="J246" s="209" t="s">
        <v>1634</v>
      </c>
      <c r="K246" s="209" t="s">
        <v>1635</v>
      </c>
      <c r="L246" s="209" t="s">
        <v>7886</v>
      </c>
      <c r="M246" s="209" t="s">
        <v>1636</v>
      </c>
      <c r="N246" s="212" t="s">
        <v>46</v>
      </c>
      <c r="O246" s="213" t="s">
        <v>1323</v>
      </c>
      <c r="P246" s="213" t="s">
        <v>1637</v>
      </c>
      <c r="Q246" s="214"/>
      <c r="R246" s="213"/>
      <c r="S246" s="214" t="s">
        <v>346</v>
      </c>
      <c r="T246" s="214" t="s">
        <v>7887</v>
      </c>
      <c r="U246" s="214">
        <v>2021</v>
      </c>
      <c r="V246" s="215">
        <v>39720</v>
      </c>
      <c r="W246" s="213">
        <v>7405</v>
      </c>
      <c r="X246" s="231"/>
      <c r="Y246" s="212"/>
      <c r="Z246" s="231"/>
      <c r="AA246" s="231"/>
      <c r="AB246" s="231"/>
      <c r="AC246" s="209"/>
      <c r="AD246" s="41"/>
      <c r="AE246" s="41"/>
      <c r="AF246" s="41"/>
      <c r="AG246" s="41"/>
      <c r="AH246" s="41"/>
      <c r="AI246" s="278"/>
    </row>
    <row r="247" spans="1:35" ht="45" customHeight="1" x14ac:dyDescent="0.2">
      <c r="A247" s="218" t="s">
        <v>6705</v>
      </c>
      <c r="B247" s="210">
        <v>715814005</v>
      </c>
      <c r="C247" s="209" t="s">
        <v>1280</v>
      </c>
      <c r="D247" s="210" t="s">
        <v>8041</v>
      </c>
      <c r="E247" s="209" t="s">
        <v>1638</v>
      </c>
      <c r="F247" s="211" t="s">
        <v>1639</v>
      </c>
      <c r="G247" s="211"/>
      <c r="H247" s="211" t="s">
        <v>1640</v>
      </c>
      <c r="I247" s="211" t="s">
        <v>1641</v>
      </c>
      <c r="J247" s="209" t="s">
        <v>577</v>
      </c>
      <c r="K247" s="209" t="s">
        <v>1642</v>
      </c>
      <c r="L247" s="209" t="s">
        <v>1643</v>
      </c>
      <c r="M247" s="209" t="s">
        <v>1645</v>
      </c>
      <c r="N247" s="213" t="s">
        <v>46</v>
      </c>
      <c r="O247" s="213" t="s">
        <v>579</v>
      </c>
      <c r="P247" s="213" t="s">
        <v>1646</v>
      </c>
      <c r="Q247" s="214" t="s">
        <v>1644</v>
      </c>
      <c r="R247" s="213"/>
      <c r="S247" s="214">
        <v>93401</v>
      </c>
      <c r="T247" s="214" t="s">
        <v>1647</v>
      </c>
      <c r="U247" s="214">
        <v>2017</v>
      </c>
      <c r="V247" s="215">
        <v>37970</v>
      </c>
      <c r="W247" s="213">
        <v>6885</v>
      </c>
      <c r="X247" s="231"/>
      <c r="Y247" s="212"/>
      <c r="Z247" s="231"/>
      <c r="AA247" s="231"/>
      <c r="AB247" s="231"/>
      <c r="AC247" s="209"/>
      <c r="AD247" s="41"/>
      <c r="AE247" s="41"/>
      <c r="AF247" s="41"/>
      <c r="AG247" s="41"/>
      <c r="AH247" s="41"/>
      <c r="AI247" s="278"/>
    </row>
    <row r="248" spans="1:35" ht="45" customHeight="1" x14ac:dyDescent="0.2">
      <c r="A248" s="218" t="s">
        <v>6706</v>
      </c>
      <c r="B248" s="210">
        <v>651026814</v>
      </c>
      <c r="C248" s="209" t="s">
        <v>1292</v>
      </c>
      <c r="D248" s="210" t="s">
        <v>8041</v>
      </c>
      <c r="E248" s="209" t="s">
        <v>1648</v>
      </c>
      <c r="F248" s="211" t="s">
        <v>7888</v>
      </c>
      <c r="G248" s="211"/>
      <c r="H248" s="211" t="s">
        <v>1649</v>
      </c>
      <c r="I248" s="211" t="s">
        <v>7889</v>
      </c>
      <c r="J248" s="209" t="s">
        <v>1285</v>
      </c>
      <c r="K248" s="209" t="s">
        <v>6062</v>
      </c>
      <c r="L248" s="209" t="s">
        <v>6063</v>
      </c>
      <c r="M248" s="209" t="s">
        <v>6064</v>
      </c>
      <c r="N248" s="212" t="s">
        <v>501</v>
      </c>
      <c r="O248" s="213" t="s">
        <v>179</v>
      </c>
      <c r="P248" s="213" t="s">
        <v>6065</v>
      </c>
      <c r="Q248" s="214" t="s">
        <v>1650</v>
      </c>
      <c r="R248" s="213"/>
      <c r="S248" s="214" t="s">
        <v>1304</v>
      </c>
      <c r="T248" s="214" t="s">
        <v>7890</v>
      </c>
      <c r="U248" s="214">
        <v>2021</v>
      </c>
      <c r="V248" s="215">
        <v>42902</v>
      </c>
      <c r="W248" s="213">
        <v>7632</v>
      </c>
      <c r="X248" s="231"/>
      <c r="Y248" s="212"/>
      <c r="Z248" s="231"/>
      <c r="AA248" s="231"/>
      <c r="AB248" s="231"/>
      <c r="AC248" s="209"/>
      <c r="AD248" s="41"/>
      <c r="AE248" s="41"/>
      <c r="AF248" s="41"/>
      <c r="AG248" s="41"/>
      <c r="AH248" s="41"/>
      <c r="AI248" s="278"/>
    </row>
    <row r="249" spans="1:35" ht="45" customHeight="1" x14ac:dyDescent="0.2">
      <c r="A249" s="208" t="s">
        <v>6707</v>
      </c>
      <c r="B249" s="210">
        <v>651705223</v>
      </c>
      <c r="C249" s="209"/>
      <c r="D249" s="210" t="s">
        <v>8041</v>
      </c>
      <c r="E249" s="209" t="s">
        <v>6178</v>
      </c>
      <c r="F249" s="211" t="s">
        <v>5649</v>
      </c>
      <c r="G249" s="211"/>
      <c r="H249" s="211" t="s">
        <v>5041</v>
      </c>
      <c r="I249" s="211" t="s">
        <v>5050</v>
      </c>
      <c r="J249" s="209" t="s">
        <v>5042</v>
      </c>
      <c r="K249" s="209" t="s">
        <v>5043</v>
      </c>
      <c r="L249" s="209" t="s">
        <v>5044</v>
      </c>
      <c r="M249" s="209" t="s">
        <v>5650</v>
      </c>
      <c r="N249" s="209" t="s">
        <v>4999</v>
      </c>
      <c r="O249" s="214" t="s">
        <v>817</v>
      </c>
      <c r="P249" s="214" t="s">
        <v>5045</v>
      </c>
      <c r="Q249" s="240" t="s">
        <v>5046</v>
      </c>
      <c r="R249" s="214"/>
      <c r="S249" s="214" t="s">
        <v>44</v>
      </c>
      <c r="T249" s="214" t="s">
        <v>5763</v>
      </c>
      <c r="U249" s="214">
        <v>2019</v>
      </c>
      <c r="V249" s="217">
        <v>43595</v>
      </c>
      <c r="W249" s="214">
        <v>7676</v>
      </c>
      <c r="X249" s="282"/>
      <c r="Y249" s="209"/>
      <c r="Z249" s="282"/>
      <c r="AA249" s="282"/>
      <c r="AB249" s="282"/>
      <c r="AC249" s="209"/>
      <c r="AD249" s="41"/>
      <c r="AE249" s="41"/>
      <c r="AF249" s="41"/>
      <c r="AG249" s="41"/>
      <c r="AH249" s="41"/>
      <c r="AI249" s="278"/>
    </row>
    <row r="250" spans="1:35" ht="45" customHeight="1" x14ac:dyDescent="0.2">
      <c r="A250" s="218" t="s">
        <v>6708</v>
      </c>
      <c r="B250" s="210">
        <v>655044205</v>
      </c>
      <c r="C250" s="209" t="s">
        <v>1292</v>
      </c>
      <c r="D250" s="210" t="s">
        <v>8041</v>
      </c>
      <c r="E250" s="209" t="s">
        <v>1651</v>
      </c>
      <c r="F250" s="211" t="s">
        <v>1652</v>
      </c>
      <c r="G250" s="211"/>
      <c r="H250" s="211" t="s">
        <v>1653</v>
      </c>
      <c r="I250" s="211" t="s">
        <v>1654</v>
      </c>
      <c r="J250" s="209" t="s">
        <v>1655</v>
      </c>
      <c r="K250" s="209" t="s">
        <v>1656</v>
      </c>
      <c r="L250" s="209" t="s">
        <v>1657</v>
      </c>
      <c r="M250" s="209" t="s">
        <v>1659</v>
      </c>
      <c r="N250" s="212" t="s">
        <v>46</v>
      </c>
      <c r="O250" s="213" t="s">
        <v>3079</v>
      </c>
      <c r="P250" s="213" t="s">
        <v>1660</v>
      </c>
      <c r="Q250" s="214" t="s">
        <v>1658</v>
      </c>
      <c r="R250" s="213"/>
      <c r="S250" s="214" t="s">
        <v>44</v>
      </c>
      <c r="T250" s="214" t="s">
        <v>1661</v>
      </c>
      <c r="U250" s="214">
        <v>2017</v>
      </c>
      <c r="V250" s="215">
        <v>38898</v>
      </c>
      <c r="W250" s="213">
        <v>7323</v>
      </c>
      <c r="X250" s="231"/>
      <c r="Y250" s="212"/>
      <c r="Z250" s="231"/>
      <c r="AA250" s="231"/>
      <c r="AB250" s="231"/>
      <c r="AC250" s="209"/>
      <c r="AD250" s="41"/>
      <c r="AE250" s="41"/>
      <c r="AF250" s="41"/>
      <c r="AG250" s="41"/>
      <c r="AH250" s="41"/>
      <c r="AI250" s="278"/>
    </row>
    <row r="251" spans="1:35" ht="45" customHeight="1" x14ac:dyDescent="0.2">
      <c r="A251" s="218" t="s">
        <v>6709</v>
      </c>
      <c r="B251" s="210">
        <v>721476006</v>
      </c>
      <c r="C251" s="209" t="s">
        <v>1354</v>
      </c>
      <c r="D251" s="210" t="s">
        <v>8042</v>
      </c>
      <c r="E251" s="209" t="s">
        <v>1662</v>
      </c>
      <c r="F251" s="211" t="s">
        <v>8307</v>
      </c>
      <c r="G251" s="211">
        <v>2023</v>
      </c>
      <c r="H251" s="211" t="s">
        <v>1663</v>
      </c>
      <c r="I251" s="211" t="s">
        <v>8308</v>
      </c>
      <c r="J251" s="209" t="s">
        <v>899</v>
      </c>
      <c r="K251" s="209" t="s">
        <v>8309</v>
      </c>
      <c r="L251" s="209" t="s">
        <v>8310</v>
      </c>
      <c r="M251" s="209" t="s">
        <v>1665</v>
      </c>
      <c r="N251" s="212" t="s">
        <v>5034</v>
      </c>
      <c r="O251" s="213" t="s">
        <v>710</v>
      </c>
      <c r="P251" s="213" t="s">
        <v>1666</v>
      </c>
      <c r="Q251" s="214" t="s">
        <v>1664</v>
      </c>
      <c r="R251" s="213"/>
      <c r="S251" s="214">
        <v>93910</v>
      </c>
      <c r="T251" s="214" t="s">
        <v>8311</v>
      </c>
      <c r="U251" s="214">
        <v>2022</v>
      </c>
      <c r="V251" s="215">
        <v>37970</v>
      </c>
      <c r="W251" s="213">
        <v>6864</v>
      </c>
      <c r="X251" s="231"/>
      <c r="Y251" s="212"/>
      <c r="Z251" s="231"/>
      <c r="AA251" s="231"/>
      <c r="AB251" s="231"/>
      <c r="AC251" s="209"/>
      <c r="AD251" s="41"/>
      <c r="AE251" s="41"/>
      <c r="AF251" s="41"/>
      <c r="AG251" s="41"/>
      <c r="AH251" s="41"/>
      <c r="AI251" s="278"/>
    </row>
    <row r="252" spans="1:35" ht="45" customHeight="1" x14ac:dyDescent="0.2">
      <c r="A252" s="218" t="s">
        <v>6710</v>
      </c>
      <c r="B252" s="210">
        <v>740165003</v>
      </c>
      <c r="C252" s="209" t="s">
        <v>1280</v>
      </c>
      <c r="D252" s="210" t="s">
        <v>8041</v>
      </c>
      <c r="E252" s="209" t="s">
        <v>1667</v>
      </c>
      <c r="F252" s="211" t="s">
        <v>1668</v>
      </c>
      <c r="G252" s="211"/>
      <c r="H252" s="211" t="s">
        <v>1669</v>
      </c>
      <c r="I252" s="211" t="s">
        <v>1670</v>
      </c>
      <c r="J252" s="209" t="s">
        <v>1671</v>
      </c>
      <c r="K252" s="209" t="s">
        <v>1672</v>
      </c>
      <c r="L252" s="209" t="s">
        <v>1673</v>
      </c>
      <c r="M252" s="209" t="s">
        <v>1674</v>
      </c>
      <c r="N252" s="212" t="s">
        <v>46</v>
      </c>
      <c r="O252" s="213" t="s">
        <v>887</v>
      </c>
      <c r="P252" s="213"/>
      <c r="Q252" s="214" t="s">
        <v>1675</v>
      </c>
      <c r="R252" s="213"/>
      <c r="S252" s="214" t="s">
        <v>81</v>
      </c>
      <c r="T252" s="214" t="s">
        <v>1676</v>
      </c>
      <c r="U252" s="214">
        <v>2009</v>
      </c>
      <c r="V252" s="215">
        <v>39332</v>
      </c>
      <c r="W252" s="213">
        <v>7373</v>
      </c>
      <c r="X252" s="231"/>
      <c r="Y252" s="212"/>
      <c r="Z252" s="231"/>
      <c r="AA252" s="231"/>
      <c r="AB252" s="231"/>
      <c r="AC252" s="209"/>
      <c r="AD252" s="41"/>
      <c r="AE252" s="41"/>
      <c r="AF252" s="41"/>
      <c r="AG252" s="41"/>
      <c r="AH252" s="41"/>
      <c r="AI252" s="278"/>
    </row>
    <row r="253" spans="1:35" ht="45" customHeight="1" x14ac:dyDescent="0.2">
      <c r="A253" s="218" t="s">
        <v>6711</v>
      </c>
      <c r="B253" s="210">
        <v>722884000</v>
      </c>
      <c r="C253" s="209" t="s">
        <v>1280</v>
      </c>
      <c r="D253" s="210" t="s">
        <v>8041</v>
      </c>
      <c r="E253" s="209" t="s">
        <v>1677</v>
      </c>
      <c r="F253" s="211" t="s">
        <v>5667</v>
      </c>
      <c r="G253" s="211"/>
      <c r="H253" s="211" t="s">
        <v>1678</v>
      </c>
      <c r="I253" s="211" t="s">
        <v>5671</v>
      </c>
      <c r="J253" s="209" t="s">
        <v>1679</v>
      </c>
      <c r="K253" s="209" t="s">
        <v>5672</v>
      </c>
      <c r="L253" s="209" t="s">
        <v>5673</v>
      </c>
      <c r="M253" s="209" t="s">
        <v>5668</v>
      </c>
      <c r="N253" s="212" t="s">
        <v>4999</v>
      </c>
      <c r="O253" s="213" t="s">
        <v>1078</v>
      </c>
      <c r="P253" s="213" t="s">
        <v>5669</v>
      </c>
      <c r="Q253" s="225" t="s">
        <v>5670</v>
      </c>
      <c r="R253" s="213"/>
      <c r="S253" s="214" t="s">
        <v>1032</v>
      </c>
      <c r="T253" s="214" t="s">
        <v>5765</v>
      </c>
      <c r="U253" s="214">
        <v>2019</v>
      </c>
      <c r="V253" s="215">
        <v>37970</v>
      </c>
      <c r="W253" s="213">
        <v>6914</v>
      </c>
      <c r="X253" s="231"/>
      <c r="Y253" s="212"/>
      <c r="Z253" s="231"/>
      <c r="AA253" s="231"/>
      <c r="AB253" s="231"/>
      <c r="AC253" s="209"/>
      <c r="AD253" s="41"/>
      <c r="AE253" s="41"/>
      <c r="AF253" s="41"/>
      <c r="AG253" s="41"/>
      <c r="AH253" s="41"/>
      <c r="AI253" s="278"/>
    </row>
    <row r="254" spans="1:35" ht="45" customHeight="1" x14ac:dyDescent="0.2">
      <c r="A254" s="218" t="s">
        <v>8047</v>
      </c>
      <c r="B254" s="210">
        <v>722517008</v>
      </c>
      <c r="C254" s="209" t="s">
        <v>1280</v>
      </c>
      <c r="D254" s="210" t="s">
        <v>8041</v>
      </c>
      <c r="E254" s="209" t="s">
        <v>1680</v>
      </c>
      <c r="F254" s="211" t="s">
        <v>1681</v>
      </c>
      <c r="G254" s="211"/>
      <c r="H254" s="211" t="s">
        <v>1682</v>
      </c>
      <c r="I254" s="211" t="s">
        <v>1683</v>
      </c>
      <c r="J254" s="209" t="s">
        <v>1684</v>
      </c>
      <c r="K254" s="209" t="s">
        <v>1685</v>
      </c>
      <c r="L254" s="209" t="s">
        <v>1686</v>
      </c>
      <c r="M254" s="209" t="s">
        <v>1688</v>
      </c>
      <c r="N254" s="212" t="s">
        <v>46</v>
      </c>
      <c r="O254" s="213" t="s">
        <v>1211</v>
      </c>
      <c r="P254" s="213" t="s">
        <v>1689</v>
      </c>
      <c r="Q254" s="214" t="s">
        <v>1687</v>
      </c>
      <c r="R254" s="213"/>
      <c r="S254" s="214" t="s">
        <v>81</v>
      </c>
      <c r="T254" s="214" t="s">
        <v>1690</v>
      </c>
      <c r="U254" s="214">
        <v>2017</v>
      </c>
      <c r="V254" s="215">
        <v>39349</v>
      </c>
      <c r="W254" s="213">
        <v>7374</v>
      </c>
      <c r="X254" s="231"/>
      <c r="Y254" s="212"/>
      <c r="Z254" s="231"/>
      <c r="AA254" s="231"/>
      <c r="AB254" s="231"/>
      <c r="AC254" s="209"/>
      <c r="AD254" s="41"/>
      <c r="AE254" s="41"/>
      <c r="AF254" s="41"/>
      <c r="AG254" s="41"/>
      <c r="AH254" s="41"/>
      <c r="AI254" s="278"/>
    </row>
    <row r="255" spans="1:35" ht="45" customHeight="1" x14ac:dyDescent="0.2">
      <c r="A255" s="218" t="s">
        <v>6712</v>
      </c>
      <c r="B255" s="210">
        <v>651515092</v>
      </c>
      <c r="C255" s="209" t="s">
        <v>1280</v>
      </c>
      <c r="D255" s="210" t="s">
        <v>8041</v>
      </c>
      <c r="E255" s="209" t="s">
        <v>1691</v>
      </c>
      <c r="F255" s="211" t="s">
        <v>5747</v>
      </c>
      <c r="G255" s="211"/>
      <c r="H255" s="211" t="s">
        <v>1692</v>
      </c>
      <c r="I255" s="211" t="s">
        <v>1693</v>
      </c>
      <c r="J255" s="209" t="s">
        <v>1694</v>
      </c>
      <c r="K255" s="209" t="s">
        <v>5789</v>
      </c>
      <c r="L255" s="209" t="s">
        <v>1695</v>
      </c>
      <c r="M255" s="209" t="s">
        <v>5680</v>
      </c>
      <c r="N255" s="212" t="s">
        <v>501</v>
      </c>
      <c r="O255" s="213" t="s">
        <v>7998</v>
      </c>
      <c r="P255" s="213" t="s">
        <v>5681</v>
      </c>
      <c r="Q255" s="214" t="s">
        <v>5682</v>
      </c>
      <c r="R255" s="213"/>
      <c r="S255" s="214" t="s">
        <v>558</v>
      </c>
      <c r="T255" s="214" t="s">
        <v>5748</v>
      </c>
      <c r="U255" s="214">
        <v>2019</v>
      </c>
      <c r="V255" s="215">
        <v>43482</v>
      </c>
      <c r="W255" s="213">
        <v>7668</v>
      </c>
      <c r="X255" s="231"/>
      <c r="Y255" s="212"/>
      <c r="Z255" s="231"/>
      <c r="AA255" s="231"/>
      <c r="AB255" s="231"/>
      <c r="AC255" s="209"/>
      <c r="AD255" s="41"/>
      <c r="AE255" s="41"/>
      <c r="AF255" s="41"/>
      <c r="AG255" s="41"/>
      <c r="AH255" s="41"/>
      <c r="AI255" s="278"/>
    </row>
    <row r="256" spans="1:35" ht="45" customHeight="1" x14ac:dyDescent="0.2">
      <c r="A256" s="218" t="s">
        <v>8048</v>
      </c>
      <c r="B256" s="210">
        <v>740097008</v>
      </c>
      <c r="C256" s="209" t="s">
        <v>1292</v>
      </c>
      <c r="D256" s="210" t="s">
        <v>8041</v>
      </c>
      <c r="E256" s="209" t="s">
        <v>1696</v>
      </c>
      <c r="F256" s="211" t="s">
        <v>1697</v>
      </c>
      <c r="G256" s="211"/>
      <c r="H256" s="211" t="s">
        <v>1698</v>
      </c>
      <c r="I256" s="211" t="s">
        <v>1699</v>
      </c>
      <c r="J256" s="209" t="s">
        <v>1700</v>
      </c>
      <c r="K256" s="209" t="s">
        <v>1701</v>
      </c>
      <c r="L256" s="209" t="s">
        <v>1702</v>
      </c>
      <c r="M256" s="209" t="s">
        <v>1704</v>
      </c>
      <c r="N256" s="212" t="s">
        <v>46</v>
      </c>
      <c r="O256" s="213" t="s">
        <v>579</v>
      </c>
      <c r="P256" s="213"/>
      <c r="Q256" s="214" t="s">
        <v>1703</v>
      </c>
      <c r="R256" s="213"/>
      <c r="S256" s="214" t="s">
        <v>346</v>
      </c>
      <c r="T256" s="214" t="s">
        <v>1705</v>
      </c>
      <c r="U256" s="214">
        <v>2010</v>
      </c>
      <c r="V256" s="215">
        <v>40366</v>
      </c>
      <c r="W256" s="213">
        <v>7429</v>
      </c>
      <c r="X256" s="231"/>
      <c r="Y256" s="212"/>
      <c r="Z256" s="231"/>
      <c r="AA256" s="231"/>
      <c r="AB256" s="231"/>
      <c r="AC256" s="209"/>
      <c r="AD256" s="41"/>
      <c r="AE256" s="41"/>
      <c r="AF256" s="41"/>
      <c r="AG256" s="41"/>
      <c r="AH256" s="41"/>
      <c r="AI256" s="278"/>
    </row>
    <row r="257" spans="1:35" ht="45" customHeight="1" x14ac:dyDescent="0.2">
      <c r="A257" s="218" t="s">
        <v>6713</v>
      </c>
      <c r="B257" s="210">
        <v>656852305</v>
      </c>
      <c r="C257" s="209" t="s">
        <v>1280</v>
      </c>
      <c r="D257" s="210" t="s">
        <v>8041</v>
      </c>
      <c r="E257" s="209" t="s">
        <v>1706</v>
      </c>
      <c r="F257" s="211" t="s">
        <v>1707</v>
      </c>
      <c r="G257" s="211"/>
      <c r="H257" s="211" t="s">
        <v>1708</v>
      </c>
      <c r="I257" s="211" t="s">
        <v>1709</v>
      </c>
      <c r="J257" s="209" t="s">
        <v>1710</v>
      </c>
      <c r="K257" s="209" t="s">
        <v>1711</v>
      </c>
      <c r="L257" s="209" t="s">
        <v>1712</v>
      </c>
      <c r="M257" s="209" t="s">
        <v>1713</v>
      </c>
      <c r="N257" s="212" t="s">
        <v>46</v>
      </c>
      <c r="O257" s="213" t="s">
        <v>579</v>
      </c>
      <c r="P257" s="213"/>
      <c r="Q257" s="214"/>
      <c r="R257" s="213"/>
      <c r="S257" s="214" t="s">
        <v>1032</v>
      </c>
      <c r="T257" s="214" t="s">
        <v>1714</v>
      </c>
      <c r="U257" s="214">
        <v>2014</v>
      </c>
      <c r="V257" s="215">
        <v>39128</v>
      </c>
      <c r="W257" s="213">
        <v>7346</v>
      </c>
      <c r="X257" s="231"/>
      <c r="Y257" s="212"/>
      <c r="Z257" s="231"/>
      <c r="AA257" s="231"/>
      <c r="AB257" s="231"/>
      <c r="AC257" s="209"/>
      <c r="AD257" s="41"/>
      <c r="AE257" s="41"/>
      <c r="AF257" s="41"/>
      <c r="AG257" s="41"/>
      <c r="AH257" s="41"/>
      <c r="AI257" s="278"/>
    </row>
    <row r="258" spans="1:35" ht="45" customHeight="1" x14ac:dyDescent="0.2">
      <c r="A258" s="218" t="s">
        <v>6714</v>
      </c>
      <c r="B258" s="210">
        <v>650359615</v>
      </c>
      <c r="C258" s="209" t="s">
        <v>1280</v>
      </c>
      <c r="D258" s="210" t="s">
        <v>8041</v>
      </c>
      <c r="E258" s="209" t="s">
        <v>1715</v>
      </c>
      <c r="F258" s="211" t="s">
        <v>1716</v>
      </c>
      <c r="G258" s="211"/>
      <c r="H258" s="211" t="s">
        <v>1717</v>
      </c>
      <c r="I258" s="211" t="s">
        <v>1718</v>
      </c>
      <c r="J258" s="209" t="s">
        <v>1719</v>
      </c>
      <c r="K258" s="209" t="s">
        <v>1720</v>
      </c>
      <c r="L258" s="209" t="s">
        <v>1721</v>
      </c>
      <c r="M258" s="209" t="s">
        <v>1722</v>
      </c>
      <c r="N258" s="212" t="s">
        <v>46</v>
      </c>
      <c r="O258" s="213" t="s">
        <v>685</v>
      </c>
      <c r="P258" s="213"/>
      <c r="Q258" s="214"/>
      <c r="R258" s="213"/>
      <c r="S258" s="214">
        <v>93401</v>
      </c>
      <c r="T258" s="214" t="s">
        <v>1723</v>
      </c>
      <c r="U258" s="214">
        <v>2011</v>
      </c>
      <c r="V258" s="215">
        <v>40753</v>
      </c>
      <c r="W258" s="213">
        <v>7447</v>
      </c>
      <c r="X258" s="231"/>
      <c r="Y258" s="212"/>
      <c r="Z258" s="231"/>
      <c r="AA258" s="231"/>
      <c r="AB258" s="231"/>
      <c r="AC258" s="209"/>
      <c r="AD258" s="41"/>
      <c r="AE258" s="41"/>
      <c r="AF258" s="41"/>
      <c r="AG258" s="41"/>
      <c r="AH258" s="41"/>
      <c r="AI258" s="278"/>
    </row>
    <row r="259" spans="1:35" ht="45" customHeight="1" x14ac:dyDescent="0.2">
      <c r="A259" s="218" t="s">
        <v>6715</v>
      </c>
      <c r="B259" s="210">
        <v>651747023</v>
      </c>
      <c r="C259" s="209" t="s">
        <v>70</v>
      </c>
      <c r="D259" s="210" t="s">
        <v>7975</v>
      </c>
      <c r="E259" s="209" t="s">
        <v>5437</v>
      </c>
      <c r="F259" s="211" t="s">
        <v>6716</v>
      </c>
      <c r="G259" s="211"/>
      <c r="H259" s="211" t="s">
        <v>1724</v>
      </c>
      <c r="I259" s="211" t="s">
        <v>6717</v>
      </c>
      <c r="J259" s="209" t="s">
        <v>1694</v>
      </c>
      <c r="K259" s="209" t="s">
        <v>1725</v>
      </c>
      <c r="L259" s="209" t="s">
        <v>1726</v>
      </c>
      <c r="M259" s="209" t="s">
        <v>5769</v>
      </c>
      <c r="N259" s="212" t="s">
        <v>46</v>
      </c>
      <c r="O259" s="213" t="s">
        <v>1211</v>
      </c>
      <c r="P259" s="213">
        <v>226698697</v>
      </c>
      <c r="Q259" s="214" t="s">
        <v>1727</v>
      </c>
      <c r="R259" s="213"/>
      <c r="S259" s="214" t="s">
        <v>558</v>
      </c>
      <c r="T259" s="214" t="s">
        <v>6718</v>
      </c>
      <c r="U259" s="214">
        <v>2020</v>
      </c>
      <c r="V259" s="215">
        <v>43503</v>
      </c>
      <c r="W259" s="213">
        <v>7670</v>
      </c>
      <c r="X259" s="273"/>
      <c r="Y259" s="274"/>
      <c r="Z259" s="273"/>
      <c r="AA259" s="273"/>
      <c r="AB259" s="273"/>
      <c r="AC259" s="275"/>
      <c r="AD259" s="41"/>
      <c r="AE259" s="41"/>
      <c r="AF259" s="41"/>
      <c r="AG259" s="41"/>
      <c r="AH259" s="41"/>
      <c r="AI259" s="278"/>
    </row>
    <row r="260" spans="1:35" ht="45" customHeight="1" x14ac:dyDescent="0.2">
      <c r="A260" s="218" t="s">
        <v>6719</v>
      </c>
      <c r="B260" s="209" t="s">
        <v>7718</v>
      </c>
      <c r="C260" s="209"/>
      <c r="D260" s="210" t="s">
        <v>8041</v>
      </c>
      <c r="E260" s="209" t="s">
        <v>6179</v>
      </c>
      <c r="F260" s="211" t="s">
        <v>6066</v>
      </c>
      <c r="G260" s="211"/>
      <c r="H260" s="211" t="s">
        <v>5194</v>
      </c>
      <c r="I260" s="211" t="s">
        <v>5195</v>
      </c>
      <c r="J260" s="209" t="s">
        <v>1205</v>
      </c>
      <c r="K260" s="209" t="s">
        <v>6067</v>
      </c>
      <c r="L260" s="209" t="s">
        <v>5196</v>
      </c>
      <c r="M260" s="209" t="s">
        <v>5197</v>
      </c>
      <c r="N260" s="212" t="s">
        <v>46</v>
      </c>
      <c r="O260" s="213" t="s">
        <v>8045</v>
      </c>
      <c r="P260" s="213">
        <v>56226261423</v>
      </c>
      <c r="Q260" s="241" t="s">
        <v>5198</v>
      </c>
      <c r="R260" s="213"/>
      <c r="S260" s="214">
        <v>93401</v>
      </c>
      <c r="T260" s="214" t="s">
        <v>6068</v>
      </c>
      <c r="U260" s="214">
        <v>2019</v>
      </c>
      <c r="V260" s="215">
        <v>43635</v>
      </c>
      <c r="W260" s="213">
        <v>7679</v>
      </c>
      <c r="X260" s="231"/>
      <c r="Y260" s="212"/>
      <c r="Z260" s="231"/>
      <c r="AA260" s="231"/>
      <c r="AB260" s="231"/>
      <c r="AC260" s="209"/>
      <c r="AD260" s="41"/>
      <c r="AE260" s="41"/>
      <c r="AF260" s="41"/>
      <c r="AG260" s="41"/>
      <c r="AH260" s="41"/>
      <c r="AI260" s="278"/>
    </row>
    <row r="261" spans="1:35" ht="45" customHeight="1" x14ac:dyDescent="0.2">
      <c r="A261" s="218" t="s">
        <v>6720</v>
      </c>
      <c r="B261" s="210">
        <v>718429005</v>
      </c>
      <c r="C261" s="209" t="s">
        <v>1280</v>
      </c>
      <c r="D261" s="210" t="s">
        <v>8041</v>
      </c>
      <c r="E261" s="209" t="s">
        <v>1728</v>
      </c>
      <c r="F261" s="211" t="s">
        <v>1729</v>
      </c>
      <c r="G261" s="211"/>
      <c r="H261" s="211" t="s">
        <v>1730</v>
      </c>
      <c r="I261" s="211" t="s">
        <v>1731</v>
      </c>
      <c r="J261" s="209" t="s">
        <v>26</v>
      </c>
      <c r="K261" s="209" t="s">
        <v>1732</v>
      </c>
      <c r="L261" s="209" t="s">
        <v>1733</v>
      </c>
      <c r="M261" s="209" t="s">
        <v>1734</v>
      </c>
      <c r="N261" s="212" t="s">
        <v>46</v>
      </c>
      <c r="O261" s="213" t="s">
        <v>1761</v>
      </c>
      <c r="P261" s="213"/>
      <c r="Q261" s="214" t="s">
        <v>1735</v>
      </c>
      <c r="R261" s="213"/>
      <c r="S261" s="214">
        <v>93401</v>
      </c>
      <c r="T261" s="214" t="s">
        <v>1736</v>
      </c>
      <c r="U261" s="214">
        <v>2010</v>
      </c>
      <c r="V261" s="215">
        <v>37970</v>
      </c>
      <c r="W261" s="213">
        <v>6850</v>
      </c>
      <c r="X261" s="231"/>
      <c r="Y261" s="212"/>
      <c r="Z261" s="231"/>
      <c r="AA261" s="231"/>
      <c r="AB261" s="231"/>
      <c r="AC261" s="209"/>
      <c r="AD261" s="41"/>
      <c r="AE261" s="41"/>
      <c r="AF261" s="41"/>
      <c r="AG261" s="41"/>
      <c r="AH261" s="41"/>
      <c r="AI261" s="278"/>
    </row>
    <row r="262" spans="1:35" ht="45" customHeight="1" x14ac:dyDescent="0.2">
      <c r="A262" s="218" t="s">
        <v>6721</v>
      </c>
      <c r="B262" s="210">
        <v>714364007</v>
      </c>
      <c r="C262" s="209" t="s">
        <v>1280</v>
      </c>
      <c r="D262" s="210" t="s">
        <v>8041</v>
      </c>
      <c r="E262" s="209" t="s">
        <v>1737</v>
      </c>
      <c r="F262" s="211" t="s">
        <v>1738</v>
      </c>
      <c r="G262" s="211"/>
      <c r="H262" s="209" t="s">
        <v>1739</v>
      </c>
      <c r="I262" s="211" t="s">
        <v>1740</v>
      </c>
      <c r="J262" s="209" t="s">
        <v>1741</v>
      </c>
      <c r="K262" s="209" t="s">
        <v>1742</v>
      </c>
      <c r="L262" s="209" t="s">
        <v>1743</v>
      </c>
      <c r="M262" s="209" t="s">
        <v>1746</v>
      </c>
      <c r="N262" s="212" t="s">
        <v>46</v>
      </c>
      <c r="O262" s="213" t="s">
        <v>535</v>
      </c>
      <c r="P262" s="213" t="s">
        <v>1745</v>
      </c>
      <c r="Q262" s="214" t="s">
        <v>1744</v>
      </c>
      <c r="R262" s="213"/>
      <c r="S262" s="214">
        <v>93401</v>
      </c>
      <c r="T262" s="214" t="s">
        <v>1747</v>
      </c>
      <c r="U262" s="214">
        <v>2017</v>
      </c>
      <c r="V262" s="215">
        <v>39030</v>
      </c>
      <c r="W262" s="213">
        <v>7339</v>
      </c>
      <c r="X262" s="231"/>
      <c r="Y262" s="212"/>
      <c r="Z262" s="231"/>
      <c r="AA262" s="231"/>
      <c r="AB262" s="231"/>
      <c r="AC262" s="209"/>
      <c r="AD262" s="41"/>
      <c r="AE262" s="41"/>
      <c r="AF262" s="41"/>
      <c r="AG262" s="41"/>
      <c r="AH262" s="41"/>
      <c r="AI262" s="278"/>
    </row>
    <row r="263" spans="1:35" ht="45" customHeight="1" x14ac:dyDescent="0.2">
      <c r="A263" s="218" t="s">
        <v>6722</v>
      </c>
      <c r="B263" s="209" t="s">
        <v>7719</v>
      </c>
      <c r="C263" s="209" t="s">
        <v>1292</v>
      </c>
      <c r="D263" s="210" t="s">
        <v>8041</v>
      </c>
      <c r="E263" s="209" t="s">
        <v>1748</v>
      </c>
      <c r="F263" s="211" t="s">
        <v>1749</v>
      </c>
      <c r="G263" s="211"/>
      <c r="H263" s="211" t="s">
        <v>1750</v>
      </c>
      <c r="I263" s="211" t="s">
        <v>1751</v>
      </c>
      <c r="J263" s="209" t="s">
        <v>1389</v>
      </c>
      <c r="K263" s="209" t="s">
        <v>1752</v>
      </c>
      <c r="L263" s="209" t="s">
        <v>1753</v>
      </c>
      <c r="M263" s="209" t="s">
        <v>1754</v>
      </c>
      <c r="N263" s="212" t="s">
        <v>5000</v>
      </c>
      <c r="O263" s="213" t="s">
        <v>900</v>
      </c>
      <c r="P263" s="213" t="s">
        <v>1755</v>
      </c>
      <c r="Q263" s="214"/>
      <c r="R263" s="213"/>
      <c r="S263" s="214" t="s">
        <v>44</v>
      </c>
      <c r="T263" s="214" t="s">
        <v>1756</v>
      </c>
      <c r="U263" s="214">
        <v>2013</v>
      </c>
      <c r="V263" s="215">
        <v>40674</v>
      </c>
      <c r="W263" s="213">
        <v>7441</v>
      </c>
      <c r="X263" s="231"/>
      <c r="Y263" s="212"/>
      <c r="Z263" s="231"/>
      <c r="AA263" s="231"/>
      <c r="AB263" s="231"/>
      <c r="AC263" s="209"/>
      <c r="AD263" s="41"/>
      <c r="AE263" s="41"/>
      <c r="AF263" s="41"/>
      <c r="AG263" s="41"/>
      <c r="AH263" s="41"/>
      <c r="AI263" s="278"/>
    </row>
    <row r="264" spans="1:35" ht="45" customHeight="1" x14ac:dyDescent="0.2">
      <c r="A264" s="218" t="s">
        <v>8049</v>
      </c>
      <c r="B264" s="210">
        <v>700217507</v>
      </c>
      <c r="C264" s="209" t="s">
        <v>1757</v>
      </c>
      <c r="D264" s="210" t="s">
        <v>8041</v>
      </c>
      <c r="E264" s="209" t="s">
        <v>1758</v>
      </c>
      <c r="F264" s="211" t="s">
        <v>5791</v>
      </c>
      <c r="G264" s="211"/>
      <c r="H264" s="211" t="s">
        <v>1759</v>
      </c>
      <c r="I264" s="211" t="s">
        <v>5792</v>
      </c>
      <c r="J264" s="209" t="s">
        <v>1760</v>
      </c>
      <c r="K264" s="209" t="s">
        <v>5793</v>
      </c>
      <c r="L264" s="209" t="s">
        <v>5794</v>
      </c>
      <c r="M264" s="209" t="s">
        <v>5795</v>
      </c>
      <c r="N264" s="212" t="s">
        <v>46</v>
      </c>
      <c r="O264" s="213" t="s">
        <v>1761</v>
      </c>
      <c r="P264" s="213" t="s">
        <v>5796</v>
      </c>
      <c r="Q264" s="214" t="s">
        <v>5392</v>
      </c>
      <c r="R264" s="213"/>
      <c r="S264" s="214" t="s">
        <v>81</v>
      </c>
      <c r="T264" s="214" t="s">
        <v>5822</v>
      </c>
      <c r="U264" s="214">
        <v>2019</v>
      </c>
      <c r="V264" s="215">
        <v>38618</v>
      </c>
      <c r="W264" s="213">
        <v>7193</v>
      </c>
      <c r="X264" s="231"/>
      <c r="Y264" s="212"/>
      <c r="Z264" s="231"/>
      <c r="AA264" s="231"/>
      <c r="AB264" s="231"/>
      <c r="AC264" s="209"/>
      <c r="AD264" s="41"/>
      <c r="AE264" s="41"/>
      <c r="AF264" s="41"/>
      <c r="AG264" s="41"/>
      <c r="AH264" s="41"/>
      <c r="AI264" s="278"/>
    </row>
    <row r="265" spans="1:35" ht="45" customHeight="1" x14ac:dyDescent="0.2">
      <c r="A265" s="218" t="s">
        <v>6723</v>
      </c>
      <c r="B265" s="210">
        <v>821849012</v>
      </c>
      <c r="C265" s="209" t="s">
        <v>1292</v>
      </c>
      <c r="D265" s="210" t="s">
        <v>8041</v>
      </c>
      <c r="E265" s="209" t="s">
        <v>1762</v>
      </c>
      <c r="F265" s="211" t="s">
        <v>1763</v>
      </c>
      <c r="G265" s="211"/>
      <c r="H265" s="211" t="s">
        <v>1764</v>
      </c>
      <c r="I265" s="211" t="s">
        <v>1765</v>
      </c>
      <c r="J265" s="209" t="s">
        <v>1766</v>
      </c>
      <c r="K265" s="209" t="s">
        <v>1767</v>
      </c>
      <c r="L265" s="209" t="s">
        <v>1768</v>
      </c>
      <c r="M265" s="209" t="s">
        <v>1769</v>
      </c>
      <c r="N265" s="212" t="s">
        <v>501</v>
      </c>
      <c r="O265" s="213" t="s">
        <v>179</v>
      </c>
      <c r="P265" s="213"/>
      <c r="Q265" s="214"/>
      <c r="R265" s="213"/>
      <c r="S265" s="214">
        <v>93401</v>
      </c>
      <c r="T265" s="214" t="s">
        <v>1770</v>
      </c>
      <c r="U265" s="214">
        <v>2009</v>
      </c>
      <c r="V265" s="215">
        <v>37970</v>
      </c>
      <c r="W265" s="213">
        <v>4050</v>
      </c>
      <c r="X265" s="231"/>
      <c r="Y265" s="212"/>
      <c r="Z265" s="231"/>
      <c r="AA265" s="231"/>
      <c r="AB265" s="231"/>
      <c r="AC265" s="209"/>
      <c r="AD265" s="41"/>
      <c r="AE265" s="41"/>
      <c r="AF265" s="41"/>
      <c r="AG265" s="41"/>
      <c r="AH265" s="41"/>
      <c r="AI265" s="278"/>
    </row>
    <row r="266" spans="1:35" ht="45" customHeight="1" x14ac:dyDescent="0.2">
      <c r="A266" s="218" t="s">
        <v>6724</v>
      </c>
      <c r="B266" s="210">
        <v>707182008</v>
      </c>
      <c r="C266" s="209" t="s">
        <v>1292</v>
      </c>
      <c r="D266" s="210" t="s">
        <v>8041</v>
      </c>
      <c r="E266" s="209" t="s">
        <v>1771</v>
      </c>
      <c r="F266" s="211" t="s">
        <v>1772</v>
      </c>
      <c r="G266" s="211"/>
      <c r="H266" s="211" t="s">
        <v>1773</v>
      </c>
      <c r="I266" s="211" t="s">
        <v>5598</v>
      </c>
      <c r="J266" s="209" t="s">
        <v>1774</v>
      </c>
      <c r="K266" s="209" t="s">
        <v>5599</v>
      </c>
      <c r="L266" s="209" t="s">
        <v>1775</v>
      </c>
      <c r="M266" s="209" t="s">
        <v>1777</v>
      </c>
      <c r="N266" s="212" t="s">
        <v>4999</v>
      </c>
      <c r="O266" s="213" t="s">
        <v>817</v>
      </c>
      <c r="P266" s="213" t="s">
        <v>1778</v>
      </c>
      <c r="Q266" s="214" t="s">
        <v>1776</v>
      </c>
      <c r="R266" s="213"/>
      <c r="S266" s="214">
        <v>91401</v>
      </c>
      <c r="T266" s="214" t="s">
        <v>5600</v>
      </c>
      <c r="U266" s="214">
        <v>2019</v>
      </c>
      <c r="V266" s="215">
        <v>37970</v>
      </c>
      <c r="W266" s="213">
        <v>4100</v>
      </c>
      <c r="X266" s="231"/>
      <c r="Y266" s="212"/>
      <c r="Z266" s="231"/>
      <c r="AA266" s="231"/>
      <c r="AB266" s="231"/>
      <c r="AC266" s="209"/>
      <c r="AD266" s="41"/>
      <c r="AE266" s="41"/>
      <c r="AF266" s="41"/>
      <c r="AG266" s="41"/>
      <c r="AH266" s="41"/>
      <c r="AI266" s="278"/>
    </row>
    <row r="267" spans="1:35" ht="45" customHeight="1" x14ac:dyDescent="0.2">
      <c r="A267" s="218" t="s">
        <v>6725</v>
      </c>
      <c r="B267" s="210">
        <v>657285609</v>
      </c>
      <c r="C267" s="209" t="s">
        <v>1621</v>
      </c>
      <c r="D267" s="210" t="s">
        <v>8041</v>
      </c>
      <c r="E267" s="209" t="s">
        <v>1779</v>
      </c>
      <c r="F267" s="211" t="s">
        <v>1780</v>
      </c>
      <c r="G267" s="211"/>
      <c r="H267" s="211" t="s">
        <v>1781</v>
      </c>
      <c r="I267" s="211" t="s">
        <v>1782</v>
      </c>
      <c r="J267" s="209" t="s">
        <v>1783</v>
      </c>
      <c r="K267" s="209" t="s">
        <v>1784</v>
      </c>
      <c r="L267" s="209" t="s">
        <v>1785</v>
      </c>
      <c r="M267" s="209" t="s">
        <v>1787</v>
      </c>
      <c r="N267" s="212" t="s">
        <v>5000</v>
      </c>
      <c r="O267" s="213" t="s">
        <v>900</v>
      </c>
      <c r="P267" s="213"/>
      <c r="Q267" s="214" t="s">
        <v>1786</v>
      </c>
      <c r="R267" s="213"/>
      <c r="S267" s="214" t="s">
        <v>346</v>
      </c>
      <c r="T267" s="214" t="s">
        <v>4988</v>
      </c>
      <c r="U267" s="214">
        <v>2012</v>
      </c>
      <c r="V267" s="215">
        <v>39371</v>
      </c>
      <c r="W267" s="213">
        <v>7378</v>
      </c>
      <c r="X267" s="231"/>
      <c r="Y267" s="212"/>
      <c r="Z267" s="231"/>
      <c r="AA267" s="231"/>
      <c r="AB267" s="231"/>
      <c r="AC267" s="209"/>
      <c r="AD267" s="41"/>
      <c r="AE267" s="41"/>
      <c r="AF267" s="41"/>
      <c r="AG267" s="41"/>
      <c r="AH267" s="41"/>
      <c r="AI267" s="278"/>
    </row>
    <row r="268" spans="1:35" ht="45" customHeight="1" x14ac:dyDescent="0.2">
      <c r="A268" s="218" t="s">
        <v>6726</v>
      </c>
      <c r="B268" s="210">
        <v>714792008</v>
      </c>
      <c r="C268" s="209" t="s">
        <v>1280</v>
      </c>
      <c r="D268" s="210" t="s">
        <v>8041</v>
      </c>
      <c r="E268" s="209" t="s">
        <v>1788</v>
      </c>
      <c r="F268" s="211" t="s">
        <v>6727</v>
      </c>
      <c r="G268" s="211"/>
      <c r="H268" s="211" t="s">
        <v>1789</v>
      </c>
      <c r="I268" s="211" t="s">
        <v>6281</v>
      </c>
      <c r="J268" s="209" t="s">
        <v>1790</v>
      </c>
      <c r="K268" s="209" t="s">
        <v>6282</v>
      </c>
      <c r="L268" s="209" t="s">
        <v>6283</v>
      </c>
      <c r="M268" s="209" t="s">
        <v>5181</v>
      </c>
      <c r="N268" s="212" t="s">
        <v>4994</v>
      </c>
      <c r="O268" s="213" t="s">
        <v>1792</v>
      </c>
      <c r="P268" s="213" t="s">
        <v>1791</v>
      </c>
      <c r="Q268" s="214" t="s">
        <v>5098</v>
      </c>
      <c r="R268" s="213" t="s">
        <v>5180</v>
      </c>
      <c r="S268" s="214" t="s">
        <v>1032</v>
      </c>
      <c r="T268" s="214" t="s">
        <v>6728</v>
      </c>
      <c r="U268" s="214">
        <v>2020</v>
      </c>
      <c r="V268" s="215">
        <v>37970</v>
      </c>
      <c r="W268" s="213">
        <v>6740</v>
      </c>
      <c r="X268" s="231"/>
      <c r="Y268" s="212"/>
      <c r="Z268" s="231"/>
      <c r="AA268" s="231"/>
      <c r="AB268" s="231"/>
      <c r="AC268" s="209"/>
      <c r="AD268" s="41"/>
      <c r="AE268" s="41"/>
      <c r="AF268" s="41"/>
      <c r="AG268" s="41"/>
      <c r="AH268" s="41"/>
      <c r="AI268" s="278" t="s">
        <v>8030</v>
      </c>
    </row>
    <row r="269" spans="1:35" ht="45" customHeight="1" x14ac:dyDescent="0.2">
      <c r="A269" s="218" t="s">
        <v>6729</v>
      </c>
      <c r="B269" s="210">
        <v>650017552</v>
      </c>
      <c r="C269" s="209" t="s">
        <v>1280</v>
      </c>
      <c r="D269" s="210" t="s">
        <v>8041</v>
      </c>
      <c r="E269" s="209" t="s">
        <v>1793</v>
      </c>
      <c r="F269" s="209" t="s">
        <v>1794</v>
      </c>
      <c r="G269" s="209"/>
      <c r="H269" s="211" t="s">
        <v>1795</v>
      </c>
      <c r="I269" s="211" t="s">
        <v>1796</v>
      </c>
      <c r="J269" s="209" t="s">
        <v>1797</v>
      </c>
      <c r="K269" s="209" t="s">
        <v>1798</v>
      </c>
      <c r="L269" s="209" t="s">
        <v>1799</v>
      </c>
      <c r="M269" s="209" t="s">
        <v>1800</v>
      </c>
      <c r="N269" s="212" t="s">
        <v>47</v>
      </c>
      <c r="O269" s="213" t="s">
        <v>1801</v>
      </c>
      <c r="P269" s="213"/>
      <c r="Q269" s="214"/>
      <c r="R269" s="213"/>
      <c r="S269" s="214">
        <v>93401</v>
      </c>
      <c r="T269" s="214" t="s">
        <v>1802</v>
      </c>
      <c r="U269" s="214">
        <v>2010</v>
      </c>
      <c r="V269" s="215">
        <v>40813</v>
      </c>
      <c r="W269" s="213">
        <v>7454</v>
      </c>
      <c r="X269" s="231"/>
      <c r="Y269" s="212"/>
      <c r="Z269" s="231"/>
      <c r="AA269" s="231"/>
      <c r="AB269" s="231"/>
      <c r="AC269" s="209"/>
      <c r="AD269" s="41"/>
      <c r="AE269" s="41"/>
      <c r="AF269" s="41"/>
      <c r="AG269" s="41"/>
      <c r="AH269" s="41"/>
      <c r="AI269" s="278"/>
    </row>
    <row r="270" spans="1:35" ht="45" customHeight="1" x14ac:dyDescent="0.2">
      <c r="A270" s="218" t="s">
        <v>6730</v>
      </c>
      <c r="B270" s="210">
        <v>651660149</v>
      </c>
      <c r="C270" s="209"/>
      <c r="D270" s="210" t="s">
        <v>8041</v>
      </c>
      <c r="E270" s="209" t="s">
        <v>6180</v>
      </c>
      <c r="F270" s="209" t="s">
        <v>5546</v>
      </c>
      <c r="G270" s="209"/>
      <c r="H270" s="211" t="s">
        <v>5547</v>
      </c>
      <c r="I270" s="211" t="s">
        <v>5548</v>
      </c>
      <c r="J270" s="209" t="s">
        <v>5262</v>
      </c>
      <c r="K270" s="209" t="s">
        <v>5549</v>
      </c>
      <c r="L270" s="209" t="s">
        <v>5550</v>
      </c>
      <c r="M270" s="209" t="s">
        <v>5551</v>
      </c>
      <c r="N270" s="212" t="s">
        <v>4997</v>
      </c>
      <c r="O270" s="213" t="s">
        <v>800</v>
      </c>
      <c r="P270" s="213">
        <v>949317655</v>
      </c>
      <c r="Q270" s="225" t="s">
        <v>5552</v>
      </c>
      <c r="R270" s="213"/>
      <c r="S270" s="214">
        <v>93401</v>
      </c>
      <c r="T270" s="214" t="s">
        <v>5517</v>
      </c>
      <c r="U270" s="214">
        <v>2019</v>
      </c>
      <c r="V270" s="215">
        <v>43917</v>
      </c>
      <c r="W270" s="213">
        <v>7702</v>
      </c>
      <c r="X270" s="231"/>
      <c r="Y270" s="212"/>
      <c r="Z270" s="231"/>
      <c r="AA270" s="231"/>
      <c r="AB270" s="231"/>
      <c r="AC270" s="209"/>
      <c r="AD270" s="41"/>
      <c r="AE270" s="41"/>
      <c r="AF270" s="41"/>
      <c r="AG270" s="41"/>
      <c r="AH270" s="41"/>
      <c r="AI270" s="278"/>
    </row>
    <row r="271" spans="1:35" ht="45" customHeight="1" x14ac:dyDescent="0.2">
      <c r="A271" s="218" t="s">
        <v>8050</v>
      </c>
      <c r="B271" s="210">
        <v>651096642</v>
      </c>
      <c r="C271" s="209" t="s">
        <v>1803</v>
      </c>
      <c r="D271" s="210" t="s">
        <v>8041</v>
      </c>
      <c r="E271" s="209" t="s">
        <v>1804</v>
      </c>
      <c r="F271" s="211" t="s">
        <v>1805</v>
      </c>
      <c r="G271" s="211"/>
      <c r="H271" s="211" t="s">
        <v>1806</v>
      </c>
      <c r="I271" s="209" t="s">
        <v>1809</v>
      </c>
      <c r="J271" s="211" t="s">
        <v>1807</v>
      </c>
      <c r="K271" s="209" t="s">
        <v>1808</v>
      </c>
      <c r="L271" s="209" t="s">
        <v>1810</v>
      </c>
      <c r="M271" s="209" t="s">
        <v>1812</v>
      </c>
      <c r="N271" s="212" t="s">
        <v>46</v>
      </c>
      <c r="O271" s="213" t="s">
        <v>579</v>
      </c>
      <c r="P271" s="213" t="s">
        <v>1813</v>
      </c>
      <c r="Q271" s="214" t="s">
        <v>1811</v>
      </c>
      <c r="R271" s="213"/>
      <c r="S271" s="214">
        <v>93401</v>
      </c>
      <c r="T271" s="214" t="s">
        <v>1814</v>
      </c>
      <c r="U271" s="214">
        <v>2017</v>
      </c>
      <c r="V271" s="215">
        <v>42306</v>
      </c>
      <c r="W271" s="213">
        <v>7585</v>
      </c>
      <c r="X271" s="231"/>
      <c r="Y271" s="212"/>
      <c r="Z271" s="231"/>
      <c r="AA271" s="231"/>
      <c r="AB271" s="231"/>
      <c r="AC271" s="209"/>
      <c r="AD271" s="41"/>
      <c r="AE271" s="41"/>
      <c r="AF271" s="41"/>
      <c r="AG271" s="41"/>
      <c r="AH271" s="41"/>
      <c r="AI271" s="278"/>
    </row>
    <row r="272" spans="1:35" ht="45" customHeight="1" x14ac:dyDescent="0.2">
      <c r="A272" s="218" t="s">
        <v>6731</v>
      </c>
      <c r="B272" s="210">
        <v>651811481</v>
      </c>
      <c r="C272" s="209"/>
      <c r="D272" s="210" t="s">
        <v>8041</v>
      </c>
      <c r="E272" s="209" t="s">
        <v>6181</v>
      </c>
      <c r="F272" s="211" t="s">
        <v>5736</v>
      </c>
      <c r="G272" s="211"/>
      <c r="H272" s="211" t="s">
        <v>5561</v>
      </c>
      <c r="I272" s="209" t="s">
        <v>5555</v>
      </c>
      <c r="J272" s="211" t="s">
        <v>1205</v>
      </c>
      <c r="K272" s="209" t="s">
        <v>5556</v>
      </c>
      <c r="L272" s="209" t="s">
        <v>5557</v>
      </c>
      <c r="M272" s="209" t="s">
        <v>5558</v>
      </c>
      <c r="N272" s="212" t="s">
        <v>4998</v>
      </c>
      <c r="O272" s="213" t="s">
        <v>2257</v>
      </c>
      <c r="P272" s="213">
        <v>964560714</v>
      </c>
      <c r="Q272" s="225" t="s">
        <v>5559</v>
      </c>
      <c r="R272" s="213"/>
      <c r="S272" s="214">
        <v>93401</v>
      </c>
      <c r="T272" s="214" t="s">
        <v>5737</v>
      </c>
      <c r="U272" s="214">
        <v>2020</v>
      </c>
      <c r="V272" s="215">
        <v>43927</v>
      </c>
      <c r="W272" s="213">
        <v>7703</v>
      </c>
      <c r="X272" s="231"/>
      <c r="Y272" s="212"/>
      <c r="Z272" s="231"/>
      <c r="AA272" s="231"/>
      <c r="AB272" s="231"/>
      <c r="AC272" s="209"/>
      <c r="AD272" s="41"/>
      <c r="AE272" s="41"/>
      <c r="AF272" s="41"/>
      <c r="AG272" s="41"/>
      <c r="AH272" s="41"/>
      <c r="AI272" s="278"/>
    </row>
    <row r="273" spans="1:35" ht="45" customHeight="1" x14ac:dyDescent="0.2">
      <c r="A273" s="218" t="s">
        <v>6732</v>
      </c>
      <c r="B273" s="210">
        <v>817743005</v>
      </c>
      <c r="C273" s="209" t="s">
        <v>1292</v>
      </c>
      <c r="D273" s="210" t="s">
        <v>8041</v>
      </c>
      <c r="E273" s="209" t="s">
        <v>1815</v>
      </c>
      <c r="F273" s="211" t="s">
        <v>1816</v>
      </c>
      <c r="G273" s="211"/>
      <c r="H273" s="211" t="s">
        <v>1817</v>
      </c>
      <c r="I273" s="211" t="s">
        <v>1818</v>
      </c>
      <c r="J273" s="209" t="s">
        <v>1819</v>
      </c>
      <c r="K273" s="209" t="s">
        <v>1820</v>
      </c>
      <c r="L273" s="209" t="s">
        <v>1821</v>
      </c>
      <c r="M273" s="209" t="s">
        <v>1822</v>
      </c>
      <c r="N273" s="212" t="s">
        <v>4998</v>
      </c>
      <c r="O273" s="213" t="s">
        <v>8051</v>
      </c>
      <c r="P273" s="213" t="s">
        <v>1823</v>
      </c>
      <c r="Q273" s="214" t="s">
        <v>1824</v>
      </c>
      <c r="R273" s="213"/>
      <c r="S273" s="214">
        <v>93401</v>
      </c>
      <c r="T273" s="214" t="s">
        <v>1825</v>
      </c>
      <c r="U273" s="214">
        <v>2016</v>
      </c>
      <c r="V273" s="215">
        <v>37970</v>
      </c>
      <c r="W273" s="213">
        <v>5350</v>
      </c>
      <c r="X273" s="231"/>
      <c r="Y273" s="212"/>
      <c r="Z273" s="231"/>
      <c r="AA273" s="231"/>
      <c r="AB273" s="231"/>
      <c r="AC273" s="209"/>
      <c r="AD273" s="41"/>
      <c r="AE273" s="41"/>
      <c r="AF273" s="41"/>
      <c r="AG273" s="41"/>
      <c r="AH273" s="41"/>
      <c r="AI273" s="278"/>
    </row>
    <row r="274" spans="1:35" ht="45" customHeight="1" x14ac:dyDescent="0.2">
      <c r="A274" s="218" t="s">
        <v>6733</v>
      </c>
      <c r="B274" s="210">
        <v>759917405</v>
      </c>
      <c r="C274" s="209" t="s">
        <v>1826</v>
      </c>
      <c r="D274" s="210" t="s">
        <v>8042</v>
      </c>
      <c r="E274" s="209" t="s">
        <v>1827</v>
      </c>
      <c r="F274" s="211" t="s">
        <v>6734</v>
      </c>
      <c r="G274" s="211"/>
      <c r="H274" s="211" t="s">
        <v>1828</v>
      </c>
      <c r="I274" s="211" t="s">
        <v>5073</v>
      </c>
      <c r="J274" s="209" t="s">
        <v>6182</v>
      </c>
      <c r="K274" s="209" t="s">
        <v>5345</v>
      </c>
      <c r="L274" s="209" t="s">
        <v>5074</v>
      </c>
      <c r="M274" s="209" t="s">
        <v>6735</v>
      </c>
      <c r="N274" s="212" t="s">
        <v>4995</v>
      </c>
      <c r="O274" s="213" t="s">
        <v>159</v>
      </c>
      <c r="P274" s="213" t="s">
        <v>8210</v>
      </c>
      <c r="Q274" s="226" t="s">
        <v>5072</v>
      </c>
      <c r="R274" s="213"/>
      <c r="S274" s="214">
        <v>93401</v>
      </c>
      <c r="T274" s="214" t="s">
        <v>6736</v>
      </c>
      <c r="U274" s="214">
        <v>2020</v>
      </c>
      <c r="V274" s="215">
        <v>37970</v>
      </c>
      <c r="W274" s="213">
        <v>6983</v>
      </c>
      <c r="X274" s="231"/>
      <c r="Y274" s="212"/>
      <c r="Z274" s="231"/>
      <c r="AA274" s="231"/>
      <c r="AB274" s="231"/>
      <c r="AC274" s="209"/>
      <c r="AD274" s="41"/>
      <c r="AE274" s="41"/>
      <c r="AF274" s="41"/>
      <c r="AG274" s="41"/>
      <c r="AH274" s="41"/>
      <c r="AI274" s="278" t="s">
        <v>8052</v>
      </c>
    </row>
    <row r="275" spans="1:35" ht="45" customHeight="1" x14ac:dyDescent="0.2">
      <c r="A275" s="218" t="s">
        <v>6737</v>
      </c>
      <c r="B275" s="210">
        <v>654426600</v>
      </c>
      <c r="C275" s="209" t="s">
        <v>1280</v>
      </c>
      <c r="D275" s="210" t="s">
        <v>8041</v>
      </c>
      <c r="E275" s="209" t="s">
        <v>1829</v>
      </c>
      <c r="F275" s="211" t="s">
        <v>1830</v>
      </c>
      <c r="G275" s="211"/>
      <c r="H275" s="211" t="s">
        <v>1831</v>
      </c>
      <c r="I275" s="211" t="s">
        <v>1832</v>
      </c>
      <c r="J275" s="209" t="s">
        <v>1389</v>
      </c>
      <c r="K275" s="209" t="s">
        <v>1833</v>
      </c>
      <c r="L275" s="209" t="s">
        <v>1834</v>
      </c>
      <c r="M275" s="209" t="s">
        <v>1836</v>
      </c>
      <c r="N275" s="212" t="s">
        <v>46</v>
      </c>
      <c r="O275" s="213" t="s">
        <v>579</v>
      </c>
      <c r="P275" s="213" t="s">
        <v>1837</v>
      </c>
      <c r="Q275" s="214" t="s">
        <v>1835</v>
      </c>
      <c r="R275" s="213"/>
      <c r="S275" s="214" t="s">
        <v>81</v>
      </c>
      <c r="T275" s="214" t="s">
        <v>1838</v>
      </c>
      <c r="U275" s="214">
        <v>2013</v>
      </c>
      <c r="V275" s="215">
        <v>39113</v>
      </c>
      <c r="W275" s="213">
        <v>7344</v>
      </c>
      <c r="X275" s="231"/>
      <c r="Y275" s="212"/>
      <c r="Z275" s="231"/>
      <c r="AA275" s="231"/>
      <c r="AB275" s="231"/>
      <c r="AC275" s="209"/>
      <c r="AD275" s="41"/>
      <c r="AE275" s="41"/>
      <c r="AF275" s="41"/>
      <c r="AG275" s="41"/>
      <c r="AH275" s="41"/>
      <c r="AI275" s="278"/>
    </row>
    <row r="276" spans="1:35" ht="45" customHeight="1" x14ac:dyDescent="0.2">
      <c r="A276" s="218" t="s">
        <v>6738</v>
      </c>
      <c r="B276" s="210">
        <v>715127008</v>
      </c>
      <c r="C276" s="209" t="s">
        <v>1340</v>
      </c>
      <c r="D276" s="210" t="s">
        <v>8041</v>
      </c>
      <c r="E276" s="209" t="s">
        <v>1839</v>
      </c>
      <c r="F276" s="211" t="s">
        <v>1840</v>
      </c>
      <c r="G276" s="211"/>
      <c r="H276" s="211" t="s">
        <v>1841</v>
      </c>
      <c r="I276" s="211" t="s">
        <v>1842</v>
      </c>
      <c r="J276" s="209" t="s">
        <v>1389</v>
      </c>
      <c r="K276" s="209" t="s">
        <v>123</v>
      </c>
      <c r="L276" s="209" t="s">
        <v>1843</v>
      </c>
      <c r="M276" s="209" t="s">
        <v>1844</v>
      </c>
      <c r="N276" s="212" t="s">
        <v>46</v>
      </c>
      <c r="O276" s="213" t="s">
        <v>579</v>
      </c>
      <c r="P276" s="213"/>
      <c r="Q276" s="214"/>
      <c r="R276" s="213"/>
      <c r="S276" s="214">
        <v>93401</v>
      </c>
      <c r="T276" s="214" t="s">
        <v>1747</v>
      </c>
      <c r="U276" s="214">
        <v>2017</v>
      </c>
      <c r="V276" s="215">
        <v>39414</v>
      </c>
      <c r="W276" s="213">
        <v>7384</v>
      </c>
      <c r="X276" s="231"/>
      <c r="Y276" s="212"/>
      <c r="Z276" s="231"/>
      <c r="AA276" s="231"/>
      <c r="AB276" s="231"/>
      <c r="AC276" s="209"/>
      <c r="AD276" s="41"/>
      <c r="AE276" s="41"/>
      <c r="AF276" s="41"/>
      <c r="AG276" s="41"/>
      <c r="AH276" s="41"/>
      <c r="AI276" s="278"/>
    </row>
    <row r="277" spans="1:35" ht="45" customHeight="1" x14ac:dyDescent="0.2">
      <c r="A277" s="218" t="s">
        <v>6739</v>
      </c>
      <c r="B277" s="210">
        <v>716223000</v>
      </c>
      <c r="C277" s="209" t="s">
        <v>1292</v>
      </c>
      <c r="D277" s="210" t="s">
        <v>8041</v>
      </c>
      <c r="E277" s="209" t="s">
        <v>1845</v>
      </c>
      <c r="F277" s="209" t="s">
        <v>1847</v>
      </c>
      <c r="G277" s="209"/>
      <c r="H277" s="211" t="s">
        <v>1846</v>
      </c>
      <c r="I277" s="211" t="s">
        <v>1848</v>
      </c>
      <c r="J277" s="209" t="s">
        <v>1849</v>
      </c>
      <c r="K277" s="209" t="s">
        <v>1850</v>
      </c>
      <c r="L277" s="209" t="s">
        <v>1851</v>
      </c>
      <c r="M277" s="209" t="s">
        <v>1852</v>
      </c>
      <c r="N277" s="212" t="s">
        <v>4994</v>
      </c>
      <c r="O277" s="213" t="s">
        <v>1412</v>
      </c>
      <c r="P277" s="213"/>
      <c r="Q277" s="214"/>
      <c r="R277" s="213"/>
      <c r="S277" s="214" t="s">
        <v>1032</v>
      </c>
      <c r="T277" s="214" t="s">
        <v>1853</v>
      </c>
      <c r="U277" s="214">
        <v>2014</v>
      </c>
      <c r="V277" s="215">
        <v>37970</v>
      </c>
      <c r="W277" s="213">
        <v>6780</v>
      </c>
      <c r="X277" s="231"/>
      <c r="Y277" s="212"/>
      <c r="Z277" s="231"/>
      <c r="AA277" s="231"/>
      <c r="AB277" s="231"/>
      <c r="AC277" s="209"/>
      <c r="AD277" s="41"/>
      <c r="AE277" s="41"/>
      <c r="AF277" s="41"/>
      <c r="AG277" s="41"/>
      <c r="AH277" s="41"/>
      <c r="AI277" s="278"/>
    </row>
    <row r="278" spans="1:35" ht="45" customHeight="1" x14ac:dyDescent="0.2">
      <c r="A278" s="218" t="s">
        <v>6740</v>
      </c>
      <c r="B278" s="210">
        <v>732384006</v>
      </c>
      <c r="C278" s="209" t="s">
        <v>1280</v>
      </c>
      <c r="D278" s="210" t="s">
        <v>8041</v>
      </c>
      <c r="E278" s="209" t="s">
        <v>1854</v>
      </c>
      <c r="F278" s="211" t="s">
        <v>5897</v>
      </c>
      <c r="G278" s="211"/>
      <c r="H278" s="211" t="s">
        <v>1855</v>
      </c>
      <c r="I278" s="211" t="s">
        <v>5898</v>
      </c>
      <c r="J278" s="209" t="s">
        <v>5899</v>
      </c>
      <c r="K278" s="209" t="s">
        <v>5900</v>
      </c>
      <c r="L278" s="209" t="s">
        <v>1857</v>
      </c>
      <c r="M278" s="209" t="s">
        <v>1858</v>
      </c>
      <c r="N278" s="212" t="s">
        <v>46</v>
      </c>
      <c r="O278" s="213" t="s">
        <v>1859</v>
      </c>
      <c r="P278" s="213" t="s">
        <v>5890</v>
      </c>
      <c r="Q278" s="214" t="s">
        <v>5891</v>
      </c>
      <c r="R278" s="213"/>
      <c r="S278" s="214" t="s">
        <v>513</v>
      </c>
      <c r="T278" s="214" t="s">
        <v>6741</v>
      </c>
      <c r="U278" s="214">
        <v>2020</v>
      </c>
      <c r="V278" s="215">
        <v>42688</v>
      </c>
      <c r="W278" s="213">
        <v>7620</v>
      </c>
      <c r="X278" s="231"/>
      <c r="Y278" s="212"/>
      <c r="Z278" s="231"/>
      <c r="AA278" s="231"/>
      <c r="AB278" s="231"/>
      <c r="AC278" s="209"/>
      <c r="AD278" s="41"/>
      <c r="AE278" s="41"/>
      <c r="AF278" s="41"/>
      <c r="AG278" s="41"/>
      <c r="AH278" s="41"/>
      <c r="AI278" s="278"/>
    </row>
    <row r="279" spans="1:35" ht="45" customHeight="1" x14ac:dyDescent="0.2">
      <c r="A279" s="218" t="s">
        <v>8053</v>
      </c>
      <c r="B279" s="210">
        <v>650992660</v>
      </c>
      <c r="C279" s="209" t="s">
        <v>70</v>
      </c>
      <c r="D279" s="210" t="s">
        <v>7975</v>
      </c>
      <c r="E279" s="209" t="s">
        <v>1861</v>
      </c>
      <c r="F279" s="211" t="s">
        <v>1862</v>
      </c>
      <c r="G279" s="211"/>
      <c r="H279" s="211" t="s">
        <v>1863</v>
      </c>
      <c r="I279" s="211" t="s">
        <v>1864</v>
      </c>
      <c r="J279" s="209" t="s">
        <v>687</v>
      </c>
      <c r="K279" s="209" t="s">
        <v>1865</v>
      </c>
      <c r="L279" s="209" t="s">
        <v>1866</v>
      </c>
      <c r="M279" s="209" t="s">
        <v>1867</v>
      </c>
      <c r="N279" s="212" t="s">
        <v>46</v>
      </c>
      <c r="O279" s="213" t="s">
        <v>579</v>
      </c>
      <c r="P279" s="213" t="s">
        <v>1868</v>
      </c>
      <c r="Q279" s="214" t="s">
        <v>1869</v>
      </c>
      <c r="R279" s="213"/>
      <c r="S279" s="214" t="s">
        <v>558</v>
      </c>
      <c r="T279" s="214" t="s">
        <v>691</v>
      </c>
      <c r="U279" s="214">
        <v>2017</v>
      </c>
      <c r="V279" s="215">
        <v>43472</v>
      </c>
      <c r="W279" s="213">
        <v>7667</v>
      </c>
      <c r="X279" s="231"/>
      <c r="Y279" s="212"/>
      <c r="Z279" s="231"/>
      <c r="AA279" s="231"/>
      <c r="AB279" s="231"/>
      <c r="AC279" s="209"/>
      <c r="AD279" s="41"/>
      <c r="AE279" s="41"/>
      <c r="AF279" s="41"/>
      <c r="AG279" s="41"/>
      <c r="AH279" s="41"/>
      <c r="AI279" s="278"/>
    </row>
    <row r="280" spans="1:35" ht="45" customHeight="1" x14ac:dyDescent="0.2">
      <c r="A280" s="218" t="s">
        <v>6742</v>
      </c>
      <c r="B280" s="210">
        <v>702081009</v>
      </c>
      <c r="C280" s="209" t="s">
        <v>1292</v>
      </c>
      <c r="D280" s="210" t="s">
        <v>8041</v>
      </c>
      <c r="E280" s="209" t="s">
        <v>1870</v>
      </c>
      <c r="F280" s="211" t="s">
        <v>6743</v>
      </c>
      <c r="G280" s="211"/>
      <c r="H280" s="211" t="s">
        <v>1871</v>
      </c>
      <c r="I280" s="209" t="s">
        <v>6744</v>
      </c>
      <c r="J280" s="209" t="s">
        <v>1872</v>
      </c>
      <c r="K280" s="209" t="s">
        <v>1873</v>
      </c>
      <c r="L280" s="209" t="s">
        <v>5076</v>
      </c>
      <c r="M280" s="209" t="s">
        <v>6745</v>
      </c>
      <c r="N280" s="212" t="s">
        <v>47</v>
      </c>
      <c r="O280" s="213" t="s">
        <v>1165</v>
      </c>
      <c r="P280" s="213" t="s">
        <v>5909</v>
      </c>
      <c r="Q280" s="214" t="s">
        <v>6746</v>
      </c>
      <c r="R280" s="213"/>
      <c r="S280" s="214">
        <v>93105</v>
      </c>
      <c r="T280" s="214" t="s">
        <v>6747</v>
      </c>
      <c r="U280" s="214">
        <v>2020</v>
      </c>
      <c r="V280" s="215">
        <v>37970</v>
      </c>
      <c r="W280" s="213">
        <v>6905</v>
      </c>
      <c r="X280" s="231"/>
      <c r="Y280" s="212"/>
      <c r="Z280" s="231"/>
      <c r="AA280" s="231"/>
      <c r="AB280" s="231"/>
      <c r="AC280" s="248" t="s">
        <v>7948</v>
      </c>
      <c r="AD280" s="41"/>
      <c r="AE280" s="41"/>
      <c r="AF280" s="41"/>
      <c r="AG280" s="41"/>
      <c r="AH280" s="41"/>
      <c r="AI280" s="278" t="s">
        <v>7949</v>
      </c>
    </row>
    <row r="281" spans="1:35" ht="45" customHeight="1" x14ac:dyDescent="0.2">
      <c r="A281" s="218" t="s">
        <v>6748</v>
      </c>
      <c r="B281" s="210">
        <v>717538005</v>
      </c>
      <c r="C281" s="209" t="s">
        <v>1292</v>
      </c>
      <c r="D281" s="210" t="s">
        <v>8041</v>
      </c>
      <c r="E281" s="209" t="s">
        <v>1874</v>
      </c>
      <c r="F281" s="297" t="s">
        <v>8298</v>
      </c>
      <c r="G281" s="211">
        <v>2023</v>
      </c>
      <c r="H281" s="211" t="s">
        <v>1875</v>
      </c>
      <c r="I281" s="211" t="s">
        <v>8299</v>
      </c>
      <c r="J281" s="209" t="s">
        <v>163</v>
      </c>
      <c r="K281" s="209" t="s">
        <v>8373</v>
      </c>
      <c r="L281" s="209" t="s">
        <v>8374</v>
      </c>
      <c r="M281" s="209" t="s">
        <v>1876</v>
      </c>
      <c r="N281" s="212" t="s">
        <v>4997</v>
      </c>
      <c r="O281" s="213" t="s">
        <v>1878</v>
      </c>
      <c r="P281" s="213" t="s">
        <v>1877</v>
      </c>
      <c r="Q281" s="214"/>
      <c r="R281" s="213"/>
      <c r="S281" s="214">
        <v>93401</v>
      </c>
      <c r="T281" s="214" t="s">
        <v>8375</v>
      </c>
      <c r="U281" s="214">
        <v>2022</v>
      </c>
      <c r="V281" s="215">
        <v>37970</v>
      </c>
      <c r="W281" s="213">
        <v>6862</v>
      </c>
      <c r="X281" s="231"/>
      <c r="Y281" s="212"/>
      <c r="Z281" s="231"/>
      <c r="AA281" s="231"/>
      <c r="AB281" s="231"/>
      <c r="AC281" s="209"/>
      <c r="AD281" s="41"/>
      <c r="AE281" s="41"/>
      <c r="AF281" s="41"/>
      <c r="AG281" s="41"/>
      <c r="AH281" s="41"/>
      <c r="AI281" s="278" t="s">
        <v>8054</v>
      </c>
    </row>
    <row r="282" spans="1:35" ht="45" customHeight="1" x14ac:dyDescent="0.2">
      <c r="A282" s="218" t="s">
        <v>6749</v>
      </c>
      <c r="B282" s="210">
        <v>653176902</v>
      </c>
      <c r="C282" s="209" t="s">
        <v>1280</v>
      </c>
      <c r="D282" s="210" t="s">
        <v>8041</v>
      </c>
      <c r="E282" s="209" t="s">
        <v>1879</v>
      </c>
      <c r="F282" s="211" t="s">
        <v>6750</v>
      </c>
      <c r="G282" s="211"/>
      <c r="H282" s="211" t="s">
        <v>1880</v>
      </c>
      <c r="I282" s="211" t="s">
        <v>6751</v>
      </c>
      <c r="J282" s="209" t="s">
        <v>1881</v>
      </c>
      <c r="K282" s="209" t="s">
        <v>1882</v>
      </c>
      <c r="L282" s="209" t="s">
        <v>1883</v>
      </c>
      <c r="M282" s="209" t="s">
        <v>1884</v>
      </c>
      <c r="N282" s="212" t="s">
        <v>46</v>
      </c>
      <c r="O282" s="213" t="s">
        <v>579</v>
      </c>
      <c r="P282" s="213" t="s">
        <v>6752</v>
      </c>
      <c r="Q282" s="214" t="s">
        <v>1885</v>
      </c>
      <c r="R282" s="213"/>
      <c r="S282" s="214" t="s">
        <v>81</v>
      </c>
      <c r="T282" s="214" t="s">
        <v>6753</v>
      </c>
      <c r="U282" s="214">
        <v>2020</v>
      </c>
      <c r="V282" s="215">
        <v>39143</v>
      </c>
      <c r="W282" s="213">
        <v>7347</v>
      </c>
      <c r="X282" s="231"/>
      <c r="Y282" s="212"/>
      <c r="Z282" s="231"/>
      <c r="AA282" s="231"/>
      <c r="AB282" s="231"/>
      <c r="AC282" s="248" t="s">
        <v>7950</v>
      </c>
      <c r="AD282" s="41"/>
      <c r="AE282" s="41"/>
      <c r="AF282" s="41"/>
      <c r="AG282" s="41"/>
      <c r="AH282" s="41"/>
      <c r="AI282" s="278" t="s">
        <v>7950</v>
      </c>
    </row>
    <row r="283" spans="1:35" ht="45" customHeight="1" x14ac:dyDescent="0.2">
      <c r="A283" s="218" t="s">
        <v>6754</v>
      </c>
      <c r="B283" s="210">
        <v>651137691</v>
      </c>
      <c r="C283" s="214" t="s">
        <v>1886</v>
      </c>
      <c r="D283" s="210" t="s">
        <v>8041</v>
      </c>
      <c r="E283" s="209" t="s">
        <v>1887</v>
      </c>
      <c r="F283" s="211" t="s">
        <v>1888</v>
      </c>
      <c r="G283" s="211"/>
      <c r="H283" s="211" t="s">
        <v>1889</v>
      </c>
      <c r="I283" s="211" t="s">
        <v>1890</v>
      </c>
      <c r="J283" s="209" t="s">
        <v>1891</v>
      </c>
      <c r="K283" s="209" t="s">
        <v>1892</v>
      </c>
      <c r="L283" s="209" t="s">
        <v>1893</v>
      </c>
      <c r="M283" s="209" t="s">
        <v>1895</v>
      </c>
      <c r="N283" s="212" t="s">
        <v>501</v>
      </c>
      <c r="O283" s="213" t="s">
        <v>8055</v>
      </c>
      <c r="P283" s="213" t="s">
        <v>1896</v>
      </c>
      <c r="Q283" s="214" t="s">
        <v>1894</v>
      </c>
      <c r="R283" s="213"/>
      <c r="S283" s="214">
        <v>93401</v>
      </c>
      <c r="T283" s="214" t="s">
        <v>1291</v>
      </c>
      <c r="U283" s="214">
        <v>2015</v>
      </c>
      <c r="V283" s="215">
        <v>42489</v>
      </c>
      <c r="W283" s="213">
        <v>7606</v>
      </c>
      <c r="X283" s="231"/>
      <c r="Y283" s="212"/>
      <c r="Z283" s="231"/>
      <c r="AA283" s="231"/>
      <c r="AB283" s="231"/>
      <c r="AC283" s="209"/>
      <c r="AD283" s="41"/>
      <c r="AE283" s="41"/>
      <c r="AF283" s="41"/>
      <c r="AG283" s="41"/>
      <c r="AH283" s="41"/>
      <c r="AI283" s="278"/>
    </row>
    <row r="284" spans="1:35" ht="45" customHeight="1" x14ac:dyDescent="0.2">
      <c r="A284" s="218" t="s">
        <v>6755</v>
      </c>
      <c r="B284" s="210">
        <v>652968406</v>
      </c>
      <c r="C284" s="209" t="s">
        <v>1340</v>
      </c>
      <c r="D284" s="210" t="s">
        <v>8041</v>
      </c>
      <c r="E284" s="209" t="s">
        <v>1897</v>
      </c>
      <c r="F284" s="211" t="s">
        <v>1898</v>
      </c>
      <c r="G284" s="211"/>
      <c r="H284" s="211" t="s">
        <v>1899</v>
      </c>
      <c r="I284" s="211" t="s">
        <v>1900</v>
      </c>
      <c r="J284" s="209" t="s">
        <v>1901</v>
      </c>
      <c r="K284" s="209" t="s">
        <v>1902</v>
      </c>
      <c r="L284" s="209" t="s">
        <v>1903</v>
      </c>
      <c r="M284" s="209" t="s">
        <v>1904</v>
      </c>
      <c r="N284" s="212" t="s">
        <v>46</v>
      </c>
      <c r="O284" s="213" t="s">
        <v>579</v>
      </c>
      <c r="P284" s="213" t="s">
        <v>1905</v>
      </c>
      <c r="Q284" s="214"/>
      <c r="R284" s="213"/>
      <c r="S284" s="214">
        <v>93401</v>
      </c>
      <c r="T284" s="214" t="s">
        <v>1906</v>
      </c>
      <c r="U284" s="214">
        <v>2010</v>
      </c>
      <c r="V284" s="215">
        <v>39322</v>
      </c>
      <c r="W284" s="213">
        <v>7371</v>
      </c>
      <c r="X284" s="231"/>
      <c r="Y284" s="212"/>
      <c r="Z284" s="231"/>
      <c r="AA284" s="231"/>
      <c r="AB284" s="231"/>
      <c r="AC284" s="209"/>
      <c r="AD284" s="41"/>
      <c r="AE284" s="41"/>
      <c r="AF284" s="41"/>
      <c r="AG284" s="41"/>
      <c r="AH284" s="41"/>
      <c r="AI284" s="278"/>
    </row>
    <row r="285" spans="1:35" ht="45" customHeight="1" x14ac:dyDescent="0.2">
      <c r="A285" s="218" t="s">
        <v>6756</v>
      </c>
      <c r="B285" s="210">
        <v>650964950</v>
      </c>
      <c r="C285" s="209" t="s">
        <v>1280</v>
      </c>
      <c r="D285" s="210" t="s">
        <v>8041</v>
      </c>
      <c r="E285" s="209" t="s">
        <v>1907</v>
      </c>
      <c r="F285" s="211" t="s">
        <v>7455</v>
      </c>
      <c r="G285" s="211"/>
      <c r="H285" s="211" t="s">
        <v>1908</v>
      </c>
      <c r="I285" s="211" t="s">
        <v>1909</v>
      </c>
      <c r="J285" s="209" t="s">
        <v>1910</v>
      </c>
      <c r="K285" s="209" t="s">
        <v>1911</v>
      </c>
      <c r="L285" s="209" t="s">
        <v>1912</v>
      </c>
      <c r="M285" s="209" t="s">
        <v>5010</v>
      </c>
      <c r="N285" s="212" t="s">
        <v>4996</v>
      </c>
      <c r="O285" s="213" t="s">
        <v>1914</v>
      </c>
      <c r="P285" s="213" t="s">
        <v>7456</v>
      </c>
      <c r="Q285" s="214" t="s">
        <v>1913</v>
      </c>
      <c r="R285" s="213"/>
      <c r="S285" s="214" t="s">
        <v>81</v>
      </c>
      <c r="T285" s="214" t="s">
        <v>7457</v>
      </c>
      <c r="U285" s="214">
        <v>2020</v>
      </c>
      <c r="V285" s="215">
        <v>43374</v>
      </c>
      <c r="W285" s="213">
        <v>7658</v>
      </c>
      <c r="X285" s="273"/>
      <c r="Y285" s="274"/>
      <c r="Z285" s="273"/>
      <c r="AA285" s="273"/>
      <c r="AB285" s="273"/>
      <c r="AC285" s="275"/>
      <c r="AD285" s="41"/>
      <c r="AE285" s="41"/>
      <c r="AF285" s="41"/>
      <c r="AG285" s="41"/>
      <c r="AH285" s="41"/>
      <c r="AI285" s="278"/>
    </row>
    <row r="286" spans="1:35" ht="45" customHeight="1" x14ac:dyDescent="0.2">
      <c r="A286" s="218" t="s">
        <v>8056</v>
      </c>
      <c r="B286" s="209" t="s">
        <v>7720</v>
      </c>
      <c r="C286" s="209" t="s">
        <v>1292</v>
      </c>
      <c r="D286" s="210" t="s">
        <v>8041</v>
      </c>
      <c r="E286" s="209" t="s">
        <v>1915</v>
      </c>
      <c r="F286" s="211" t="s">
        <v>6757</v>
      </c>
      <c r="G286" s="211"/>
      <c r="H286" s="211" t="s">
        <v>1916</v>
      </c>
      <c r="I286" s="211" t="s">
        <v>6758</v>
      </c>
      <c r="J286" s="209" t="s">
        <v>1917</v>
      </c>
      <c r="K286" s="209" t="s">
        <v>5818</v>
      </c>
      <c r="L286" s="209" t="s">
        <v>1918</v>
      </c>
      <c r="M286" s="209" t="s">
        <v>1919</v>
      </c>
      <c r="N286" s="212" t="s">
        <v>46</v>
      </c>
      <c r="O286" s="213" t="s">
        <v>1920</v>
      </c>
      <c r="P286" s="213" t="s">
        <v>6759</v>
      </c>
      <c r="Q286" s="214" t="s">
        <v>5819</v>
      </c>
      <c r="R286" s="213"/>
      <c r="S286" s="214" t="s">
        <v>1304</v>
      </c>
      <c r="T286" s="214" t="s">
        <v>6468</v>
      </c>
      <c r="U286" s="214">
        <v>2020</v>
      </c>
      <c r="V286" s="215">
        <v>37970</v>
      </c>
      <c r="W286" s="213">
        <v>7036</v>
      </c>
      <c r="X286" s="273"/>
      <c r="Y286" s="274"/>
      <c r="Z286" s="273"/>
      <c r="AA286" s="273"/>
      <c r="AB286" s="273"/>
      <c r="AC286" s="275"/>
      <c r="AD286" s="41"/>
      <c r="AE286" s="41"/>
      <c r="AF286" s="41"/>
      <c r="AG286" s="41"/>
      <c r="AH286" s="41"/>
      <c r="AI286" s="278"/>
    </row>
    <row r="287" spans="1:35" ht="45" customHeight="1" x14ac:dyDescent="0.2">
      <c r="A287" s="218" t="s">
        <v>6760</v>
      </c>
      <c r="B287" s="210">
        <v>653401507</v>
      </c>
      <c r="C287" s="209" t="s">
        <v>1280</v>
      </c>
      <c r="D287" s="210" t="s">
        <v>8041</v>
      </c>
      <c r="E287" s="209" t="s">
        <v>1921</v>
      </c>
      <c r="F287" s="211" t="s">
        <v>1922</v>
      </c>
      <c r="G287" s="211"/>
      <c r="H287" s="211" t="s">
        <v>1923</v>
      </c>
      <c r="I287" s="211" t="s">
        <v>1924</v>
      </c>
      <c r="J287" s="209" t="s">
        <v>163</v>
      </c>
      <c r="K287" s="209" t="s">
        <v>1925</v>
      </c>
      <c r="L287" s="209" t="s">
        <v>1926</v>
      </c>
      <c r="M287" s="212" t="s">
        <v>1928</v>
      </c>
      <c r="N287" s="212" t="s">
        <v>501</v>
      </c>
      <c r="O287" s="213" t="s">
        <v>635</v>
      </c>
      <c r="P287" s="213" t="s">
        <v>1929</v>
      </c>
      <c r="Q287" s="214" t="s">
        <v>1927</v>
      </c>
      <c r="R287" s="213"/>
      <c r="S287" s="214" t="s">
        <v>81</v>
      </c>
      <c r="T287" s="214" t="s">
        <v>1930</v>
      </c>
      <c r="U287" s="214">
        <v>2006</v>
      </c>
      <c r="V287" s="215">
        <v>39616</v>
      </c>
      <c r="W287" s="213">
        <v>7396</v>
      </c>
      <c r="X287" s="231"/>
      <c r="Y287" s="212"/>
      <c r="Z287" s="231"/>
      <c r="AA287" s="231"/>
      <c r="AB287" s="231"/>
      <c r="AC287" s="209"/>
      <c r="AD287" s="41"/>
      <c r="AE287" s="41"/>
      <c r="AF287" s="41"/>
      <c r="AG287" s="41"/>
      <c r="AH287" s="41"/>
      <c r="AI287" s="278"/>
    </row>
    <row r="288" spans="1:35" ht="45" customHeight="1" x14ac:dyDescent="0.2">
      <c r="A288" s="218" t="s">
        <v>6761</v>
      </c>
      <c r="B288" s="210">
        <v>651872022</v>
      </c>
      <c r="C288" s="209"/>
      <c r="D288" s="210" t="s">
        <v>8041</v>
      </c>
      <c r="E288" s="209" t="s">
        <v>6762</v>
      </c>
      <c r="F288" s="211" t="s">
        <v>6763</v>
      </c>
      <c r="G288" s="211"/>
      <c r="H288" s="211" t="s">
        <v>6764</v>
      </c>
      <c r="I288" s="211" t="s">
        <v>6765</v>
      </c>
      <c r="J288" s="209" t="s">
        <v>1205</v>
      </c>
      <c r="K288" s="209" t="s">
        <v>6766</v>
      </c>
      <c r="L288" s="209" t="s">
        <v>6767</v>
      </c>
      <c r="M288" s="212" t="s">
        <v>6768</v>
      </c>
      <c r="N288" s="212" t="s">
        <v>4996</v>
      </c>
      <c r="O288" s="213" t="s">
        <v>3457</v>
      </c>
      <c r="P288" s="213">
        <v>987619046</v>
      </c>
      <c r="Q288" s="225" t="s">
        <v>6769</v>
      </c>
      <c r="R288" s="213"/>
      <c r="S288" s="214">
        <v>93401</v>
      </c>
      <c r="T288" s="214" t="s">
        <v>6587</v>
      </c>
      <c r="U288" s="214">
        <v>2020</v>
      </c>
      <c r="V288" s="215">
        <v>44355</v>
      </c>
      <c r="W288" s="213">
        <v>7733</v>
      </c>
      <c r="X288" s="283"/>
      <c r="Y288" s="284"/>
      <c r="Z288" s="283"/>
      <c r="AA288" s="283"/>
      <c r="AB288" s="283"/>
      <c r="AC288" s="285"/>
      <c r="AD288" s="41"/>
      <c r="AE288" s="41"/>
      <c r="AF288" s="41"/>
      <c r="AG288" s="41"/>
      <c r="AH288" s="41"/>
      <c r="AI288" s="278"/>
    </row>
    <row r="289" spans="1:35" ht="45" customHeight="1" x14ac:dyDescent="0.2">
      <c r="A289" s="218" t="s">
        <v>8057</v>
      </c>
      <c r="B289" s="209" t="s">
        <v>7721</v>
      </c>
      <c r="C289" s="209" t="s">
        <v>1340</v>
      </c>
      <c r="D289" s="210" t="s">
        <v>8041</v>
      </c>
      <c r="E289" s="209" t="s">
        <v>1931</v>
      </c>
      <c r="F289" s="211" t="s">
        <v>6770</v>
      </c>
      <c r="G289" s="211"/>
      <c r="H289" s="211" t="s">
        <v>1932</v>
      </c>
      <c r="I289" s="212" t="s">
        <v>6771</v>
      </c>
      <c r="J289" s="209" t="s">
        <v>383</v>
      </c>
      <c r="K289" s="209" t="s">
        <v>5935</v>
      </c>
      <c r="L289" s="209" t="s">
        <v>6069</v>
      </c>
      <c r="M289" s="209" t="s">
        <v>1933</v>
      </c>
      <c r="N289" s="209" t="s">
        <v>46</v>
      </c>
      <c r="O289" s="213" t="s">
        <v>685</v>
      </c>
      <c r="P289" s="213" t="s">
        <v>1934</v>
      </c>
      <c r="Q289" s="214" t="s">
        <v>5944</v>
      </c>
      <c r="R289" s="213"/>
      <c r="S289" s="214">
        <v>93401</v>
      </c>
      <c r="T289" s="214" t="s">
        <v>6772</v>
      </c>
      <c r="U289" s="214">
        <v>2020</v>
      </c>
      <c r="V289" s="215">
        <v>37970</v>
      </c>
      <c r="W289" s="213">
        <v>4250</v>
      </c>
      <c r="X289" s="231"/>
      <c r="Y289" s="212"/>
      <c r="Z289" s="231"/>
      <c r="AA289" s="231"/>
      <c r="AB289" s="231"/>
      <c r="AC289" s="209" t="s">
        <v>7954</v>
      </c>
      <c r="AD289" s="41"/>
      <c r="AE289" s="41"/>
      <c r="AF289" s="41"/>
      <c r="AG289" s="41"/>
      <c r="AH289" s="41"/>
      <c r="AI289" s="278" t="s">
        <v>8058</v>
      </c>
    </row>
    <row r="290" spans="1:35" ht="45" customHeight="1" x14ac:dyDescent="0.2">
      <c r="A290" s="218" t="s">
        <v>6773</v>
      </c>
      <c r="B290" s="209" t="s">
        <v>7722</v>
      </c>
      <c r="C290" s="209" t="s">
        <v>1292</v>
      </c>
      <c r="D290" s="210" t="s">
        <v>8041</v>
      </c>
      <c r="E290" s="209" t="s">
        <v>1935</v>
      </c>
      <c r="F290" s="211" t="s">
        <v>5776</v>
      </c>
      <c r="G290" s="211"/>
      <c r="H290" s="211" t="s">
        <v>1936</v>
      </c>
      <c r="I290" s="211" t="s">
        <v>5778</v>
      </c>
      <c r="J290" s="209" t="s">
        <v>3830</v>
      </c>
      <c r="K290" s="219">
        <v>43622</v>
      </c>
      <c r="L290" s="209" t="s">
        <v>5325</v>
      </c>
      <c r="M290" s="209" t="s">
        <v>1937</v>
      </c>
      <c r="N290" s="212" t="s">
        <v>4999</v>
      </c>
      <c r="O290" s="213" t="s">
        <v>1938</v>
      </c>
      <c r="P290" s="213" t="s">
        <v>5777</v>
      </c>
      <c r="Q290" s="214" t="s">
        <v>5324</v>
      </c>
      <c r="R290" s="213"/>
      <c r="S290" s="214">
        <v>93401</v>
      </c>
      <c r="T290" s="214" t="s">
        <v>5626</v>
      </c>
      <c r="U290" s="214">
        <v>2019</v>
      </c>
      <c r="V290" s="215">
        <v>37970</v>
      </c>
      <c r="W290" s="213">
        <v>4300</v>
      </c>
      <c r="X290" s="231"/>
      <c r="Y290" s="212"/>
      <c r="Z290" s="231"/>
      <c r="AA290" s="231"/>
      <c r="AB290" s="231"/>
      <c r="AC290" s="209"/>
      <c r="AD290" s="41"/>
      <c r="AE290" s="41"/>
      <c r="AF290" s="41"/>
      <c r="AG290" s="41"/>
      <c r="AH290" s="41"/>
      <c r="AI290" s="278"/>
    </row>
    <row r="291" spans="1:35" ht="45" customHeight="1" x14ac:dyDescent="0.2">
      <c r="A291" s="218" t="s">
        <v>6774</v>
      </c>
      <c r="B291" s="210">
        <v>651907179</v>
      </c>
      <c r="C291" s="209"/>
      <c r="D291" s="210" t="s">
        <v>8041</v>
      </c>
      <c r="E291" s="209" t="s">
        <v>6183</v>
      </c>
      <c r="F291" s="211" t="s">
        <v>6775</v>
      </c>
      <c r="G291" s="211"/>
      <c r="H291" s="211" t="s">
        <v>5489</v>
      </c>
      <c r="I291" s="211" t="s">
        <v>6776</v>
      </c>
      <c r="J291" s="209" t="s">
        <v>1285</v>
      </c>
      <c r="K291" s="219" t="s">
        <v>5500</v>
      </c>
      <c r="L291" s="209" t="s">
        <v>6284</v>
      </c>
      <c r="M291" s="209" t="s">
        <v>5490</v>
      </c>
      <c r="N291" s="212" t="s">
        <v>501</v>
      </c>
      <c r="O291" s="213" t="s">
        <v>7998</v>
      </c>
      <c r="P291" s="213" t="s">
        <v>5491</v>
      </c>
      <c r="Q291" s="225" t="s">
        <v>5492</v>
      </c>
      <c r="R291" s="213"/>
      <c r="S291" s="214">
        <v>93401</v>
      </c>
      <c r="T291" s="214" t="s">
        <v>5542</v>
      </c>
      <c r="U291" s="214">
        <v>2020</v>
      </c>
      <c r="V291" s="215">
        <v>43887</v>
      </c>
      <c r="W291" s="213">
        <v>7697</v>
      </c>
      <c r="X291" s="273"/>
      <c r="Y291" s="274"/>
      <c r="Z291" s="273"/>
      <c r="AA291" s="273"/>
      <c r="AB291" s="273"/>
      <c r="AC291" s="275"/>
      <c r="AD291" s="41"/>
      <c r="AE291" s="41"/>
      <c r="AF291" s="41"/>
      <c r="AG291" s="41"/>
      <c r="AH291" s="41"/>
      <c r="AI291" s="278"/>
    </row>
    <row r="292" spans="1:35" ht="45" customHeight="1" x14ac:dyDescent="0.2">
      <c r="A292" s="218" t="s">
        <v>8059</v>
      </c>
      <c r="B292" s="210">
        <v>710993009</v>
      </c>
      <c r="C292" s="209" t="s">
        <v>1292</v>
      </c>
      <c r="D292" s="210" t="s">
        <v>8041</v>
      </c>
      <c r="E292" s="209" t="s">
        <v>1939</v>
      </c>
      <c r="F292" s="211" t="s">
        <v>1940</v>
      </c>
      <c r="G292" s="211"/>
      <c r="H292" s="211" t="s">
        <v>1941</v>
      </c>
      <c r="I292" s="211" t="s">
        <v>1942</v>
      </c>
      <c r="J292" s="209" t="s">
        <v>1943</v>
      </c>
      <c r="K292" s="209" t="s">
        <v>1944</v>
      </c>
      <c r="L292" s="209" t="s">
        <v>1945</v>
      </c>
      <c r="M292" s="209" t="s">
        <v>1947</v>
      </c>
      <c r="N292" s="213" t="s">
        <v>46</v>
      </c>
      <c r="O292" s="213" t="s">
        <v>1211</v>
      </c>
      <c r="P292" s="213" t="s">
        <v>1946</v>
      </c>
      <c r="Q292" s="214"/>
      <c r="R292" s="213"/>
      <c r="S292" s="214" t="s">
        <v>81</v>
      </c>
      <c r="T292" s="214" t="s">
        <v>1949</v>
      </c>
      <c r="U292" s="214">
        <v>2005</v>
      </c>
      <c r="V292" s="215">
        <v>37970</v>
      </c>
      <c r="W292" s="213">
        <v>6860</v>
      </c>
      <c r="X292" s="231"/>
      <c r="Y292" s="212"/>
      <c r="Z292" s="231"/>
      <c r="AA292" s="231"/>
      <c r="AB292" s="231"/>
      <c r="AC292" s="209"/>
      <c r="AD292" s="41"/>
      <c r="AE292" s="41"/>
      <c r="AF292" s="41"/>
      <c r="AG292" s="41"/>
      <c r="AH292" s="41"/>
      <c r="AI292" s="278"/>
    </row>
    <row r="293" spans="1:35" ht="45" customHeight="1" x14ac:dyDescent="0.2">
      <c r="A293" s="218" t="s">
        <v>6777</v>
      </c>
      <c r="B293" s="210">
        <v>716569004</v>
      </c>
      <c r="C293" s="209" t="s">
        <v>1292</v>
      </c>
      <c r="D293" s="210" t="s">
        <v>8041</v>
      </c>
      <c r="E293" s="209" t="s">
        <v>1950</v>
      </c>
      <c r="F293" s="228" t="s">
        <v>7835</v>
      </c>
      <c r="G293" s="228"/>
      <c r="H293" s="211" t="s">
        <v>1951</v>
      </c>
      <c r="I293" s="211" t="s">
        <v>7836</v>
      </c>
      <c r="J293" s="209" t="s">
        <v>1952</v>
      </c>
      <c r="K293" s="209" t="s">
        <v>7837</v>
      </c>
      <c r="L293" s="209" t="s">
        <v>1953</v>
      </c>
      <c r="M293" s="209" t="s">
        <v>1954</v>
      </c>
      <c r="N293" s="213" t="s">
        <v>46</v>
      </c>
      <c r="O293" s="213" t="s">
        <v>1859</v>
      </c>
      <c r="P293" s="213" t="s">
        <v>5665</v>
      </c>
      <c r="Q293" s="225" t="s">
        <v>5666</v>
      </c>
      <c r="R293" s="213"/>
      <c r="S293" s="214">
        <v>93105</v>
      </c>
      <c r="T293" s="214" t="s">
        <v>7838</v>
      </c>
      <c r="U293" s="214">
        <v>2021</v>
      </c>
      <c r="V293" s="215">
        <v>37970</v>
      </c>
      <c r="W293" s="213">
        <v>6560</v>
      </c>
      <c r="X293" s="273"/>
      <c r="Y293" s="274"/>
      <c r="Z293" s="273"/>
      <c r="AA293" s="273"/>
      <c r="AB293" s="273"/>
      <c r="AC293" s="275"/>
      <c r="AD293" s="41"/>
      <c r="AE293" s="41"/>
      <c r="AF293" s="41"/>
      <c r="AG293" s="41"/>
      <c r="AH293" s="41"/>
      <c r="AI293" s="278"/>
    </row>
    <row r="294" spans="1:35" ht="45" customHeight="1" x14ac:dyDescent="0.2">
      <c r="A294" s="218" t="s">
        <v>6778</v>
      </c>
      <c r="B294" s="210">
        <v>718144000</v>
      </c>
      <c r="C294" s="209" t="s">
        <v>1332</v>
      </c>
      <c r="D294" s="210" t="s">
        <v>8041</v>
      </c>
      <c r="E294" s="209" t="s">
        <v>1955</v>
      </c>
      <c r="F294" s="211" t="s">
        <v>1956</v>
      </c>
      <c r="G294" s="211"/>
      <c r="H294" s="211" t="s">
        <v>1957</v>
      </c>
      <c r="I294" s="211" t="s">
        <v>1958</v>
      </c>
      <c r="J294" s="209" t="s">
        <v>1959</v>
      </c>
      <c r="K294" s="209" t="s">
        <v>1960</v>
      </c>
      <c r="L294" s="209" t="s">
        <v>1961</v>
      </c>
      <c r="M294" s="209" t="s">
        <v>1962</v>
      </c>
      <c r="N294" s="212" t="s">
        <v>46</v>
      </c>
      <c r="O294" s="213" t="s">
        <v>1323</v>
      </c>
      <c r="P294" s="213"/>
      <c r="Q294" s="214"/>
      <c r="R294" s="213"/>
      <c r="S294" s="214" t="s">
        <v>81</v>
      </c>
      <c r="T294" s="214" t="s">
        <v>1963</v>
      </c>
      <c r="U294" s="214">
        <v>2010</v>
      </c>
      <c r="V294" s="215">
        <v>38429</v>
      </c>
      <c r="W294" s="213">
        <v>7157</v>
      </c>
      <c r="X294" s="231"/>
      <c r="Y294" s="212"/>
      <c r="Z294" s="231"/>
      <c r="AA294" s="231"/>
      <c r="AB294" s="231"/>
      <c r="AC294" s="209"/>
      <c r="AD294" s="41"/>
      <c r="AE294" s="41"/>
      <c r="AF294" s="41"/>
      <c r="AG294" s="41"/>
      <c r="AH294" s="41"/>
      <c r="AI294" s="278"/>
    </row>
    <row r="295" spans="1:35" ht="45" customHeight="1" x14ac:dyDescent="0.2">
      <c r="A295" s="218" t="s">
        <v>6779</v>
      </c>
      <c r="B295" s="210">
        <v>716316009</v>
      </c>
      <c r="C295" s="209" t="s">
        <v>1292</v>
      </c>
      <c r="D295" s="210" t="s">
        <v>8041</v>
      </c>
      <c r="E295" s="209" t="s">
        <v>1964</v>
      </c>
      <c r="F295" s="211" t="s">
        <v>8312</v>
      </c>
      <c r="G295" s="211">
        <v>2023</v>
      </c>
      <c r="H295" s="211" t="s">
        <v>1965</v>
      </c>
      <c r="I295" s="211" t="s">
        <v>8313</v>
      </c>
      <c r="J295" s="209" t="s">
        <v>1966</v>
      </c>
      <c r="K295" s="209" t="s">
        <v>6780</v>
      </c>
      <c r="L295" s="209" t="s">
        <v>6781</v>
      </c>
      <c r="M295" s="209" t="s">
        <v>5643</v>
      </c>
      <c r="N295" s="212" t="s">
        <v>46</v>
      </c>
      <c r="O295" s="213" t="s">
        <v>579</v>
      </c>
      <c r="P295" s="213" t="s">
        <v>5644</v>
      </c>
      <c r="Q295" s="214" t="s">
        <v>6782</v>
      </c>
      <c r="R295" s="213"/>
      <c r="S295" s="214">
        <v>93401</v>
      </c>
      <c r="T295" s="214" t="s">
        <v>8314</v>
      </c>
      <c r="U295" s="214">
        <v>2022</v>
      </c>
      <c r="V295" s="215">
        <v>37970</v>
      </c>
      <c r="W295" s="213">
        <v>6470</v>
      </c>
      <c r="X295" s="273"/>
      <c r="Y295" s="274"/>
      <c r="Z295" s="273"/>
      <c r="AA295" s="273"/>
      <c r="AB295" s="273"/>
      <c r="AC295" s="279" t="s">
        <v>7950</v>
      </c>
      <c r="AD295" s="41"/>
      <c r="AE295" s="41"/>
      <c r="AF295" s="41"/>
      <c r="AG295" s="41"/>
      <c r="AH295" s="41"/>
      <c r="AI295" s="278" t="s">
        <v>7950</v>
      </c>
    </row>
    <row r="296" spans="1:35" ht="45" customHeight="1" x14ac:dyDescent="0.2">
      <c r="A296" s="218" t="s">
        <v>6783</v>
      </c>
      <c r="B296" s="210">
        <v>730513003</v>
      </c>
      <c r="C296" s="209" t="s">
        <v>1292</v>
      </c>
      <c r="D296" s="210" t="s">
        <v>8041</v>
      </c>
      <c r="E296" s="209" t="s">
        <v>1967</v>
      </c>
      <c r="F296" s="211" t="s">
        <v>1968</v>
      </c>
      <c r="G296" s="211"/>
      <c r="H296" s="211" t="s">
        <v>1969</v>
      </c>
      <c r="I296" s="211" t="s">
        <v>1970</v>
      </c>
      <c r="J296" s="209" t="s">
        <v>1971</v>
      </c>
      <c r="K296" s="209" t="s">
        <v>1972</v>
      </c>
      <c r="L296" s="209" t="s">
        <v>123</v>
      </c>
      <c r="M296" s="209" t="s">
        <v>1973</v>
      </c>
      <c r="N296" s="212" t="s">
        <v>46</v>
      </c>
      <c r="O296" s="213" t="s">
        <v>579</v>
      </c>
      <c r="P296" s="213"/>
      <c r="Q296" s="214"/>
      <c r="R296" s="213"/>
      <c r="S296" s="214">
        <v>93401</v>
      </c>
      <c r="T296" s="214" t="s">
        <v>1974</v>
      </c>
      <c r="U296" s="214">
        <v>2007</v>
      </c>
      <c r="V296" s="215">
        <v>37970</v>
      </c>
      <c r="W296" s="213">
        <v>7059</v>
      </c>
      <c r="X296" s="231"/>
      <c r="Y296" s="212"/>
      <c r="Z296" s="231"/>
      <c r="AA296" s="231"/>
      <c r="AB296" s="231"/>
      <c r="AC296" s="209"/>
      <c r="AD296" s="41"/>
      <c r="AE296" s="41"/>
      <c r="AF296" s="41"/>
      <c r="AG296" s="41"/>
      <c r="AH296" s="41"/>
      <c r="AI296" s="278"/>
    </row>
    <row r="297" spans="1:35" ht="45" customHeight="1" x14ac:dyDescent="0.2">
      <c r="A297" s="218" t="s">
        <v>6784</v>
      </c>
      <c r="B297" s="210">
        <v>759522508</v>
      </c>
      <c r="C297" s="209" t="s">
        <v>1292</v>
      </c>
      <c r="D297" s="210" t="s">
        <v>8041</v>
      </c>
      <c r="E297" s="209" t="s">
        <v>1975</v>
      </c>
      <c r="F297" s="211" t="s">
        <v>1976</v>
      </c>
      <c r="G297" s="211"/>
      <c r="H297" s="211" t="s">
        <v>1977</v>
      </c>
      <c r="I297" s="211" t="s">
        <v>1978</v>
      </c>
      <c r="J297" s="209" t="s">
        <v>1980</v>
      </c>
      <c r="K297" s="209" t="s">
        <v>1981</v>
      </c>
      <c r="L297" s="209" t="s">
        <v>1982</v>
      </c>
      <c r="M297" s="209" t="s">
        <v>1979</v>
      </c>
      <c r="N297" s="212" t="s">
        <v>46</v>
      </c>
      <c r="O297" s="213" t="s">
        <v>1859</v>
      </c>
      <c r="P297" s="213"/>
      <c r="Q297" s="214"/>
      <c r="R297" s="213"/>
      <c r="S297" s="214">
        <v>93401</v>
      </c>
      <c r="T297" s="214" t="s">
        <v>1983</v>
      </c>
      <c r="U297" s="214">
        <v>2009</v>
      </c>
      <c r="V297" s="215">
        <v>38449</v>
      </c>
      <c r="W297" s="213">
        <v>7165</v>
      </c>
      <c r="X297" s="231"/>
      <c r="Y297" s="212"/>
      <c r="Z297" s="231"/>
      <c r="AA297" s="231"/>
      <c r="AB297" s="231"/>
      <c r="AC297" s="209"/>
      <c r="AD297" s="41"/>
      <c r="AE297" s="41"/>
      <c r="AF297" s="41"/>
      <c r="AG297" s="41"/>
      <c r="AH297" s="41"/>
      <c r="AI297" s="278"/>
    </row>
    <row r="298" spans="1:35" ht="45" customHeight="1" x14ac:dyDescent="0.2">
      <c r="A298" s="218" t="s">
        <v>6785</v>
      </c>
      <c r="B298" s="210">
        <v>702358000</v>
      </c>
      <c r="C298" s="209" t="s">
        <v>1292</v>
      </c>
      <c r="D298" s="210" t="s">
        <v>8041</v>
      </c>
      <c r="E298" s="209" t="s">
        <v>1984</v>
      </c>
      <c r="F298" s="211" t="s">
        <v>6786</v>
      </c>
      <c r="G298" s="211"/>
      <c r="H298" s="211" t="s">
        <v>1985</v>
      </c>
      <c r="I298" s="211" t="s">
        <v>6787</v>
      </c>
      <c r="J298" s="209" t="s">
        <v>5814</v>
      </c>
      <c r="K298" s="209" t="s">
        <v>6788</v>
      </c>
      <c r="L298" s="209" t="s">
        <v>6789</v>
      </c>
      <c r="M298" s="209" t="s">
        <v>5815</v>
      </c>
      <c r="N298" s="212" t="s">
        <v>46</v>
      </c>
      <c r="O298" s="213" t="s">
        <v>685</v>
      </c>
      <c r="P298" s="213">
        <v>222108293</v>
      </c>
      <c r="Q298" s="225" t="s">
        <v>5543</v>
      </c>
      <c r="R298" s="213"/>
      <c r="S298" s="214" t="s">
        <v>1986</v>
      </c>
      <c r="T298" s="214" t="s">
        <v>6790</v>
      </c>
      <c r="U298" s="214">
        <v>2020</v>
      </c>
      <c r="V298" s="215">
        <v>37970</v>
      </c>
      <c r="W298" s="213">
        <v>4400</v>
      </c>
      <c r="X298" s="231"/>
      <c r="Y298" s="212"/>
      <c r="Z298" s="231"/>
      <c r="AA298" s="231"/>
      <c r="AB298" s="231"/>
      <c r="AC298" s="209"/>
      <c r="AD298" s="41"/>
      <c r="AE298" s="41"/>
      <c r="AF298" s="41"/>
      <c r="AG298" s="41"/>
      <c r="AH298" s="41"/>
      <c r="AI298" s="278" t="s">
        <v>8060</v>
      </c>
    </row>
    <row r="299" spans="1:35" ht="45" customHeight="1" x14ac:dyDescent="0.2">
      <c r="A299" s="218" t="s">
        <v>6791</v>
      </c>
      <c r="B299" s="210">
        <v>651086930</v>
      </c>
      <c r="C299" s="209" t="s">
        <v>1280</v>
      </c>
      <c r="D299" s="210" t="s">
        <v>8041</v>
      </c>
      <c r="E299" s="209" t="s">
        <v>1987</v>
      </c>
      <c r="F299" s="211" t="s">
        <v>1988</v>
      </c>
      <c r="G299" s="211"/>
      <c r="H299" s="211" t="s">
        <v>4949</v>
      </c>
      <c r="I299" s="211" t="s">
        <v>1989</v>
      </c>
      <c r="J299" s="209" t="s">
        <v>1990</v>
      </c>
      <c r="K299" s="209" t="s">
        <v>1991</v>
      </c>
      <c r="L299" s="209" t="s">
        <v>1992</v>
      </c>
      <c r="M299" s="209" t="s">
        <v>1993</v>
      </c>
      <c r="N299" s="212" t="s">
        <v>46</v>
      </c>
      <c r="O299" s="213" t="s">
        <v>579</v>
      </c>
      <c r="P299" s="213" t="s">
        <v>1994</v>
      </c>
      <c r="Q299" s="214" t="s">
        <v>1995</v>
      </c>
      <c r="R299" s="213"/>
      <c r="S299" s="214" t="s">
        <v>558</v>
      </c>
      <c r="T299" s="214" t="s">
        <v>519</v>
      </c>
      <c r="U299" s="214">
        <v>2017</v>
      </c>
      <c r="V299" s="215">
        <v>43357</v>
      </c>
      <c r="W299" s="213">
        <v>7656</v>
      </c>
      <c r="X299" s="231"/>
      <c r="Y299" s="212"/>
      <c r="Z299" s="231"/>
      <c r="AA299" s="231"/>
      <c r="AB299" s="231"/>
      <c r="AC299" s="209"/>
      <c r="AD299" s="41"/>
      <c r="AE299" s="41"/>
      <c r="AF299" s="41"/>
      <c r="AG299" s="41"/>
      <c r="AH299" s="41"/>
      <c r="AI299" s="278"/>
    </row>
    <row r="300" spans="1:35" ht="45" customHeight="1" x14ac:dyDescent="0.2">
      <c r="A300" s="218" t="s">
        <v>6792</v>
      </c>
      <c r="B300" s="210">
        <v>739296005</v>
      </c>
      <c r="C300" s="209" t="s">
        <v>1292</v>
      </c>
      <c r="D300" s="210" t="s">
        <v>8041</v>
      </c>
      <c r="E300" s="209" t="s">
        <v>1996</v>
      </c>
      <c r="F300" s="211" t="s">
        <v>1997</v>
      </c>
      <c r="G300" s="211"/>
      <c r="H300" s="211" t="s">
        <v>1998</v>
      </c>
      <c r="I300" s="211" t="s">
        <v>1999</v>
      </c>
      <c r="J300" s="209" t="s">
        <v>2000</v>
      </c>
      <c r="K300" s="209" t="s">
        <v>2001</v>
      </c>
      <c r="L300" s="209" t="s">
        <v>2002</v>
      </c>
      <c r="M300" s="209" t="s">
        <v>2003</v>
      </c>
      <c r="N300" s="213" t="s">
        <v>492</v>
      </c>
      <c r="O300" s="213" t="s">
        <v>2104</v>
      </c>
      <c r="P300" s="213"/>
      <c r="Q300" s="214"/>
      <c r="R300" s="213"/>
      <c r="S300" s="214" t="s">
        <v>1032</v>
      </c>
      <c r="T300" s="214" t="s">
        <v>2004</v>
      </c>
      <c r="U300" s="214">
        <v>2016</v>
      </c>
      <c r="V300" s="215">
        <v>37970</v>
      </c>
      <c r="W300" s="213">
        <v>7124</v>
      </c>
      <c r="X300" s="231"/>
      <c r="Y300" s="212"/>
      <c r="Z300" s="231"/>
      <c r="AA300" s="231"/>
      <c r="AB300" s="231"/>
      <c r="AC300" s="209"/>
      <c r="AD300" s="41"/>
      <c r="AE300" s="41"/>
      <c r="AF300" s="41"/>
      <c r="AG300" s="41"/>
      <c r="AH300" s="41"/>
      <c r="AI300" s="278"/>
    </row>
    <row r="301" spans="1:35" ht="45" customHeight="1" x14ac:dyDescent="0.2">
      <c r="A301" s="218" t="s">
        <v>6793</v>
      </c>
      <c r="B301" s="210">
        <v>650856899</v>
      </c>
      <c r="C301" s="209" t="s">
        <v>1280</v>
      </c>
      <c r="D301" s="210" t="s">
        <v>8041</v>
      </c>
      <c r="E301" s="208" t="s">
        <v>2005</v>
      </c>
      <c r="F301" s="211" t="s">
        <v>6794</v>
      </c>
      <c r="G301" s="211"/>
      <c r="H301" s="211" t="s">
        <v>2006</v>
      </c>
      <c r="I301" s="211" t="s">
        <v>6795</v>
      </c>
      <c r="J301" s="209" t="s">
        <v>1471</v>
      </c>
      <c r="K301" s="209" t="s">
        <v>6184</v>
      </c>
      <c r="L301" s="209" t="s">
        <v>2007</v>
      </c>
      <c r="M301" s="209" t="s">
        <v>5760</v>
      </c>
      <c r="N301" s="212" t="s">
        <v>4996</v>
      </c>
      <c r="O301" s="213" t="s">
        <v>2465</v>
      </c>
      <c r="P301" s="213" t="s">
        <v>5761</v>
      </c>
      <c r="Q301" s="214" t="s">
        <v>6796</v>
      </c>
      <c r="R301" s="213"/>
      <c r="S301" s="214">
        <v>93401</v>
      </c>
      <c r="T301" s="214" t="s">
        <v>6797</v>
      </c>
      <c r="U301" s="214">
        <v>2020</v>
      </c>
      <c r="V301" s="215">
        <v>42202</v>
      </c>
      <c r="W301" s="213">
        <v>7574</v>
      </c>
      <c r="X301" s="231"/>
      <c r="Y301" s="212"/>
      <c r="Z301" s="231"/>
      <c r="AA301" s="231"/>
      <c r="AB301" s="231"/>
      <c r="AC301" s="209"/>
      <c r="AD301" s="41"/>
      <c r="AE301" s="41"/>
      <c r="AF301" s="41"/>
      <c r="AG301" s="41"/>
      <c r="AH301" s="41"/>
      <c r="AI301" s="278"/>
    </row>
    <row r="302" spans="1:35" ht="45" customHeight="1" x14ac:dyDescent="0.2">
      <c r="A302" s="218" t="s">
        <v>6798</v>
      </c>
      <c r="B302" s="210">
        <v>723236002</v>
      </c>
      <c r="C302" s="209" t="s">
        <v>1435</v>
      </c>
      <c r="D302" s="210" t="s">
        <v>8041</v>
      </c>
      <c r="E302" s="209" t="s">
        <v>2008</v>
      </c>
      <c r="F302" s="211" t="s">
        <v>2009</v>
      </c>
      <c r="G302" s="211"/>
      <c r="H302" s="211" t="s">
        <v>2010</v>
      </c>
      <c r="I302" s="211" t="s">
        <v>2011</v>
      </c>
      <c r="J302" s="209" t="s">
        <v>2012</v>
      </c>
      <c r="K302" s="209" t="s">
        <v>2013</v>
      </c>
      <c r="L302" s="209" t="s">
        <v>2014</v>
      </c>
      <c r="M302" s="209" t="s">
        <v>2016</v>
      </c>
      <c r="N302" s="212" t="s">
        <v>46</v>
      </c>
      <c r="O302" s="213" t="s">
        <v>1553</v>
      </c>
      <c r="P302" s="213" t="s">
        <v>2017</v>
      </c>
      <c r="Q302" s="214" t="s">
        <v>2015</v>
      </c>
      <c r="R302" s="213"/>
      <c r="S302" s="214">
        <v>93401</v>
      </c>
      <c r="T302" s="214" t="s">
        <v>2018</v>
      </c>
      <c r="U302" s="214">
        <v>2013</v>
      </c>
      <c r="V302" s="215">
        <v>37970</v>
      </c>
      <c r="W302" s="213">
        <v>6922</v>
      </c>
      <c r="X302" s="231"/>
      <c r="Y302" s="212"/>
      <c r="Z302" s="231"/>
      <c r="AA302" s="231"/>
      <c r="AB302" s="231"/>
      <c r="AC302" s="209"/>
      <c r="AD302" s="41"/>
      <c r="AE302" s="41"/>
      <c r="AF302" s="41"/>
      <c r="AG302" s="41"/>
      <c r="AH302" s="41"/>
      <c r="AI302" s="278"/>
    </row>
    <row r="303" spans="1:35" ht="45" customHeight="1" x14ac:dyDescent="0.2">
      <c r="A303" s="218" t="s">
        <v>2019</v>
      </c>
      <c r="B303" s="210">
        <v>711789006</v>
      </c>
      <c r="C303" s="209" t="s">
        <v>1292</v>
      </c>
      <c r="D303" s="210" t="s">
        <v>8041</v>
      </c>
      <c r="E303" s="209" t="s">
        <v>2020</v>
      </c>
      <c r="F303" s="211" t="s">
        <v>6799</v>
      </c>
      <c r="G303" s="211"/>
      <c r="H303" s="211" t="s">
        <v>2019</v>
      </c>
      <c r="I303" s="211" t="s">
        <v>6800</v>
      </c>
      <c r="J303" s="209" t="s">
        <v>2021</v>
      </c>
      <c r="K303" s="209" t="s">
        <v>5908</v>
      </c>
      <c r="L303" s="209" t="s">
        <v>6801</v>
      </c>
      <c r="M303" s="209" t="s">
        <v>2023</v>
      </c>
      <c r="N303" s="212" t="s">
        <v>46</v>
      </c>
      <c r="O303" s="213" t="s">
        <v>730</v>
      </c>
      <c r="P303" s="213" t="s">
        <v>2024</v>
      </c>
      <c r="Q303" s="214" t="s">
        <v>2022</v>
      </c>
      <c r="R303" s="213"/>
      <c r="S303" s="214">
        <v>93401</v>
      </c>
      <c r="T303" s="214" t="s">
        <v>6802</v>
      </c>
      <c r="U303" s="214">
        <v>2020</v>
      </c>
      <c r="V303" s="242">
        <v>37970</v>
      </c>
      <c r="W303" s="213">
        <v>4425</v>
      </c>
      <c r="X303" s="231"/>
      <c r="Y303" s="212"/>
      <c r="Z303" s="231"/>
      <c r="AA303" s="231"/>
      <c r="AB303" s="231"/>
      <c r="AC303" s="209"/>
      <c r="AD303" s="41"/>
      <c r="AE303" s="41"/>
      <c r="AF303" s="41"/>
      <c r="AG303" s="41"/>
      <c r="AH303" s="41"/>
      <c r="AI303" s="278" t="s">
        <v>8061</v>
      </c>
    </row>
    <row r="304" spans="1:35" ht="45" customHeight="1" x14ac:dyDescent="0.2">
      <c r="A304" s="218" t="s">
        <v>8062</v>
      </c>
      <c r="B304" s="210">
        <v>716904008</v>
      </c>
      <c r="C304" s="209" t="s">
        <v>1292</v>
      </c>
      <c r="D304" s="210" t="s">
        <v>8041</v>
      </c>
      <c r="E304" s="209" t="s">
        <v>2025</v>
      </c>
      <c r="F304" s="211" t="s">
        <v>5939</v>
      </c>
      <c r="G304" s="211"/>
      <c r="H304" s="211" t="s">
        <v>2026</v>
      </c>
      <c r="I304" s="211" t="s">
        <v>5960</v>
      </c>
      <c r="J304" s="209" t="s">
        <v>2027</v>
      </c>
      <c r="K304" s="209" t="s">
        <v>5943</v>
      </c>
      <c r="L304" s="209" t="s">
        <v>2028</v>
      </c>
      <c r="M304" s="209" t="s">
        <v>5940</v>
      </c>
      <c r="N304" s="212" t="s">
        <v>46</v>
      </c>
      <c r="O304" s="213" t="s">
        <v>2029</v>
      </c>
      <c r="P304" s="213" t="s">
        <v>5941</v>
      </c>
      <c r="Q304" s="225" t="s">
        <v>5942</v>
      </c>
      <c r="R304" s="213"/>
      <c r="S304" s="214">
        <v>93401</v>
      </c>
      <c r="T304" s="214" t="s">
        <v>6803</v>
      </c>
      <c r="U304" s="214">
        <v>2020</v>
      </c>
      <c r="V304" s="215">
        <v>37970</v>
      </c>
      <c r="W304" s="213">
        <v>7004</v>
      </c>
      <c r="X304" s="231"/>
      <c r="Y304" s="212"/>
      <c r="Z304" s="231"/>
      <c r="AA304" s="231"/>
      <c r="AB304" s="231"/>
      <c r="AC304" s="248" t="s">
        <v>7951</v>
      </c>
      <c r="AD304" s="41"/>
      <c r="AE304" s="41"/>
      <c r="AF304" s="41"/>
      <c r="AG304" s="41"/>
      <c r="AH304" s="41"/>
      <c r="AI304" s="278" t="s">
        <v>7962</v>
      </c>
    </row>
    <row r="305" spans="1:35" ht="45" customHeight="1" x14ac:dyDescent="0.2">
      <c r="A305" s="218" t="s">
        <v>8063</v>
      </c>
      <c r="B305" s="210">
        <v>655563601</v>
      </c>
      <c r="C305" s="209" t="s">
        <v>1826</v>
      </c>
      <c r="D305" s="210" t="s">
        <v>8042</v>
      </c>
      <c r="E305" s="209" t="s">
        <v>2030</v>
      </c>
      <c r="F305" s="211" t="s">
        <v>1856</v>
      </c>
      <c r="G305" s="211"/>
      <c r="H305" s="211" t="s">
        <v>2031</v>
      </c>
      <c r="I305" s="211" t="s">
        <v>2032</v>
      </c>
      <c r="J305" s="209" t="s">
        <v>2033</v>
      </c>
      <c r="K305" s="209" t="s">
        <v>2034</v>
      </c>
      <c r="L305" s="209" t="s">
        <v>2035</v>
      </c>
      <c r="M305" s="209" t="s">
        <v>5011</v>
      </c>
      <c r="N305" s="212" t="s">
        <v>4996</v>
      </c>
      <c r="O305" s="213" t="s">
        <v>2036</v>
      </c>
      <c r="P305" s="213"/>
      <c r="Q305" s="214"/>
      <c r="R305" s="213"/>
      <c r="S305" s="214">
        <v>93401</v>
      </c>
      <c r="T305" s="214" t="s">
        <v>2037</v>
      </c>
      <c r="U305" s="214">
        <v>2005</v>
      </c>
      <c r="V305" s="215">
        <v>38911</v>
      </c>
      <c r="W305" s="213">
        <v>7329</v>
      </c>
      <c r="X305" s="231"/>
      <c r="Y305" s="212"/>
      <c r="Z305" s="231"/>
      <c r="AA305" s="231"/>
      <c r="AB305" s="231"/>
      <c r="AC305" s="209"/>
      <c r="AD305" s="41"/>
      <c r="AE305" s="41"/>
      <c r="AF305" s="41"/>
      <c r="AG305" s="41"/>
      <c r="AH305" s="41"/>
      <c r="AI305" s="278"/>
    </row>
    <row r="306" spans="1:35" ht="45" customHeight="1" x14ac:dyDescent="0.2">
      <c r="A306" s="218" t="s">
        <v>6804</v>
      </c>
      <c r="B306" s="210">
        <v>651884764</v>
      </c>
      <c r="C306" s="209"/>
      <c r="D306" s="210" t="s">
        <v>8041</v>
      </c>
      <c r="E306" s="209" t="s">
        <v>6185</v>
      </c>
      <c r="F306" s="211" t="s">
        <v>6805</v>
      </c>
      <c r="G306" s="211"/>
      <c r="H306" s="211" t="s">
        <v>5502</v>
      </c>
      <c r="I306" s="211" t="s">
        <v>5503</v>
      </c>
      <c r="J306" s="209" t="s">
        <v>5504</v>
      </c>
      <c r="K306" s="219">
        <v>43636</v>
      </c>
      <c r="L306" s="209" t="s">
        <v>5505</v>
      </c>
      <c r="M306" s="209" t="s">
        <v>5507</v>
      </c>
      <c r="N306" s="212" t="s">
        <v>4997</v>
      </c>
      <c r="O306" s="213" t="s">
        <v>800</v>
      </c>
      <c r="P306" s="213" t="s">
        <v>5508</v>
      </c>
      <c r="Q306" s="214" t="s">
        <v>5506</v>
      </c>
      <c r="R306" s="213"/>
      <c r="S306" s="214">
        <v>93401</v>
      </c>
      <c r="T306" s="214" t="s">
        <v>6806</v>
      </c>
      <c r="U306" s="214">
        <v>2021</v>
      </c>
      <c r="V306" s="215">
        <v>43893</v>
      </c>
      <c r="W306" s="213">
        <v>7698</v>
      </c>
      <c r="X306" s="231"/>
      <c r="Y306" s="212"/>
      <c r="Z306" s="231"/>
      <c r="AA306" s="231"/>
      <c r="AB306" s="231"/>
      <c r="AC306" s="209"/>
      <c r="AD306" s="41"/>
      <c r="AE306" s="41"/>
      <c r="AF306" s="41"/>
      <c r="AG306" s="41"/>
      <c r="AH306" s="41"/>
      <c r="AI306" s="278"/>
    </row>
    <row r="307" spans="1:35" ht="45" customHeight="1" x14ac:dyDescent="0.2">
      <c r="A307" s="218" t="s">
        <v>6807</v>
      </c>
      <c r="B307" s="210">
        <v>651935121</v>
      </c>
      <c r="C307" s="209"/>
      <c r="D307" s="210" t="s">
        <v>8041</v>
      </c>
      <c r="E307" s="209" t="s">
        <v>6186</v>
      </c>
      <c r="F307" s="211" t="s">
        <v>5609</v>
      </c>
      <c r="G307" s="211"/>
      <c r="H307" s="211" t="s">
        <v>7891</v>
      </c>
      <c r="I307" s="211" t="s">
        <v>5610</v>
      </c>
      <c r="J307" s="209" t="s">
        <v>1205</v>
      </c>
      <c r="K307" s="209" t="s">
        <v>5611</v>
      </c>
      <c r="L307" s="209" t="s">
        <v>5612</v>
      </c>
      <c r="M307" s="209" t="s">
        <v>5613</v>
      </c>
      <c r="N307" s="212" t="s">
        <v>5034</v>
      </c>
      <c r="O307" s="213" t="s">
        <v>710</v>
      </c>
      <c r="P307" s="213" t="s">
        <v>5614</v>
      </c>
      <c r="Q307" s="214" t="s">
        <v>5615</v>
      </c>
      <c r="R307" s="213"/>
      <c r="S307" s="214">
        <v>93401</v>
      </c>
      <c r="T307" s="214" t="s">
        <v>5525</v>
      </c>
      <c r="U307" s="214">
        <v>2019</v>
      </c>
      <c r="V307" s="215">
        <v>44034</v>
      </c>
      <c r="W307" s="213">
        <v>7709</v>
      </c>
      <c r="X307" s="231"/>
      <c r="Y307" s="212"/>
      <c r="Z307" s="231"/>
      <c r="AA307" s="231"/>
      <c r="AB307" s="231"/>
      <c r="AC307" s="209"/>
      <c r="AD307" s="41"/>
      <c r="AE307" s="41"/>
      <c r="AF307" s="41"/>
      <c r="AG307" s="41"/>
      <c r="AH307" s="41"/>
      <c r="AI307" s="278"/>
    </row>
    <row r="308" spans="1:35" ht="45" customHeight="1" x14ac:dyDescent="0.2">
      <c r="A308" s="218" t="s">
        <v>6808</v>
      </c>
      <c r="B308" s="210">
        <v>650224140</v>
      </c>
      <c r="C308" s="209" t="s">
        <v>1292</v>
      </c>
      <c r="D308" s="210" t="s">
        <v>8041</v>
      </c>
      <c r="E308" s="209" t="s">
        <v>2038</v>
      </c>
      <c r="F308" s="211" t="s">
        <v>2039</v>
      </c>
      <c r="G308" s="211"/>
      <c r="H308" s="211" t="s">
        <v>2040</v>
      </c>
      <c r="I308" s="209" t="s">
        <v>2041</v>
      </c>
      <c r="J308" s="209" t="s">
        <v>2042</v>
      </c>
      <c r="K308" s="209" t="s">
        <v>2043</v>
      </c>
      <c r="L308" s="209" t="s">
        <v>2044</v>
      </c>
      <c r="M308" s="209" t="s">
        <v>2046</v>
      </c>
      <c r="N308" s="212" t="s">
        <v>46</v>
      </c>
      <c r="O308" s="213" t="s">
        <v>579</v>
      </c>
      <c r="P308" s="213" t="s">
        <v>2047</v>
      </c>
      <c r="Q308" s="214" t="s">
        <v>2045</v>
      </c>
      <c r="R308" s="213"/>
      <c r="S308" s="214" t="s">
        <v>346</v>
      </c>
      <c r="T308" s="214" t="s">
        <v>2048</v>
      </c>
      <c r="U308" s="214">
        <v>2010</v>
      </c>
      <c r="V308" s="215">
        <v>40522</v>
      </c>
      <c r="W308" s="213">
        <v>7437</v>
      </c>
      <c r="X308" s="231"/>
      <c r="Y308" s="212"/>
      <c r="Z308" s="231"/>
      <c r="AA308" s="231"/>
      <c r="AB308" s="231"/>
      <c r="AC308" s="209"/>
      <c r="AD308" s="41"/>
      <c r="AE308" s="41"/>
      <c r="AF308" s="41"/>
      <c r="AG308" s="41"/>
      <c r="AH308" s="41"/>
      <c r="AI308" s="278"/>
    </row>
    <row r="309" spans="1:35" ht="45" customHeight="1" x14ac:dyDescent="0.2">
      <c r="A309" s="218" t="s">
        <v>6809</v>
      </c>
      <c r="B309" s="210">
        <v>650617207</v>
      </c>
      <c r="C309" s="209" t="s">
        <v>1280</v>
      </c>
      <c r="D309" s="210" t="s">
        <v>8041</v>
      </c>
      <c r="E309" s="209" t="s">
        <v>2049</v>
      </c>
      <c r="F309" s="211" t="s">
        <v>2050</v>
      </c>
      <c r="G309" s="211"/>
      <c r="H309" s="211" t="s">
        <v>2051</v>
      </c>
      <c r="I309" s="211" t="s">
        <v>2052</v>
      </c>
      <c r="J309" s="209" t="s">
        <v>1297</v>
      </c>
      <c r="K309" s="209" t="s">
        <v>2053</v>
      </c>
      <c r="L309" s="209" t="s">
        <v>2054</v>
      </c>
      <c r="M309" s="209" t="s">
        <v>2055</v>
      </c>
      <c r="N309" s="212" t="s">
        <v>5000</v>
      </c>
      <c r="O309" s="213" t="s">
        <v>900</v>
      </c>
      <c r="P309" s="213" t="s">
        <v>2056</v>
      </c>
      <c r="Q309" s="214"/>
      <c r="R309" s="213"/>
      <c r="S309" s="214" t="s">
        <v>81</v>
      </c>
      <c r="T309" s="214" t="s">
        <v>2057</v>
      </c>
      <c r="U309" s="214">
        <v>2006</v>
      </c>
      <c r="V309" s="215">
        <v>39444</v>
      </c>
      <c r="W309" s="213">
        <v>7387</v>
      </c>
      <c r="X309" s="231"/>
      <c r="Y309" s="212"/>
      <c r="Z309" s="231"/>
      <c r="AA309" s="231"/>
      <c r="AB309" s="231"/>
      <c r="AC309" s="209"/>
      <c r="AD309" s="41"/>
      <c r="AE309" s="41"/>
      <c r="AF309" s="41"/>
      <c r="AG309" s="41"/>
      <c r="AH309" s="41"/>
      <c r="AI309" s="278"/>
    </row>
    <row r="310" spans="1:35" ht="45" customHeight="1" x14ac:dyDescent="0.2">
      <c r="A310" s="218" t="s">
        <v>6810</v>
      </c>
      <c r="B310" s="210">
        <v>652006884</v>
      </c>
      <c r="C310" s="209"/>
      <c r="D310" s="210" t="s">
        <v>8041</v>
      </c>
      <c r="E310" s="209" t="s">
        <v>6811</v>
      </c>
      <c r="F310" s="211" t="s">
        <v>6812</v>
      </c>
      <c r="G310" s="211"/>
      <c r="H310" s="211" t="s">
        <v>6813</v>
      </c>
      <c r="I310" s="211" t="s">
        <v>6814</v>
      </c>
      <c r="J310" s="209" t="s">
        <v>1205</v>
      </c>
      <c r="K310" s="209" t="s">
        <v>6815</v>
      </c>
      <c r="L310" s="209" t="s">
        <v>6816</v>
      </c>
      <c r="M310" s="209" t="s">
        <v>6817</v>
      </c>
      <c r="N310" s="212" t="s">
        <v>492</v>
      </c>
      <c r="O310" s="213" t="s">
        <v>2104</v>
      </c>
      <c r="P310" s="213" t="s">
        <v>6818</v>
      </c>
      <c r="Q310" s="225" t="s">
        <v>6819</v>
      </c>
      <c r="R310" s="213"/>
      <c r="S310" s="214">
        <v>93401</v>
      </c>
      <c r="T310" s="214" t="s">
        <v>6820</v>
      </c>
      <c r="U310" s="214">
        <v>2020</v>
      </c>
      <c r="V310" s="215">
        <v>44413</v>
      </c>
      <c r="W310" s="213">
        <v>7736</v>
      </c>
      <c r="X310" s="286"/>
      <c r="Y310" s="287"/>
      <c r="Z310" s="286"/>
      <c r="AA310" s="286"/>
      <c r="AB310" s="286"/>
      <c r="AC310" s="288"/>
      <c r="AD310" s="41"/>
      <c r="AE310" s="41"/>
      <c r="AF310" s="41"/>
      <c r="AG310" s="41"/>
      <c r="AH310" s="41"/>
      <c r="AI310" s="278"/>
    </row>
    <row r="311" spans="1:35" ht="45" customHeight="1" x14ac:dyDescent="0.2">
      <c r="A311" s="218" t="s">
        <v>6821</v>
      </c>
      <c r="B311" s="210">
        <v>724210007</v>
      </c>
      <c r="C311" s="209" t="s">
        <v>1280</v>
      </c>
      <c r="D311" s="210" t="s">
        <v>8041</v>
      </c>
      <c r="E311" s="209" t="s">
        <v>2058</v>
      </c>
      <c r="F311" s="211" t="s">
        <v>2059</v>
      </c>
      <c r="G311" s="211"/>
      <c r="H311" s="211" t="s">
        <v>2060</v>
      </c>
      <c r="I311" s="211" t="s">
        <v>2061</v>
      </c>
      <c r="J311" s="209" t="s">
        <v>2062</v>
      </c>
      <c r="K311" s="209" t="s">
        <v>2063</v>
      </c>
      <c r="L311" s="209" t="s">
        <v>2064</v>
      </c>
      <c r="M311" s="209" t="s">
        <v>2066</v>
      </c>
      <c r="N311" s="212" t="s">
        <v>46</v>
      </c>
      <c r="O311" s="213" t="s">
        <v>1199</v>
      </c>
      <c r="P311" s="213"/>
      <c r="Q311" s="214" t="s">
        <v>2065</v>
      </c>
      <c r="R311" s="213"/>
      <c r="S311" s="214">
        <v>93401</v>
      </c>
      <c r="T311" s="214" t="s">
        <v>5560</v>
      </c>
      <c r="U311" s="214">
        <v>2019</v>
      </c>
      <c r="V311" s="215">
        <v>37970</v>
      </c>
      <c r="W311" s="213">
        <v>7053</v>
      </c>
      <c r="X311" s="231"/>
      <c r="Y311" s="212"/>
      <c r="Z311" s="231"/>
      <c r="AA311" s="231"/>
      <c r="AB311" s="231"/>
      <c r="AC311" s="209"/>
      <c r="AD311" s="41"/>
      <c r="AE311" s="41"/>
      <c r="AF311" s="41"/>
      <c r="AG311" s="41"/>
      <c r="AH311" s="41"/>
      <c r="AI311" s="278"/>
    </row>
    <row r="312" spans="1:35" ht="45" customHeight="1" x14ac:dyDescent="0.2">
      <c r="A312" s="218" t="s">
        <v>6822</v>
      </c>
      <c r="B312" s="210">
        <v>651883474</v>
      </c>
      <c r="C312" s="209"/>
      <c r="D312" s="210" t="s">
        <v>8041</v>
      </c>
      <c r="E312" s="209" t="s">
        <v>6187</v>
      </c>
      <c r="F312" s="211" t="s">
        <v>6188</v>
      </c>
      <c r="G312" s="211"/>
      <c r="H312" s="211" t="s">
        <v>5456</v>
      </c>
      <c r="I312" s="211" t="s">
        <v>6823</v>
      </c>
      <c r="J312" s="209" t="s">
        <v>6824</v>
      </c>
      <c r="K312" s="219" t="s">
        <v>6825</v>
      </c>
      <c r="L312" s="209" t="s">
        <v>6826</v>
      </c>
      <c r="M312" s="209" t="s">
        <v>5457</v>
      </c>
      <c r="N312" s="212" t="s">
        <v>501</v>
      </c>
      <c r="O312" s="213" t="s">
        <v>651</v>
      </c>
      <c r="P312" s="213" t="s">
        <v>5497</v>
      </c>
      <c r="Q312" s="214" t="s">
        <v>5498</v>
      </c>
      <c r="R312" s="213"/>
      <c r="S312" s="214">
        <v>93401</v>
      </c>
      <c r="T312" s="214" t="s">
        <v>6827</v>
      </c>
      <c r="U312" s="214">
        <v>2020</v>
      </c>
      <c r="V312" s="215">
        <v>43802</v>
      </c>
      <c r="W312" s="213">
        <v>7692</v>
      </c>
      <c r="X312" s="231"/>
      <c r="Y312" s="212"/>
      <c r="Z312" s="231"/>
      <c r="AA312" s="231"/>
      <c r="AB312" s="231"/>
      <c r="AC312" s="209"/>
      <c r="AD312" s="41"/>
      <c r="AE312" s="41"/>
      <c r="AF312" s="41"/>
      <c r="AG312" s="41"/>
      <c r="AH312" s="41"/>
      <c r="AI312" s="278"/>
    </row>
    <row r="313" spans="1:35" ht="45" customHeight="1" x14ac:dyDescent="0.2">
      <c r="A313" s="218" t="s">
        <v>6828</v>
      </c>
      <c r="B313" s="210">
        <v>720266008</v>
      </c>
      <c r="C313" s="209" t="s">
        <v>1373</v>
      </c>
      <c r="D313" s="210" t="s">
        <v>8042</v>
      </c>
      <c r="E313" s="209" t="s">
        <v>2067</v>
      </c>
      <c r="F313" s="211" t="s">
        <v>6829</v>
      </c>
      <c r="G313" s="211"/>
      <c r="H313" s="211" t="s">
        <v>2068</v>
      </c>
      <c r="I313" s="211" t="s">
        <v>6830</v>
      </c>
      <c r="J313" s="209" t="s">
        <v>2069</v>
      </c>
      <c r="K313" s="209" t="s">
        <v>123</v>
      </c>
      <c r="L313" s="209" t="s">
        <v>2070</v>
      </c>
      <c r="M313" s="209" t="s">
        <v>2071</v>
      </c>
      <c r="N313" s="212" t="s">
        <v>46</v>
      </c>
      <c r="O313" s="213" t="s">
        <v>938</v>
      </c>
      <c r="P313" s="213"/>
      <c r="Q313" s="214" t="s">
        <v>2072</v>
      </c>
      <c r="R313" s="213"/>
      <c r="S313" s="214">
        <v>93401</v>
      </c>
      <c r="T313" s="214" t="s">
        <v>6831</v>
      </c>
      <c r="U313" s="214">
        <v>2020</v>
      </c>
      <c r="V313" s="215">
        <v>37970</v>
      </c>
      <c r="W313" s="213">
        <v>7012</v>
      </c>
      <c r="X313" s="231"/>
      <c r="Y313" s="212"/>
      <c r="Z313" s="231"/>
      <c r="AA313" s="231"/>
      <c r="AB313" s="231"/>
      <c r="AC313" s="209"/>
      <c r="AD313" s="41"/>
      <c r="AE313" s="41"/>
      <c r="AF313" s="41"/>
      <c r="AG313" s="41"/>
      <c r="AH313" s="41"/>
      <c r="AI313" s="278"/>
    </row>
    <row r="314" spans="1:35" ht="45" customHeight="1" x14ac:dyDescent="0.2">
      <c r="A314" s="218" t="s">
        <v>6832</v>
      </c>
      <c r="B314" s="210">
        <v>708401005</v>
      </c>
      <c r="C314" s="209" t="s">
        <v>1280</v>
      </c>
      <c r="D314" s="210" t="s">
        <v>8041</v>
      </c>
      <c r="E314" s="209" t="s">
        <v>2073</v>
      </c>
      <c r="F314" s="211" t="s">
        <v>6833</v>
      </c>
      <c r="G314" s="211"/>
      <c r="H314" s="211" t="s">
        <v>2074</v>
      </c>
      <c r="I314" s="211" t="s">
        <v>6834</v>
      </c>
      <c r="J314" s="209" t="s">
        <v>5867</v>
      </c>
      <c r="K314" s="209" t="s">
        <v>6835</v>
      </c>
      <c r="L314" s="209" t="s">
        <v>6836</v>
      </c>
      <c r="M314" s="209" t="s">
        <v>2075</v>
      </c>
      <c r="N314" s="212" t="s">
        <v>501</v>
      </c>
      <c r="O314" s="213" t="s">
        <v>179</v>
      </c>
      <c r="P314" s="213" t="s">
        <v>2076</v>
      </c>
      <c r="Q314" s="214" t="s">
        <v>6837</v>
      </c>
      <c r="R314" s="213"/>
      <c r="S314" s="214" t="s">
        <v>81</v>
      </c>
      <c r="T314" s="214" t="s">
        <v>6838</v>
      </c>
      <c r="U314" s="214">
        <v>2020</v>
      </c>
      <c r="V314" s="215">
        <v>37970</v>
      </c>
      <c r="W314" s="213">
        <v>5950</v>
      </c>
      <c r="X314" s="273"/>
      <c r="Y314" s="274"/>
      <c r="Z314" s="273"/>
      <c r="AA314" s="273"/>
      <c r="AB314" s="273"/>
      <c r="AC314" s="275"/>
      <c r="AD314" s="41"/>
      <c r="AE314" s="41"/>
      <c r="AF314" s="41"/>
      <c r="AG314" s="41"/>
      <c r="AH314" s="41"/>
      <c r="AI314" s="278" t="s">
        <v>7955</v>
      </c>
    </row>
    <row r="315" spans="1:35" ht="45" customHeight="1" x14ac:dyDescent="0.2">
      <c r="A315" s="218" t="s">
        <v>6839</v>
      </c>
      <c r="B315" s="210">
        <v>706786007</v>
      </c>
      <c r="C315" s="209" t="s">
        <v>1292</v>
      </c>
      <c r="D315" s="210" t="s">
        <v>8041</v>
      </c>
      <c r="E315" s="209" t="s">
        <v>2077</v>
      </c>
      <c r="F315" s="211" t="s">
        <v>8315</v>
      </c>
      <c r="G315" s="211">
        <v>2023</v>
      </c>
      <c r="H315" s="211" t="s">
        <v>2078</v>
      </c>
      <c r="I315" s="211" t="s">
        <v>8316</v>
      </c>
      <c r="J315" s="209" t="s">
        <v>2079</v>
      </c>
      <c r="K315" s="209" t="s">
        <v>8317</v>
      </c>
      <c r="L315" s="209" t="s">
        <v>2080</v>
      </c>
      <c r="M315" s="209" t="s">
        <v>2082</v>
      </c>
      <c r="N315" s="212" t="s">
        <v>46</v>
      </c>
      <c r="O315" s="213" t="s">
        <v>685</v>
      </c>
      <c r="P315" s="213"/>
      <c r="Q315" s="214" t="s">
        <v>2081</v>
      </c>
      <c r="R315" s="213"/>
      <c r="S315" s="214">
        <v>93401</v>
      </c>
      <c r="T315" s="214" t="s">
        <v>8318</v>
      </c>
      <c r="U315" s="214">
        <v>2022</v>
      </c>
      <c r="V315" s="215">
        <v>37970</v>
      </c>
      <c r="W315" s="213">
        <v>4450</v>
      </c>
      <c r="X315" s="273"/>
      <c r="Y315" s="274"/>
      <c r="Z315" s="273"/>
      <c r="AA315" s="273"/>
      <c r="AB315" s="273"/>
      <c r="AC315" s="275" t="s">
        <v>7956</v>
      </c>
      <c r="AD315" s="41"/>
      <c r="AE315" s="41"/>
      <c r="AF315" s="41"/>
      <c r="AG315" s="41"/>
      <c r="AH315" s="41"/>
      <c r="AI315" s="278" t="s">
        <v>7957</v>
      </c>
    </row>
    <row r="316" spans="1:35" ht="45" customHeight="1" x14ac:dyDescent="0.2">
      <c r="A316" s="218" t="s">
        <v>6840</v>
      </c>
      <c r="B316" s="210">
        <v>700966003</v>
      </c>
      <c r="C316" s="209" t="s">
        <v>1280</v>
      </c>
      <c r="D316" s="210" t="s">
        <v>8041</v>
      </c>
      <c r="E316" s="209" t="s">
        <v>2083</v>
      </c>
      <c r="F316" s="211" t="s">
        <v>2084</v>
      </c>
      <c r="G316" s="211"/>
      <c r="H316" s="211" t="s">
        <v>2085</v>
      </c>
      <c r="I316" s="211" t="s">
        <v>2086</v>
      </c>
      <c r="J316" s="209" t="s">
        <v>2087</v>
      </c>
      <c r="K316" s="209" t="s">
        <v>2088</v>
      </c>
      <c r="L316" s="209" t="s">
        <v>2089</v>
      </c>
      <c r="M316" s="209" t="s">
        <v>2090</v>
      </c>
      <c r="N316" s="212" t="s">
        <v>46</v>
      </c>
      <c r="O316" s="213" t="s">
        <v>1550</v>
      </c>
      <c r="P316" s="213"/>
      <c r="Q316" s="214"/>
      <c r="R316" s="213"/>
      <c r="S316" s="214">
        <v>93401</v>
      </c>
      <c r="T316" s="214" t="s">
        <v>2091</v>
      </c>
      <c r="U316" s="214">
        <v>2012</v>
      </c>
      <c r="V316" s="215">
        <v>37970</v>
      </c>
      <c r="W316" s="213">
        <v>4500</v>
      </c>
      <c r="X316" s="231"/>
      <c r="Y316" s="212"/>
      <c r="Z316" s="231"/>
      <c r="AA316" s="231"/>
      <c r="AB316" s="231"/>
      <c r="AC316" s="209"/>
      <c r="AD316" s="41"/>
      <c r="AE316" s="41"/>
      <c r="AF316" s="41"/>
      <c r="AG316" s="41"/>
      <c r="AH316" s="41"/>
      <c r="AI316" s="278"/>
    </row>
    <row r="317" spans="1:35" ht="45" customHeight="1" x14ac:dyDescent="0.2">
      <c r="A317" s="218" t="s">
        <v>6841</v>
      </c>
      <c r="B317" s="210">
        <v>651018846</v>
      </c>
      <c r="C317" s="209" t="s">
        <v>1280</v>
      </c>
      <c r="D317" s="210" t="s">
        <v>8041</v>
      </c>
      <c r="E317" s="209" t="s">
        <v>2092</v>
      </c>
      <c r="F317" s="211" t="s">
        <v>8319</v>
      </c>
      <c r="G317" s="211">
        <v>2023</v>
      </c>
      <c r="H317" s="211" t="s">
        <v>4950</v>
      </c>
      <c r="I317" s="211" t="s">
        <v>8320</v>
      </c>
      <c r="J317" s="209" t="s">
        <v>687</v>
      </c>
      <c r="K317" s="209" t="s">
        <v>6842</v>
      </c>
      <c r="L317" s="209" t="s">
        <v>2093</v>
      </c>
      <c r="M317" s="209" t="s">
        <v>2094</v>
      </c>
      <c r="N317" s="212" t="s">
        <v>46</v>
      </c>
      <c r="O317" s="213" t="s">
        <v>579</v>
      </c>
      <c r="P317" s="213" t="s">
        <v>2095</v>
      </c>
      <c r="Q317" s="214" t="s">
        <v>2096</v>
      </c>
      <c r="R317" s="213"/>
      <c r="S317" s="214" t="s">
        <v>558</v>
      </c>
      <c r="T317" s="214" t="s">
        <v>8321</v>
      </c>
      <c r="U317" s="214">
        <v>2022</v>
      </c>
      <c r="V317" s="215">
        <v>43416</v>
      </c>
      <c r="W317" s="213">
        <v>7663</v>
      </c>
      <c r="X317" s="231"/>
      <c r="Y317" s="212"/>
      <c r="Z317" s="231"/>
      <c r="AA317" s="231"/>
      <c r="AB317" s="231"/>
      <c r="AC317" s="209"/>
      <c r="AD317" s="41"/>
      <c r="AE317" s="41"/>
      <c r="AF317" s="41"/>
      <c r="AG317" s="41"/>
      <c r="AH317" s="41"/>
      <c r="AI317" s="278"/>
    </row>
    <row r="318" spans="1:35" ht="45" customHeight="1" x14ac:dyDescent="0.2">
      <c r="A318" s="218" t="s">
        <v>7676</v>
      </c>
      <c r="B318" s="210">
        <v>652942806</v>
      </c>
      <c r="C318" s="209" t="s">
        <v>1292</v>
      </c>
      <c r="D318" s="210" t="s">
        <v>8041</v>
      </c>
      <c r="E318" s="209" t="s">
        <v>7646</v>
      </c>
      <c r="F318" s="211" t="s">
        <v>7647</v>
      </c>
      <c r="G318" s="211"/>
      <c r="H318" s="211" t="s">
        <v>7648</v>
      </c>
      <c r="I318" s="211" t="s">
        <v>7649</v>
      </c>
      <c r="J318" s="209" t="s">
        <v>7650</v>
      </c>
      <c r="K318" s="209" t="s">
        <v>7651</v>
      </c>
      <c r="L318" s="209" t="s">
        <v>7652</v>
      </c>
      <c r="M318" s="209" t="s">
        <v>7653</v>
      </c>
      <c r="N318" s="212" t="s">
        <v>46</v>
      </c>
      <c r="O318" s="213" t="s">
        <v>579</v>
      </c>
      <c r="P318" s="213" t="s">
        <v>7654</v>
      </c>
      <c r="Q318" s="214" t="s">
        <v>7655</v>
      </c>
      <c r="R318" s="213"/>
      <c r="S318" s="214" t="s">
        <v>1304</v>
      </c>
      <c r="T318" s="214" t="s">
        <v>7656</v>
      </c>
      <c r="U318" s="214">
        <v>2020</v>
      </c>
      <c r="V318" s="215">
        <v>43353</v>
      </c>
      <c r="W318" s="213">
        <v>7655</v>
      </c>
      <c r="X318" s="231"/>
      <c r="Y318" s="212"/>
      <c r="Z318" s="231"/>
      <c r="AA318" s="231"/>
      <c r="AB318" s="231"/>
      <c r="AC318" s="209"/>
      <c r="AD318" s="41"/>
      <c r="AE318" s="41"/>
      <c r="AF318" s="41"/>
      <c r="AG318" s="41"/>
      <c r="AH318" s="41"/>
      <c r="AI318" s="278"/>
    </row>
    <row r="319" spans="1:35" ht="45" customHeight="1" x14ac:dyDescent="0.2">
      <c r="A319" s="218" t="s">
        <v>6843</v>
      </c>
      <c r="B319" s="210">
        <v>651946182</v>
      </c>
      <c r="C319" s="209"/>
      <c r="D319" s="210" t="s">
        <v>8041</v>
      </c>
      <c r="E319" s="209" t="s">
        <v>6189</v>
      </c>
      <c r="F319" s="211" t="s">
        <v>5823</v>
      </c>
      <c r="G319" s="211"/>
      <c r="H319" s="211" t="s">
        <v>3835</v>
      </c>
      <c r="I319" s="211" t="s">
        <v>5824</v>
      </c>
      <c r="J319" s="209" t="s">
        <v>1205</v>
      </c>
      <c r="K319" s="209" t="s">
        <v>5825</v>
      </c>
      <c r="L319" s="209" t="s">
        <v>5826</v>
      </c>
      <c r="M319" s="209" t="s">
        <v>5828</v>
      </c>
      <c r="N319" s="212" t="s">
        <v>46</v>
      </c>
      <c r="O319" s="213" t="s">
        <v>1323</v>
      </c>
      <c r="P319" s="213" t="s">
        <v>5829</v>
      </c>
      <c r="Q319" s="225" t="s">
        <v>5830</v>
      </c>
      <c r="R319" s="213"/>
      <c r="S319" s="214">
        <v>93401</v>
      </c>
      <c r="T319" s="214" t="s">
        <v>5827</v>
      </c>
      <c r="U319" s="214">
        <v>2020</v>
      </c>
      <c r="V319" s="215">
        <v>44106</v>
      </c>
      <c r="W319" s="213" t="s">
        <v>6190</v>
      </c>
      <c r="X319" s="231"/>
      <c r="Y319" s="212"/>
      <c r="Z319" s="231"/>
      <c r="AA319" s="231"/>
      <c r="AB319" s="231"/>
      <c r="AC319" s="209"/>
      <c r="AD319" s="41"/>
      <c r="AE319" s="41"/>
      <c r="AF319" s="41"/>
      <c r="AG319" s="41"/>
      <c r="AH319" s="41"/>
      <c r="AI319" s="278"/>
    </row>
    <row r="320" spans="1:35" ht="45" customHeight="1" x14ac:dyDescent="0.2">
      <c r="A320" s="218" t="s">
        <v>7677</v>
      </c>
      <c r="B320" s="210">
        <v>651564018</v>
      </c>
      <c r="C320" s="209" t="s">
        <v>1292</v>
      </c>
      <c r="D320" s="210" t="s">
        <v>8041</v>
      </c>
      <c r="E320" s="209" t="s">
        <v>2097</v>
      </c>
      <c r="F320" s="211" t="s">
        <v>2098</v>
      </c>
      <c r="G320" s="211"/>
      <c r="H320" s="211" t="s">
        <v>2099</v>
      </c>
      <c r="I320" s="211" t="s">
        <v>2100</v>
      </c>
      <c r="J320" s="209" t="s">
        <v>1297</v>
      </c>
      <c r="K320" s="209" t="s">
        <v>2101</v>
      </c>
      <c r="L320" s="209" t="s">
        <v>2102</v>
      </c>
      <c r="M320" s="209" t="s">
        <v>2103</v>
      </c>
      <c r="N320" s="212" t="s">
        <v>492</v>
      </c>
      <c r="O320" s="213" t="s">
        <v>2104</v>
      </c>
      <c r="P320" s="213" t="s">
        <v>2106</v>
      </c>
      <c r="Q320" s="214" t="s">
        <v>2105</v>
      </c>
      <c r="R320" s="213"/>
      <c r="S320" s="214" t="s">
        <v>1304</v>
      </c>
      <c r="T320" s="214" t="s">
        <v>2107</v>
      </c>
      <c r="U320" s="214">
        <v>2016</v>
      </c>
      <c r="V320" s="215">
        <v>43196</v>
      </c>
      <c r="W320" s="213">
        <v>7647</v>
      </c>
      <c r="X320" s="231"/>
      <c r="Y320" s="212"/>
      <c r="Z320" s="231"/>
      <c r="AA320" s="231"/>
      <c r="AB320" s="231"/>
      <c r="AC320" s="209"/>
      <c r="AD320" s="41"/>
      <c r="AE320" s="41"/>
      <c r="AF320" s="41"/>
      <c r="AG320" s="41"/>
      <c r="AH320" s="41"/>
      <c r="AI320" s="278"/>
    </row>
    <row r="321" spans="1:35" ht="45" customHeight="1" x14ac:dyDescent="0.2">
      <c r="A321" s="218" t="s">
        <v>5442</v>
      </c>
      <c r="B321" s="210">
        <v>651539544</v>
      </c>
      <c r="C321" s="209"/>
      <c r="D321" s="210" t="s">
        <v>8041</v>
      </c>
      <c r="E321" s="209" t="s">
        <v>6191</v>
      </c>
      <c r="F321" s="211" t="s">
        <v>8322</v>
      </c>
      <c r="G321" s="211">
        <v>2023</v>
      </c>
      <c r="H321" s="211" t="s">
        <v>5443</v>
      </c>
      <c r="I321" s="211" t="s">
        <v>6192</v>
      </c>
      <c r="J321" s="209" t="s">
        <v>1452</v>
      </c>
      <c r="K321" s="219" t="s">
        <v>6193</v>
      </c>
      <c r="L321" s="209" t="s">
        <v>6194</v>
      </c>
      <c r="M321" s="209" t="s">
        <v>6195</v>
      </c>
      <c r="N321" s="212" t="s">
        <v>6196</v>
      </c>
      <c r="O321" s="213" t="s">
        <v>7998</v>
      </c>
      <c r="P321" s="213">
        <v>582262569</v>
      </c>
      <c r="Q321" s="225" t="s">
        <v>5444</v>
      </c>
      <c r="R321" s="213"/>
      <c r="S321" s="214">
        <v>93401</v>
      </c>
      <c r="T321" s="214" t="s">
        <v>8323</v>
      </c>
      <c r="U321" s="214">
        <v>2022</v>
      </c>
      <c r="V321" s="215">
        <v>43798</v>
      </c>
      <c r="W321" s="213">
        <v>7691</v>
      </c>
      <c r="X321" s="231"/>
      <c r="Y321" s="212"/>
      <c r="Z321" s="231"/>
      <c r="AA321" s="231"/>
      <c r="AB321" s="231"/>
      <c r="AC321" s="209"/>
      <c r="AD321" s="41"/>
      <c r="AE321" s="41"/>
      <c r="AF321" s="41"/>
      <c r="AG321" s="41"/>
      <c r="AH321" s="41"/>
      <c r="AI321" s="278"/>
    </row>
    <row r="322" spans="1:35" ht="45" customHeight="1" x14ac:dyDescent="0.2">
      <c r="A322" s="218" t="s">
        <v>6844</v>
      </c>
      <c r="B322" s="210">
        <v>650450957</v>
      </c>
      <c r="C322" s="209" t="s">
        <v>2108</v>
      </c>
      <c r="D322" s="210" t="s">
        <v>8041</v>
      </c>
      <c r="E322" s="209" t="s">
        <v>2109</v>
      </c>
      <c r="F322" s="297" t="s">
        <v>8324</v>
      </c>
      <c r="G322" s="211">
        <v>2023</v>
      </c>
      <c r="H322" s="211" t="s">
        <v>2110</v>
      </c>
      <c r="I322" s="297" t="s">
        <v>8325</v>
      </c>
      <c r="J322" s="244" t="s">
        <v>1487</v>
      </c>
      <c r="K322" s="244" t="s">
        <v>8326</v>
      </c>
      <c r="L322" s="244" t="s">
        <v>7917</v>
      </c>
      <c r="M322" s="209" t="s">
        <v>6845</v>
      </c>
      <c r="N322" s="212" t="s">
        <v>46</v>
      </c>
      <c r="O322" s="213" t="s">
        <v>685</v>
      </c>
      <c r="P322" s="213" t="s">
        <v>6846</v>
      </c>
      <c r="Q322" s="214" t="s">
        <v>5075</v>
      </c>
      <c r="R322" s="213"/>
      <c r="S322" s="214" t="s">
        <v>346</v>
      </c>
      <c r="T322" s="214" t="s">
        <v>8327</v>
      </c>
      <c r="U322" s="214">
        <v>2022</v>
      </c>
      <c r="V322" s="215">
        <v>41411</v>
      </c>
      <c r="W322" s="213">
        <v>7478</v>
      </c>
      <c r="X322" s="231"/>
      <c r="Y322" s="212"/>
      <c r="Z322" s="231"/>
      <c r="AA322" s="231"/>
      <c r="AB322" s="231"/>
      <c r="AC322" s="209"/>
      <c r="AD322" s="41"/>
      <c r="AE322" s="41"/>
      <c r="AF322" s="41"/>
      <c r="AG322" s="41"/>
      <c r="AH322" s="41"/>
      <c r="AI322" s="278"/>
    </row>
    <row r="323" spans="1:35" ht="45" customHeight="1" x14ac:dyDescent="0.2">
      <c r="A323" s="218" t="s">
        <v>6847</v>
      </c>
      <c r="B323" s="210">
        <v>650804538</v>
      </c>
      <c r="C323" s="209"/>
      <c r="D323" s="210" t="s">
        <v>8041</v>
      </c>
      <c r="E323" s="209" t="s">
        <v>6070</v>
      </c>
      <c r="F323" s="211" t="s">
        <v>6071</v>
      </c>
      <c r="G323" s="211"/>
      <c r="H323" s="211" t="s">
        <v>6072</v>
      </c>
      <c r="I323" s="211" t="s">
        <v>6073</v>
      </c>
      <c r="J323" s="209" t="s">
        <v>6074</v>
      </c>
      <c r="K323" s="209" t="s">
        <v>6075</v>
      </c>
      <c r="L323" s="209" t="s">
        <v>6076</v>
      </c>
      <c r="M323" s="209" t="s">
        <v>6848</v>
      </c>
      <c r="N323" s="212" t="s">
        <v>4994</v>
      </c>
      <c r="O323" s="213" t="s">
        <v>1412</v>
      </c>
      <c r="P323" s="213" t="s">
        <v>6077</v>
      </c>
      <c r="Q323" s="225" t="s">
        <v>6078</v>
      </c>
      <c r="R323" s="213"/>
      <c r="S323" s="214">
        <v>93401</v>
      </c>
      <c r="T323" s="214" t="s">
        <v>6079</v>
      </c>
      <c r="U323" s="214">
        <v>2020</v>
      </c>
      <c r="V323" s="215">
        <v>44188</v>
      </c>
      <c r="W323" s="213">
        <v>7724</v>
      </c>
      <c r="X323" s="231"/>
      <c r="Y323" s="212"/>
      <c r="Z323" s="231"/>
      <c r="AA323" s="231"/>
      <c r="AB323" s="231"/>
      <c r="AC323" s="209"/>
      <c r="AD323" s="41"/>
      <c r="AE323" s="41"/>
      <c r="AF323" s="41"/>
      <c r="AG323" s="41"/>
      <c r="AH323" s="41"/>
      <c r="AI323" s="278"/>
    </row>
    <row r="324" spans="1:35" ht="45" customHeight="1" x14ac:dyDescent="0.2">
      <c r="A324" s="218" t="s">
        <v>6849</v>
      </c>
      <c r="B324" s="210">
        <v>700155609</v>
      </c>
      <c r="C324" s="209" t="s">
        <v>1292</v>
      </c>
      <c r="D324" s="210" t="s">
        <v>8041</v>
      </c>
      <c r="E324" s="209" t="s">
        <v>2111</v>
      </c>
      <c r="F324" s="211" t="s">
        <v>6850</v>
      </c>
      <c r="G324" s="211"/>
      <c r="H324" s="211" t="s">
        <v>2112</v>
      </c>
      <c r="I324" s="211" t="s">
        <v>5894</v>
      </c>
      <c r="J324" s="209" t="s">
        <v>2113</v>
      </c>
      <c r="K324" s="209" t="s">
        <v>2114</v>
      </c>
      <c r="L324" s="209" t="s">
        <v>2115</v>
      </c>
      <c r="M324" s="209" t="s">
        <v>2116</v>
      </c>
      <c r="N324" s="212" t="s">
        <v>501</v>
      </c>
      <c r="O324" s="213" t="s">
        <v>179</v>
      </c>
      <c r="P324" s="213" t="s">
        <v>2117</v>
      </c>
      <c r="Q324" s="214" t="s">
        <v>2118</v>
      </c>
      <c r="R324" s="213"/>
      <c r="S324" s="214">
        <v>93401</v>
      </c>
      <c r="T324" s="214" t="s">
        <v>6851</v>
      </c>
      <c r="U324" s="214">
        <v>2020</v>
      </c>
      <c r="V324" s="215">
        <v>37970</v>
      </c>
      <c r="W324" s="213">
        <v>4550</v>
      </c>
      <c r="X324" s="231"/>
      <c r="Y324" s="212"/>
      <c r="Z324" s="231"/>
      <c r="AA324" s="231"/>
      <c r="AB324" s="231"/>
      <c r="AC324" s="209"/>
      <c r="AD324" s="41"/>
      <c r="AE324" s="41"/>
      <c r="AF324" s="41"/>
      <c r="AG324" s="41"/>
      <c r="AH324" s="41"/>
      <c r="AI324" s="278" t="s">
        <v>7958</v>
      </c>
    </row>
    <row r="325" spans="1:35" ht="45" customHeight="1" x14ac:dyDescent="0.2">
      <c r="A325" s="218" t="s">
        <v>6852</v>
      </c>
      <c r="B325" s="210">
        <v>651838118</v>
      </c>
      <c r="C325" s="209"/>
      <c r="D325" s="210" t="s">
        <v>8041</v>
      </c>
      <c r="E325" s="209" t="s">
        <v>6197</v>
      </c>
      <c r="F325" s="211" t="s">
        <v>5369</v>
      </c>
      <c r="G325" s="211"/>
      <c r="H325" s="211" t="s">
        <v>5370</v>
      </c>
      <c r="I325" s="211" t="s">
        <v>5371</v>
      </c>
      <c r="J325" s="209" t="s">
        <v>1205</v>
      </c>
      <c r="K325" s="209" t="s">
        <v>5372</v>
      </c>
      <c r="L325" s="209" t="s">
        <v>5373</v>
      </c>
      <c r="M325" s="209" t="s">
        <v>5374</v>
      </c>
      <c r="N325" s="212" t="s">
        <v>4995</v>
      </c>
      <c r="O325" s="213" t="s">
        <v>159</v>
      </c>
      <c r="P325" s="213">
        <v>56994420699</v>
      </c>
      <c r="Q325" s="225" t="s">
        <v>5375</v>
      </c>
      <c r="R325" s="213"/>
      <c r="S325" s="214">
        <v>93401</v>
      </c>
      <c r="T325" s="214" t="s">
        <v>5376</v>
      </c>
      <c r="U325" s="220">
        <v>2018</v>
      </c>
      <c r="V325" s="215">
        <v>43686</v>
      </c>
      <c r="W325" s="213">
        <v>7685</v>
      </c>
      <c r="X325" s="231"/>
      <c r="Y325" s="212"/>
      <c r="Z325" s="231"/>
      <c r="AA325" s="231"/>
      <c r="AB325" s="231"/>
      <c r="AC325" s="209"/>
      <c r="AD325" s="41"/>
      <c r="AE325" s="41"/>
      <c r="AF325" s="41"/>
      <c r="AG325" s="41"/>
      <c r="AH325" s="41"/>
      <c r="AI325" s="278"/>
    </row>
    <row r="326" spans="1:35" ht="45" customHeight="1" x14ac:dyDescent="0.2">
      <c r="A326" s="218" t="s">
        <v>8064</v>
      </c>
      <c r="B326" s="210">
        <v>651163854</v>
      </c>
      <c r="C326" s="209" t="s">
        <v>1292</v>
      </c>
      <c r="D326" s="210" t="s">
        <v>8041</v>
      </c>
      <c r="E326" s="209" t="s">
        <v>2119</v>
      </c>
      <c r="F326" s="211" t="s">
        <v>2120</v>
      </c>
      <c r="G326" s="211"/>
      <c r="H326" s="211" t="s">
        <v>4951</v>
      </c>
      <c r="I326" s="211" t="s">
        <v>2121</v>
      </c>
      <c r="J326" s="209" t="s">
        <v>1807</v>
      </c>
      <c r="K326" s="209" t="s">
        <v>2122</v>
      </c>
      <c r="L326" s="209" t="s">
        <v>2123</v>
      </c>
      <c r="M326" s="209" t="s">
        <v>2125</v>
      </c>
      <c r="N326" s="212" t="s">
        <v>46</v>
      </c>
      <c r="O326" s="213" t="s">
        <v>1211</v>
      </c>
      <c r="P326" s="213" t="s">
        <v>2126</v>
      </c>
      <c r="Q326" s="214" t="s">
        <v>2124</v>
      </c>
      <c r="R326" s="213"/>
      <c r="S326" s="214" t="s">
        <v>44</v>
      </c>
      <c r="T326" s="214" t="s">
        <v>2127</v>
      </c>
      <c r="U326" s="214">
        <v>2015</v>
      </c>
      <c r="V326" s="215">
        <v>42543</v>
      </c>
      <c r="W326" s="213">
        <v>7611</v>
      </c>
      <c r="X326" s="231"/>
      <c r="Y326" s="212"/>
      <c r="Z326" s="231"/>
      <c r="AA326" s="231"/>
      <c r="AB326" s="231"/>
      <c r="AC326" s="209"/>
      <c r="AD326" s="41"/>
      <c r="AE326" s="41"/>
      <c r="AF326" s="41"/>
      <c r="AG326" s="41"/>
      <c r="AH326" s="41"/>
      <c r="AI326" s="278"/>
    </row>
    <row r="327" spans="1:35" ht="45" customHeight="1" x14ac:dyDescent="0.2">
      <c r="A327" s="218" t="s">
        <v>6853</v>
      </c>
      <c r="B327" s="210">
        <v>700122808</v>
      </c>
      <c r="C327" s="209" t="s">
        <v>1292</v>
      </c>
      <c r="D327" s="210" t="s">
        <v>8041</v>
      </c>
      <c r="E327" s="209" t="s">
        <v>2128</v>
      </c>
      <c r="F327" s="211" t="s">
        <v>2129</v>
      </c>
      <c r="G327" s="211"/>
      <c r="H327" s="211" t="s">
        <v>2130</v>
      </c>
      <c r="I327" s="211" t="s">
        <v>2131</v>
      </c>
      <c r="J327" s="209" t="s">
        <v>2132</v>
      </c>
      <c r="K327" s="209" t="s">
        <v>2133</v>
      </c>
      <c r="L327" s="209" t="s">
        <v>2134</v>
      </c>
      <c r="M327" s="209" t="s">
        <v>2135</v>
      </c>
      <c r="N327" s="212" t="s">
        <v>46</v>
      </c>
      <c r="O327" s="213" t="s">
        <v>1550</v>
      </c>
      <c r="P327" s="213"/>
      <c r="Q327" s="214" t="s">
        <v>2136</v>
      </c>
      <c r="R327" s="213"/>
      <c r="S327" s="214" t="s">
        <v>1304</v>
      </c>
      <c r="T327" s="214" t="s">
        <v>2137</v>
      </c>
      <c r="U327" s="214">
        <v>2016</v>
      </c>
      <c r="V327" s="215">
        <v>37970</v>
      </c>
      <c r="W327" s="213">
        <v>4600</v>
      </c>
      <c r="X327" s="231"/>
      <c r="Y327" s="212"/>
      <c r="Z327" s="231"/>
      <c r="AA327" s="231"/>
      <c r="AB327" s="231"/>
      <c r="AC327" s="209"/>
      <c r="AD327" s="41"/>
      <c r="AE327" s="41"/>
      <c r="AF327" s="41"/>
      <c r="AG327" s="41"/>
      <c r="AH327" s="41"/>
      <c r="AI327" s="278"/>
    </row>
    <row r="328" spans="1:35" ht="45" customHeight="1" x14ac:dyDescent="0.2">
      <c r="A328" s="218" t="s">
        <v>8065</v>
      </c>
      <c r="B328" s="209" t="s">
        <v>5966</v>
      </c>
      <c r="C328" s="209" t="s">
        <v>1292</v>
      </c>
      <c r="D328" s="210" t="s">
        <v>8041</v>
      </c>
      <c r="E328" s="209" t="s">
        <v>2138</v>
      </c>
      <c r="F328" s="209" t="s">
        <v>8328</v>
      </c>
      <c r="G328" s="209">
        <v>2023</v>
      </c>
      <c r="H328" s="211" t="s">
        <v>2139</v>
      </c>
      <c r="I328" s="211" t="s">
        <v>7458</v>
      </c>
      <c r="J328" s="209" t="s">
        <v>2140</v>
      </c>
      <c r="K328" s="209" t="s">
        <v>7459</v>
      </c>
      <c r="L328" s="209" t="s">
        <v>6198</v>
      </c>
      <c r="M328" s="209" t="s">
        <v>7460</v>
      </c>
      <c r="N328" s="212" t="s">
        <v>46</v>
      </c>
      <c r="O328" s="213" t="s">
        <v>1920</v>
      </c>
      <c r="P328" s="213" t="s">
        <v>5077</v>
      </c>
      <c r="Q328" s="214" t="s">
        <v>5078</v>
      </c>
      <c r="R328" s="213"/>
      <c r="S328" s="214" t="s">
        <v>44</v>
      </c>
      <c r="T328" s="214" t="s">
        <v>8329</v>
      </c>
      <c r="U328" s="214">
        <v>2022</v>
      </c>
      <c r="V328" s="215">
        <v>41676</v>
      </c>
      <c r="W328" s="213">
        <v>7497</v>
      </c>
      <c r="X328" s="231"/>
      <c r="Y328" s="212"/>
      <c r="Z328" s="231"/>
      <c r="AA328" s="231"/>
      <c r="AB328" s="231"/>
      <c r="AC328" s="209"/>
      <c r="AD328" s="41"/>
      <c r="AE328" s="41"/>
      <c r="AF328" s="41"/>
      <c r="AG328" s="41"/>
      <c r="AH328" s="41"/>
      <c r="AI328" s="278"/>
    </row>
    <row r="329" spans="1:35" ht="45" customHeight="1" x14ac:dyDescent="0.2">
      <c r="A329" s="218" t="s">
        <v>6854</v>
      </c>
      <c r="B329" s="210">
        <v>650634667</v>
      </c>
      <c r="C329" s="209" t="s">
        <v>1280</v>
      </c>
      <c r="D329" s="210" t="s">
        <v>8041</v>
      </c>
      <c r="E329" s="209" t="s">
        <v>2141</v>
      </c>
      <c r="F329" s="211" t="s">
        <v>2142</v>
      </c>
      <c r="G329" s="211"/>
      <c r="H329" s="211" t="s">
        <v>2143</v>
      </c>
      <c r="I329" s="211" t="s">
        <v>2144</v>
      </c>
      <c r="J329" s="209" t="s">
        <v>2145</v>
      </c>
      <c r="K329" s="209"/>
      <c r="L329" s="209" t="s">
        <v>2146</v>
      </c>
      <c r="M329" s="212" t="s">
        <v>2147</v>
      </c>
      <c r="N329" s="212" t="s">
        <v>46</v>
      </c>
      <c r="O329" s="213" t="s">
        <v>887</v>
      </c>
      <c r="P329" s="213" t="s">
        <v>2148</v>
      </c>
      <c r="Q329" s="214" t="s">
        <v>2149</v>
      </c>
      <c r="R329" s="213"/>
      <c r="S329" s="214">
        <v>93401</v>
      </c>
      <c r="T329" s="214" t="s">
        <v>2150</v>
      </c>
      <c r="U329" s="214">
        <v>2012</v>
      </c>
      <c r="V329" s="215">
        <v>41396</v>
      </c>
      <c r="W329" s="213">
        <v>7477</v>
      </c>
      <c r="X329" s="231"/>
      <c r="Y329" s="212"/>
      <c r="Z329" s="231"/>
      <c r="AA329" s="231"/>
      <c r="AB329" s="231"/>
      <c r="AC329" s="209"/>
      <c r="AD329" s="41"/>
      <c r="AE329" s="41"/>
      <c r="AF329" s="41"/>
      <c r="AG329" s="41"/>
      <c r="AH329" s="41"/>
      <c r="AI329" s="278"/>
    </row>
    <row r="330" spans="1:35" ht="45" customHeight="1" x14ac:dyDescent="0.2">
      <c r="A330" s="218" t="s">
        <v>6855</v>
      </c>
      <c r="B330" s="210">
        <v>727718001</v>
      </c>
      <c r="C330" s="209" t="s">
        <v>1280</v>
      </c>
      <c r="D330" s="210" t="s">
        <v>8041</v>
      </c>
      <c r="E330" s="209" t="s">
        <v>2151</v>
      </c>
      <c r="F330" s="211" t="s">
        <v>8330</v>
      </c>
      <c r="G330" s="211">
        <v>2023</v>
      </c>
      <c r="H330" s="211" t="s">
        <v>2152</v>
      </c>
      <c r="I330" s="211" t="s">
        <v>8331</v>
      </c>
      <c r="J330" s="209" t="s">
        <v>8332</v>
      </c>
      <c r="K330" s="209" t="s">
        <v>8333</v>
      </c>
      <c r="L330" s="209" t="s">
        <v>8334</v>
      </c>
      <c r="M330" s="209" t="s">
        <v>2153</v>
      </c>
      <c r="N330" s="212" t="s">
        <v>46</v>
      </c>
      <c r="O330" s="213" t="s">
        <v>685</v>
      </c>
      <c r="P330" s="213" t="s">
        <v>2154</v>
      </c>
      <c r="Q330" s="214"/>
      <c r="R330" s="213"/>
      <c r="S330" s="214" t="s">
        <v>81</v>
      </c>
      <c r="T330" s="214" t="s">
        <v>8335</v>
      </c>
      <c r="U330" s="214">
        <v>2023</v>
      </c>
      <c r="V330" s="215">
        <v>39052</v>
      </c>
      <c r="W330" s="213">
        <v>7340</v>
      </c>
      <c r="X330" s="231"/>
      <c r="Y330" s="212"/>
      <c r="Z330" s="231"/>
      <c r="AA330" s="231"/>
      <c r="AB330" s="231"/>
      <c r="AC330" s="209"/>
      <c r="AD330" s="41"/>
      <c r="AE330" s="41"/>
      <c r="AF330" s="41"/>
      <c r="AG330" s="41"/>
      <c r="AH330" s="41"/>
      <c r="AI330" s="278"/>
    </row>
    <row r="331" spans="1:35" ht="45" customHeight="1" x14ac:dyDescent="0.2">
      <c r="A331" s="218" t="s">
        <v>6856</v>
      </c>
      <c r="B331" s="210">
        <v>651391008</v>
      </c>
      <c r="C331" s="209" t="s">
        <v>2155</v>
      </c>
      <c r="D331" s="210" t="s">
        <v>8041</v>
      </c>
      <c r="E331" s="209" t="s">
        <v>2156</v>
      </c>
      <c r="F331" s="211" t="s">
        <v>2157</v>
      </c>
      <c r="G331" s="211"/>
      <c r="H331" s="211" t="s">
        <v>2158</v>
      </c>
      <c r="I331" s="211" t="s">
        <v>2159</v>
      </c>
      <c r="J331" s="209" t="s">
        <v>2160</v>
      </c>
      <c r="K331" s="209" t="s">
        <v>2161</v>
      </c>
      <c r="L331" s="209" t="s">
        <v>2162</v>
      </c>
      <c r="M331" s="209" t="s">
        <v>2163</v>
      </c>
      <c r="N331" s="212" t="s">
        <v>46</v>
      </c>
      <c r="O331" s="213" t="s">
        <v>2798</v>
      </c>
      <c r="P331" s="213"/>
      <c r="Q331" s="214"/>
      <c r="R331" s="213"/>
      <c r="S331" s="214" t="s">
        <v>1032</v>
      </c>
      <c r="T331" s="214" t="s">
        <v>2164</v>
      </c>
      <c r="U331" s="214">
        <v>2008</v>
      </c>
      <c r="V331" s="215">
        <v>38905</v>
      </c>
      <c r="W331" s="213">
        <v>7327</v>
      </c>
      <c r="X331" s="231"/>
      <c r="Y331" s="212"/>
      <c r="Z331" s="231"/>
      <c r="AA331" s="231"/>
      <c r="AB331" s="231"/>
      <c r="AC331" s="209"/>
      <c r="AD331" s="41"/>
      <c r="AE331" s="41"/>
      <c r="AF331" s="41"/>
      <c r="AG331" s="41"/>
      <c r="AH331" s="41"/>
      <c r="AI331" s="278"/>
    </row>
    <row r="332" spans="1:35" ht="45" customHeight="1" x14ac:dyDescent="0.2">
      <c r="A332" s="218" t="s">
        <v>8066</v>
      </c>
      <c r="B332" s="210">
        <v>748762000</v>
      </c>
      <c r="C332" s="209" t="s">
        <v>1826</v>
      </c>
      <c r="D332" s="210" t="s">
        <v>8042</v>
      </c>
      <c r="E332" s="209" t="s">
        <v>2165</v>
      </c>
      <c r="F332" s="211" t="s">
        <v>26</v>
      </c>
      <c r="G332" s="211"/>
      <c r="H332" s="211" t="s">
        <v>2166</v>
      </c>
      <c r="I332" s="211" t="s">
        <v>2167</v>
      </c>
      <c r="J332" s="209" t="s">
        <v>2168</v>
      </c>
      <c r="K332" s="209" t="s">
        <v>2169</v>
      </c>
      <c r="L332" s="209" t="s">
        <v>2170</v>
      </c>
      <c r="M332" s="209" t="s">
        <v>2171</v>
      </c>
      <c r="N332" s="212" t="s">
        <v>46</v>
      </c>
      <c r="O332" s="213" t="s">
        <v>579</v>
      </c>
      <c r="P332" s="213" t="s">
        <v>2172</v>
      </c>
      <c r="Q332" s="214"/>
      <c r="R332" s="213"/>
      <c r="S332" s="214">
        <v>93401</v>
      </c>
      <c r="T332" s="214" t="s">
        <v>2173</v>
      </c>
      <c r="U332" s="214">
        <v>2007</v>
      </c>
      <c r="V332" s="215">
        <v>38600</v>
      </c>
      <c r="W332" s="213">
        <v>7178</v>
      </c>
      <c r="X332" s="231"/>
      <c r="Y332" s="212"/>
      <c r="Z332" s="231"/>
      <c r="AA332" s="231"/>
      <c r="AB332" s="231"/>
      <c r="AC332" s="209"/>
      <c r="AD332" s="41"/>
      <c r="AE332" s="41"/>
      <c r="AF332" s="41"/>
      <c r="AG332" s="41"/>
      <c r="AH332" s="41"/>
      <c r="AI332" s="278"/>
    </row>
    <row r="333" spans="1:35" ht="45" customHeight="1" x14ac:dyDescent="0.2">
      <c r="A333" s="218" t="s">
        <v>8067</v>
      </c>
      <c r="B333" s="210">
        <v>727783008</v>
      </c>
      <c r="C333" s="209" t="s">
        <v>2174</v>
      </c>
      <c r="D333" s="210" t="s">
        <v>8042</v>
      </c>
      <c r="E333" s="209" t="s">
        <v>2175</v>
      </c>
      <c r="F333" s="211" t="s">
        <v>6857</v>
      </c>
      <c r="G333" s="211"/>
      <c r="H333" s="211" t="s">
        <v>2176</v>
      </c>
      <c r="I333" s="211" t="s">
        <v>6199</v>
      </c>
      <c r="J333" s="209" t="s">
        <v>2177</v>
      </c>
      <c r="K333" s="209" t="s">
        <v>6200</v>
      </c>
      <c r="L333" s="209" t="s">
        <v>6201</v>
      </c>
      <c r="M333" s="209" t="s">
        <v>2178</v>
      </c>
      <c r="N333" s="212" t="s">
        <v>46</v>
      </c>
      <c r="O333" s="213" t="s">
        <v>1211</v>
      </c>
      <c r="P333" s="213"/>
      <c r="Q333" s="214" t="s">
        <v>5236</v>
      </c>
      <c r="R333" s="213"/>
      <c r="S333" s="214">
        <v>93401</v>
      </c>
      <c r="T333" s="214" t="s">
        <v>6202</v>
      </c>
      <c r="U333" s="214">
        <v>2020</v>
      </c>
      <c r="V333" s="215">
        <v>37970</v>
      </c>
      <c r="W333" s="213">
        <v>6959</v>
      </c>
      <c r="X333" s="231"/>
      <c r="Y333" s="212"/>
      <c r="Z333" s="231"/>
      <c r="AA333" s="231"/>
      <c r="AB333" s="231"/>
      <c r="AC333" s="209"/>
      <c r="AD333" s="41"/>
      <c r="AE333" s="41"/>
      <c r="AF333" s="41"/>
      <c r="AG333" s="41"/>
      <c r="AH333" s="41"/>
      <c r="AI333" s="278"/>
    </row>
    <row r="334" spans="1:35" ht="45" customHeight="1" x14ac:dyDescent="0.2">
      <c r="A334" s="218" t="s">
        <v>6858</v>
      </c>
      <c r="B334" s="210">
        <v>653380682</v>
      </c>
      <c r="C334" s="209" t="s">
        <v>1280</v>
      </c>
      <c r="D334" s="210" t="s">
        <v>8041</v>
      </c>
      <c r="E334" s="209" t="s">
        <v>2179</v>
      </c>
      <c r="F334" s="211" t="s">
        <v>2180</v>
      </c>
      <c r="G334" s="211"/>
      <c r="H334" s="211" t="s">
        <v>2181</v>
      </c>
      <c r="I334" s="211" t="s">
        <v>5462</v>
      </c>
      <c r="J334" s="209" t="s">
        <v>1694</v>
      </c>
      <c r="K334" s="219">
        <v>43556</v>
      </c>
      <c r="L334" s="209" t="s">
        <v>2182</v>
      </c>
      <c r="M334" s="209" t="s">
        <v>2184</v>
      </c>
      <c r="N334" s="212" t="s">
        <v>46</v>
      </c>
      <c r="O334" s="213" t="s">
        <v>1948</v>
      </c>
      <c r="P334" s="213" t="s">
        <v>2185</v>
      </c>
      <c r="Q334" s="214" t="s">
        <v>2183</v>
      </c>
      <c r="R334" s="213"/>
      <c r="S334" s="214">
        <v>93401</v>
      </c>
      <c r="T334" s="214" t="s">
        <v>2186</v>
      </c>
      <c r="U334" s="214">
        <v>2017</v>
      </c>
      <c r="V334" s="215">
        <v>42646</v>
      </c>
      <c r="W334" s="213">
        <v>7618</v>
      </c>
      <c r="X334" s="231"/>
      <c r="Y334" s="212"/>
      <c r="Z334" s="231"/>
      <c r="AA334" s="231"/>
      <c r="AB334" s="231"/>
      <c r="AC334" s="209"/>
      <c r="AD334" s="41"/>
      <c r="AE334" s="41"/>
      <c r="AF334" s="41"/>
      <c r="AG334" s="41"/>
      <c r="AH334" s="41"/>
      <c r="AI334" s="278"/>
    </row>
    <row r="335" spans="1:35" ht="45" customHeight="1" x14ac:dyDescent="0.2">
      <c r="A335" s="218" t="s">
        <v>6859</v>
      </c>
      <c r="B335" s="243" t="s">
        <v>7723</v>
      </c>
      <c r="C335" s="209" t="s">
        <v>4970</v>
      </c>
      <c r="D335" s="210" t="s">
        <v>8041</v>
      </c>
      <c r="E335" s="209" t="s">
        <v>4971</v>
      </c>
      <c r="F335" s="209" t="s">
        <v>123</v>
      </c>
      <c r="G335" s="209"/>
      <c r="H335" s="211" t="s">
        <v>4972</v>
      </c>
      <c r="I335" s="211" t="s">
        <v>4973</v>
      </c>
      <c r="J335" s="209" t="s">
        <v>1141</v>
      </c>
      <c r="K335" s="209" t="s">
        <v>4974</v>
      </c>
      <c r="L335" s="209" t="s">
        <v>4975</v>
      </c>
      <c r="M335" s="209" t="s">
        <v>4977</v>
      </c>
      <c r="N335" s="212" t="s">
        <v>46</v>
      </c>
      <c r="O335" s="213" t="s">
        <v>955</v>
      </c>
      <c r="P335" s="213" t="s">
        <v>4978</v>
      </c>
      <c r="Q335" s="226" t="s">
        <v>4976</v>
      </c>
      <c r="R335" s="213"/>
      <c r="S335" s="214" t="s">
        <v>986</v>
      </c>
      <c r="T335" s="214" t="s">
        <v>4979</v>
      </c>
      <c r="U335" s="214">
        <v>2017</v>
      </c>
      <c r="V335" s="215">
        <v>43570</v>
      </c>
      <c r="W335" s="213">
        <v>7675</v>
      </c>
      <c r="X335" s="231"/>
      <c r="Y335" s="212"/>
      <c r="Z335" s="231"/>
      <c r="AA335" s="231"/>
      <c r="AB335" s="231"/>
      <c r="AC335" s="209"/>
      <c r="AD335" s="41"/>
      <c r="AE335" s="41"/>
      <c r="AF335" s="41"/>
      <c r="AG335" s="41"/>
      <c r="AH335" s="41"/>
      <c r="AI335" s="278"/>
    </row>
    <row r="336" spans="1:35" ht="45" customHeight="1" x14ac:dyDescent="0.2">
      <c r="A336" s="218" t="s">
        <v>6860</v>
      </c>
      <c r="B336" s="210">
        <v>700016404</v>
      </c>
      <c r="C336" s="209" t="s">
        <v>1292</v>
      </c>
      <c r="D336" s="210" t="s">
        <v>8041</v>
      </c>
      <c r="E336" s="209" t="s">
        <v>2187</v>
      </c>
      <c r="F336" s="211" t="s">
        <v>2188</v>
      </c>
      <c r="G336" s="211"/>
      <c r="H336" s="211" t="s">
        <v>2189</v>
      </c>
      <c r="I336" s="211" t="s">
        <v>2190</v>
      </c>
      <c r="J336" s="209" t="s">
        <v>2191</v>
      </c>
      <c r="K336" s="209" t="s">
        <v>2192</v>
      </c>
      <c r="L336" s="209" t="s">
        <v>2193</v>
      </c>
      <c r="M336" s="209" t="s">
        <v>2194</v>
      </c>
      <c r="N336" s="212" t="s">
        <v>46</v>
      </c>
      <c r="O336" s="213" t="s">
        <v>1509</v>
      </c>
      <c r="P336" s="213" t="s">
        <v>2195</v>
      </c>
      <c r="Q336" s="214"/>
      <c r="R336" s="213"/>
      <c r="S336" s="214" t="s">
        <v>442</v>
      </c>
      <c r="T336" s="214" t="s">
        <v>2196</v>
      </c>
      <c r="U336" s="214">
        <v>2012</v>
      </c>
      <c r="V336" s="215">
        <v>37970</v>
      </c>
      <c r="W336" s="213">
        <v>6970</v>
      </c>
      <c r="X336" s="231"/>
      <c r="Y336" s="212"/>
      <c r="Z336" s="231"/>
      <c r="AA336" s="231"/>
      <c r="AB336" s="231"/>
      <c r="AC336" s="209"/>
      <c r="AD336" s="41"/>
      <c r="AE336" s="41"/>
      <c r="AF336" s="41"/>
      <c r="AG336" s="41"/>
      <c r="AH336" s="41"/>
      <c r="AI336" s="278"/>
    </row>
    <row r="337" spans="1:35" ht="45" customHeight="1" x14ac:dyDescent="0.2">
      <c r="A337" s="218" t="s">
        <v>6861</v>
      </c>
      <c r="B337" s="210">
        <v>650739256</v>
      </c>
      <c r="C337" s="209"/>
      <c r="D337" s="210" t="s">
        <v>8041</v>
      </c>
      <c r="E337" s="209" t="s">
        <v>6203</v>
      </c>
      <c r="F337" s="211" t="s">
        <v>5499</v>
      </c>
      <c r="G337" s="211"/>
      <c r="H337" s="211" t="s">
        <v>5465</v>
      </c>
      <c r="I337" s="211" t="s">
        <v>5714</v>
      </c>
      <c r="J337" s="209" t="s">
        <v>5262</v>
      </c>
      <c r="K337" s="209" t="s">
        <v>5715</v>
      </c>
      <c r="L337" s="209" t="s">
        <v>5717</v>
      </c>
      <c r="M337" s="209" t="s">
        <v>5467</v>
      </c>
      <c r="N337" s="212" t="s">
        <v>5000</v>
      </c>
      <c r="O337" s="213" t="s">
        <v>900</v>
      </c>
      <c r="P337" s="213" t="s">
        <v>5468</v>
      </c>
      <c r="Q337" s="214" t="s">
        <v>5466</v>
      </c>
      <c r="R337" s="213"/>
      <c r="S337" s="214">
        <v>93401</v>
      </c>
      <c r="T337" s="214" t="s">
        <v>5716</v>
      </c>
      <c r="U337" s="214">
        <v>2019</v>
      </c>
      <c r="V337" s="215">
        <v>43852</v>
      </c>
      <c r="W337" s="213">
        <v>7965</v>
      </c>
      <c r="X337" s="231"/>
      <c r="Y337" s="212"/>
      <c r="Z337" s="231"/>
      <c r="AA337" s="231"/>
      <c r="AB337" s="231"/>
      <c r="AC337" s="209"/>
      <c r="AD337" s="41"/>
      <c r="AE337" s="41"/>
      <c r="AF337" s="41"/>
      <c r="AG337" s="41"/>
      <c r="AH337" s="41"/>
      <c r="AI337" s="278"/>
    </row>
    <row r="338" spans="1:35" ht="45" customHeight="1" x14ac:dyDescent="0.2">
      <c r="A338" s="218" t="s">
        <v>6862</v>
      </c>
      <c r="B338" s="210">
        <v>650165500</v>
      </c>
      <c r="C338" s="209" t="s">
        <v>2197</v>
      </c>
      <c r="D338" s="210" t="s">
        <v>8042</v>
      </c>
      <c r="E338" s="209" t="s">
        <v>2198</v>
      </c>
      <c r="F338" s="211" t="s">
        <v>26</v>
      </c>
      <c r="G338" s="211"/>
      <c r="H338" s="211" t="s">
        <v>2199</v>
      </c>
      <c r="I338" s="211" t="s">
        <v>2200</v>
      </c>
      <c r="J338" s="209" t="s">
        <v>1285</v>
      </c>
      <c r="K338" s="209" t="s">
        <v>2201</v>
      </c>
      <c r="L338" s="209" t="s">
        <v>2202</v>
      </c>
      <c r="M338" s="209" t="s">
        <v>5322</v>
      </c>
      <c r="N338" s="212" t="s">
        <v>294</v>
      </c>
      <c r="O338" s="214" t="s">
        <v>895</v>
      </c>
      <c r="P338" s="213" t="s">
        <v>5245</v>
      </c>
      <c r="Q338" s="214" t="s">
        <v>5323</v>
      </c>
      <c r="R338" s="213"/>
      <c r="S338" s="214">
        <v>93401</v>
      </c>
      <c r="T338" s="214" t="s">
        <v>6863</v>
      </c>
      <c r="U338" s="214">
        <v>2020</v>
      </c>
      <c r="V338" s="215">
        <v>38600</v>
      </c>
      <c r="W338" s="213">
        <v>7141</v>
      </c>
      <c r="X338" s="231"/>
      <c r="Y338" s="212"/>
      <c r="Z338" s="231"/>
      <c r="AA338" s="231"/>
      <c r="AB338" s="231"/>
      <c r="AC338" s="209"/>
      <c r="AD338" s="41"/>
      <c r="AE338" s="41"/>
      <c r="AF338" s="41"/>
      <c r="AG338" s="41"/>
      <c r="AH338" s="41"/>
      <c r="AI338" s="278" t="s">
        <v>7959</v>
      </c>
    </row>
    <row r="339" spans="1:35" ht="45" customHeight="1" x14ac:dyDescent="0.2">
      <c r="A339" s="208" t="s">
        <v>6864</v>
      </c>
      <c r="B339" s="210">
        <v>650502205</v>
      </c>
      <c r="C339" s="209" t="s">
        <v>1621</v>
      </c>
      <c r="D339" s="210" t="s">
        <v>8041</v>
      </c>
      <c r="E339" s="209" t="s">
        <v>2203</v>
      </c>
      <c r="F339" s="211" t="s">
        <v>2204</v>
      </c>
      <c r="G339" s="211"/>
      <c r="H339" s="211" t="s">
        <v>2205</v>
      </c>
      <c r="I339" s="211" t="s">
        <v>2206</v>
      </c>
      <c r="J339" s="209" t="s">
        <v>2207</v>
      </c>
      <c r="K339" s="209" t="s">
        <v>2208</v>
      </c>
      <c r="L339" s="209" t="s">
        <v>2209</v>
      </c>
      <c r="M339" s="209" t="s">
        <v>2210</v>
      </c>
      <c r="N339" s="212" t="s">
        <v>4994</v>
      </c>
      <c r="O339" s="213" t="s">
        <v>1412</v>
      </c>
      <c r="P339" s="213"/>
      <c r="Q339" s="214"/>
      <c r="R339" s="213"/>
      <c r="S339" s="214">
        <v>93401</v>
      </c>
      <c r="T339" s="214" t="s">
        <v>2211</v>
      </c>
      <c r="U339" s="214">
        <v>2008</v>
      </c>
      <c r="V339" s="215">
        <v>37970</v>
      </c>
      <c r="W339" s="213">
        <v>7078</v>
      </c>
      <c r="X339" s="231"/>
      <c r="Y339" s="212"/>
      <c r="Z339" s="231"/>
      <c r="AA339" s="231"/>
      <c r="AB339" s="231"/>
      <c r="AC339" s="209"/>
      <c r="AD339" s="41"/>
      <c r="AE339" s="41"/>
      <c r="AF339" s="41"/>
      <c r="AG339" s="41"/>
      <c r="AH339" s="41"/>
      <c r="AI339" s="278"/>
    </row>
    <row r="340" spans="1:35" ht="45" customHeight="1" x14ac:dyDescent="0.2">
      <c r="A340" s="218" t="s">
        <v>6865</v>
      </c>
      <c r="B340" s="209" t="s">
        <v>7724</v>
      </c>
      <c r="C340" s="209" t="s">
        <v>1280</v>
      </c>
      <c r="D340" s="210" t="s">
        <v>8041</v>
      </c>
      <c r="E340" s="209" t="s">
        <v>2212</v>
      </c>
      <c r="F340" s="211" t="s">
        <v>6866</v>
      </c>
      <c r="G340" s="211"/>
      <c r="H340" s="211" t="s">
        <v>4952</v>
      </c>
      <c r="I340" s="211" t="s">
        <v>6867</v>
      </c>
      <c r="J340" s="209" t="s">
        <v>2213</v>
      </c>
      <c r="K340" s="209" t="s">
        <v>6868</v>
      </c>
      <c r="L340" s="209" t="s">
        <v>2214</v>
      </c>
      <c r="M340" s="209" t="s">
        <v>2216</v>
      </c>
      <c r="N340" s="212" t="s">
        <v>4995</v>
      </c>
      <c r="O340" s="213" t="s">
        <v>1503</v>
      </c>
      <c r="P340" s="213" t="s">
        <v>2217</v>
      </c>
      <c r="Q340" s="214" t="s">
        <v>2215</v>
      </c>
      <c r="R340" s="213"/>
      <c r="S340" s="214">
        <v>93401</v>
      </c>
      <c r="T340" s="214" t="s">
        <v>6869</v>
      </c>
      <c r="U340" s="214">
        <v>2020</v>
      </c>
      <c r="V340" s="215">
        <v>39938</v>
      </c>
      <c r="W340" s="213">
        <v>7412</v>
      </c>
      <c r="X340" s="231"/>
      <c r="Y340" s="212"/>
      <c r="Z340" s="231"/>
      <c r="AA340" s="231"/>
      <c r="AB340" s="231"/>
      <c r="AC340" s="209"/>
      <c r="AD340" s="41"/>
      <c r="AE340" s="41"/>
      <c r="AF340" s="41"/>
      <c r="AG340" s="41"/>
      <c r="AH340" s="41"/>
      <c r="AI340" s="278"/>
    </row>
    <row r="341" spans="1:35" ht="45" customHeight="1" x14ac:dyDescent="0.2">
      <c r="A341" s="218" t="s">
        <v>7678</v>
      </c>
      <c r="B341" s="210">
        <v>651539161</v>
      </c>
      <c r="C341" s="209" t="s">
        <v>1292</v>
      </c>
      <c r="D341" s="210" t="s">
        <v>8041</v>
      </c>
      <c r="E341" s="209" t="s">
        <v>4980</v>
      </c>
      <c r="F341" s="211" t="s">
        <v>8336</v>
      </c>
      <c r="G341" s="211">
        <v>2023</v>
      </c>
      <c r="H341" s="211" t="s">
        <v>2218</v>
      </c>
      <c r="I341" s="211" t="s">
        <v>8337</v>
      </c>
      <c r="J341" s="209" t="s">
        <v>2219</v>
      </c>
      <c r="K341" s="209" t="s">
        <v>6870</v>
      </c>
      <c r="L341" s="212" t="s">
        <v>5622</v>
      </c>
      <c r="M341" s="209" t="s">
        <v>5247</v>
      </c>
      <c r="N341" s="212" t="s">
        <v>501</v>
      </c>
      <c r="O341" s="213" t="s">
        <v>7998</v>
      </c>
      <c r="P341" s="213" t="s">
        <v>5246</v>
      </c>
      <c r="Q341" s="214" t="s">
        <v>5248</v>
      </c>
      <c r="R341" s="213"/>
      <c r="S341" s="214" t="s">
        <v>1304</v>
      </c>
      <c r="T341" s="302" t="s">
        <v>8338</v>
      </c>
      <c r="U341" s="214">
        <v>2022</v>
      </c>
      <c r="V341" s="215">
        <v>43180</v>
      </c>
      <c r="W341" s="213">
        <v>7645</v>
      </c>
      <c r="X341" s="231"/>
      <c r="Y341" s="212"/>
      <c r="Z341" s="231"/>
      <c r="AA341" s="231"/>
      <c r="AB341" s="231"/>
      <c r="AC341" s="209"/>
      <c r="AD341" s="41"/>
      <c r="AE341" s="41"/>
      <c r="AF341" s="41"/>
      <c r="AG341" s="41"/>
      <c r="AH341" s="41"/>
      <c r="AI341" s="278"/>
    </row>
    <row r="342" spans="1:35" ht="45" customHeight="1" x14ac:dyDescent="0.2">
      <c r="A342" s="218" t="s">
        <v>6871</v>
      </c>
      <c r="B342" s="210">
        <v>738689003</v>
      </c>
      <c r="C342" s="209" t="s">
        <v>1280</v>
      </c>
      <c r="D342" s="210" t="s">
        <v>8041</v>
      </c>
      <c r="E342" s="209" t="s">
        <v>2220</v>
      </c>
      <c r="F342" s="211" t="s">
        <v>8339</v>
      </c>
      <c r="G342" s="211">
        <v>2023</v>
      </c>
      <c r="H342" s="211" t="s">
        <v>2221</v>
      </c>
      <c r="I342" s="211" t="s">
        <v>7839</v>
      </c>
      <c r="J342" s="209" t="s">
        <v>2222</v>
      </c>
      <c r="K342" s="209" t="s">
        <v>8340</v>
      </c>
      <c r="L342" s="209" t="s">
        <v>5597</v>
      </c>
      <c r="M342" s="209" t="s">
        <v>2223</v>
      </c>
      <c r="N342" s="212" t="s">
        <v>294</v>
      </c>
      <c r="O342" s="214" t="s">
        <v>895</v>
      </c>
      <c r="P342" s="213" t="s">
        <v>5764</v>
      </c>
      <c r="Q342" s="225" t="s">
        <v>5316</v>
      </c>
      <c r="R342" s="213"/>
      <c r="S342" s="214" t="s">
        <v>2224</v>
      </c>
      <c r="T342" s="214" t="s">
        <v>8341</v>
      </c>
      <c r="U342" s="214">
        <v>2022</v>
      </c>
      <c r="V342" s="215">
        <v>37970</v>
      </c>
      <c r="W342" s="213">
        <v>6979</v>
      </c>
      <c r="X342" s="273"/>
      <c r="Y342" s="274"/>
      <c r="Z342" s="273"/>
      <c r="AA342" s="273"/>
      <c r="AB342" s="273"/>
      <c r="AC342" s="275" t="s">
        <v>7960</v>
      </c>
      <c r="AD342" s="41"/>
      <c r="AE342" s="41"/>
      <c r="AF342" s="41"/>
      <c r="AG342" s="41"/>
      <c r="AH342" s="41"/>
      <c r="AI342" s="278" t="s">
        <v>7961</v>
      </c>
    </row>
    <row r="343" spans="1:35" ht="45" customHeight="1" x14ac:dyDescent="0.2">
      <c r="A343" s="218" t="s">
        <v>5616</v>
      </c>
      <c r="B343" s="210">
        <v>651932017</v>
      </c>
      <c r="C343" s="209"/>
      <c r="D343" s="210" t="s">
        <v>8041</v>
      </c>
      <c r="E343" s="209" t="s">
        <v>6204</v>
      </c>
      <c r="F343" s="211" t="s">
        <v>6872</v>
      </c>
      <c r="G343" s="211"/>
      <c r="H343" s="211" t="s">
        <v>5617</v>
      </c>
      <c r="I343" s="211" t="s">
        <v>6873</v>
      </c>
      <c r="J343" s="209" t="s">
        <v>1205</v>
      </c>
      <c r="K343" s="209" t="s">
        <v>5621</v>
      </c>
      <c r="L343" s="209" t="s">
        <v>6874</v>
      </c>
      <c r="M343" s="209" t="s">
        <v>5618</v>
      </c>
      <c r="N343" s="212" t="s">
        <v>46</v>
      </c>
      <c r="O343" s="213" t="s">
        <v>579</v>
      </c>
      <c r="P343" s="213" t="s">
        <v>5619</v>
      </c>
      <c r="Q343" s="225" t="s">
        <v>5620</v>
      </c>
      <c r="R343" s="213"/>
      <c r="S343" s="214">
        <v>93401</v>
      </c>
      <c r="T343" s="214" t="s">
        <v>6875</v>
      </c>
      <c r="U343" s="214">
        <v>2020</v>
      </c>
      <c r="V343" s="215">
        <v>44034</v>
      </c>
      <c r="W343" s="213">
        <v>7708</v>
      </c>
      <c r="X343" s="273"/>
      <c r="Y343" s="274"/>
      <c r="Z343" s="273"/>
      <c r="AA343" s="273"/>
      <c r="AB343" s="273"/>
      <c r="AC343" s="275"/>
      <c r="AD343" s="41"/>
      <c r="AE343" s="41"/>
      <c r="AF343" s="41"/>
      <c r="AG343" s="41"/>
      <c r="AH343" s="41"/>
      <c r="AI343" s="278"/>
    </row>
    <row r="344" spans="1:35" ht="45" customHeight="1" x14ac:dyDescent="0.2">
      <c r="A344" s="218" t="s">
        <v>8068</v>
      </c>
      <c r="B344" s="210">
        <v>705749000</v>
      </c>
      <c r="C344" s="209" t="s">
        <v>2225</v>
      </c>
      <c r="D344" s="210" t="s">
        <v>8041</v>
      </c>
      <c r="E344" s="209" t="s">
        <v>2226</v>
      </c>
      <c r="F344" s="211" t="s">
        <v>6876</v>
      </c>
      <c r="G344" s="211"/>
      <c r="H344" s="211" t="s">
        <v>2227</v>
      </c>
      <c r="I344" s="211" t="s">
        <v>6877</v>
      </c>
      <c r="J344" s="209" t="s">
        <v>2228</v>
      </c>
      <c r="K344" s="209" t="s">
        <v>6878</v>
      </c>
      <c r="L344" s="209" t="s">
        <v>6879</v>
      </c>
      <c r="M344" s="209" t="s">
        <v>2229</v>
      </c>
      <c r="N344" s="212" t="s">
        <v>46</v>
      </c>
      <c r="O344" s="213" t="s">
        <v>579</v>
      </c>
      <c r="P344" s="213"/>
      <c r="Q344" s="214"/>
      <c r="R344" s="213"/>
      <c r="S344" s="214">
        <v>93401</v>
      </c>
      <c r="T344" s="214" t="s">
        <v>6880</v>
      </c>
      <c r="U344" s="214">
        <v>2020</v>
      </c>
      <c r="V344" s="215">
        <v>37970</v>
      </c>
      <c r="W344" s="213">
        <v>4350</v>
      </c>
      <c r="X344" s="231"/>
      <c r="Y344" s="212"/>
      <c r="Z344" s="231"/>
      <c r="AA344" s="231"/>
      <c r="AB344" s="231"/>
      <c r="AC344" s="209"/>
      <c r="AD344" s="41"/>
      <c r="AE344" s="41"/>
      <c r="AF344" s="41"/>
      <c r="AG344" s="41"/>
      <c r="AH344" s="41"/>
      <c r="AI344" s="278"/>
    </row>
    <row r="345" spans="1:35" ht="45" customHeight="1" x14ac:dyDescent="0.2">
      <c r="A345" s="218" t="s">
        <v>6881</v>
      </c>
      <c r="B345" s="210">
        <v>653823304</v>
      </c>
      <c r="C345" s="209" t="s">
        <v>2230</v>
      </c>
      <c r="D345" s="210" t="s">
        <v>8041</v>
      </c>
      <c r="E345" s="209" t="s">
        <v>2231</v>
      </c>
      <c r="F345" s="211" t="s">
        <v>6882</v>
      </c>
      <c r="G345" s="211"/>
      <c r="H345" s="211" t="s">
        <v>2232</v>
      </c>
      <c r="I345" s="211" t="s">
        <v>6883</v>
      </c>
      <c r="J345" s="209" t="s">
        <v>1348</v>
      </c>
      <c r="K345" s="209" t="s">
        <v>6884</v>
      </c>
      <c r="L345" s="209" t="s">
        <v>6885</v>
      </c>
      <c r="M345" s="209" t="s">
        <v>2233</v>
      </c>
      <c r="N345" s="212" t="s">
        <v>46</v>
      </c>
      <c r="O345" s="213" t="s">
        <v>579</v>
      </c>
      <c r="P345" s="213" t="s">
        <v>2234</v>
      </c>
      <c r="Q345" s="214"/>
      <c r="R345" s="213"/>
      <c r="S345" s="214" t="s">
        <v>81</v>
      </c>
      <c r="T345" s="214" t="s">
        <v>6886</v>
      </c>
      <c r="U345" s="214">
        <v>2020</v>
      </c>
      <c r="V345" s="215">
        <v>39317</v>
      </c>
      <c r="W345" s="213">
        <v>7369</v>
      </c>
      <c r="X345" s="273"/>
      <c r="Y345" s="274"/>
      <c r="Z345" s="273"/>
      <c r="AA345" s="273"/>
      <c r="AB345" s="273"/>
      <c r="AC345" s="275"/>
      <c r="AD345" s="41"/>
      <c r="AE345" s="41"/>
      <c r="AF345" s="41"/>
      <c r="AG345" s="41"/>
      <c r="AH345" s="41"/>
      <c r="AI345" s="278"/>
    </row>
    <row r="346" spans="1:35" ht="45" customHeight="1" x14ac:dyDescent="0.2">
      <c r="A346" s="218" t="s">
        <v>6887</v>
      </c>
      <c r="B346" s="210">
        <v>610040004</v>
      </c>
      <c r="C346" s="209" t="s">
        <v>2235</v>
      </c>
      <c r="D346" s="210" t="s">
        <v>8069</v>
      </c>
      <c r="E346" s="209" t="s">
        <v>2236</v>
      </c>
      <c r="F346" s="211" t="s">
        <v>26</v>
      </c>
      <c r="G346" s="211"/>
      <c r="H346" s="211" t="s">
        <v>2237</v>
      </c>
      <c r="I346" s="211" t="s">
        <v>28</v>
      </c>
      <c r="J346" s="209"/>
      <c r="K346" s="209"/>
      <c r="L346" s="209" t="s">
        <v>2238</v>
      </c>
      <c r="M346" s="209" t="s">
        <v>2239</v>
      </c>
      <c r="N346" s="212" t="s">
        <v>46</v>
      </c>
      <c r="O346" s="213" t="s">
        <v>579</v>
      </c>
      <c r="P346" s="213" t="s">
        <v>2240</v>
      </c>
      <c r="Q346" s="214"/>
      <c r="R346" s="213"/>
      <c r="S346" s="214">
        <v>91001</v>
      </c>
      <c r="T346" s="215" t="s">
        <v>482</v>
      </c>
      <c r="U346" s="214" t="s">
        <v>8005</v>
      </c>
      <c r="V346" s="215">
        <v>37970</v>
      </c>
      <c r="W346" s="213">
        <v>4700</v>
      </c>
      <c r="X346" s="231"/>
      <c r="Y346" s="212"/>
      <c r="Z346" s="231"/>
      <c r="AA346" s="231"/>
      <c r="AB346" s="231"/>
      <c r="AC346" s="209"/>
      <c r="AD346" s="41"/>
      <c r="AE346" s="41"/>
      <c r="AF346" s="41"/>
      <c r="AG346" s="41"/>
      <c r="AH346" s="41"/>
      <c r="AI346" s="278"/>
    </row>
    <row r="347" spans="1:35" ht="45" customHeight="1" x14ac:dyDescent="0.2">
      <c r="A347" s="218" t="s">
        <v>6888</v>
      </c>
      <c r="B347" s="210">
        <v>605111246</v>
      </c>
      <c r="C347" s="209" t="s">
        <v>2241</v>
      </c>
      <c r="D347" s="210" t="s">
        <v>8069</v>
      </c>
      <c r="E347" s="209" t="s">
        <v>2242</v>
      </c>
      <c r="F347" s="211" t="s">
        <v>26</v>
      </c>
      <c r="G347" s="211"/>
      <c r="H347" s="211" t="s">
        <v>2243</v>
      </c>
      <c r="I347" s="211" t="s">
        <v>28</v>
      </c>
      <c r="J347" s="209"/>
      <c r="K347" s="209"/>
      <c r="L347" s="209" t="s">
        <v>5340</v>
      </c>
      <c r="M347" s="209" t="s">
        <v>2244</v>
      </c>
      <c r="N347" s="212" t="s">
        <v>5034</v>
      </c>
      <c r="O347" s="213" t="s">
        <v>8070</v>
      </c>
      <c r="P347" s="213" t="s">
        <v>5338</v>
      </c>
      <c r="Q347" s="214" t="s">
        <v>5339</v>
      </c>
      <c r="R347" s="213"/>
      <c r="S347" s="214">
        <v>91001</v>
      </c>
      <c r="T347" s="214" t="s">
        <v>482</v>
      </c>
      <c r="U347" s="214" t="s">
        <v>8005</v>
      </c>
      <c r="V347" s="215">
        <v>42053</v>
      </c>
      <c r="W347" s="213">
        <v>7541</v>
      </c>
      <c r="X347" s="231"/>
      <c r="Y347" s="212"/>
      <c r="Z347" s="231"/>
      <c r="AA347" s="231"/>
      <c r="AB347" s="231"/>
      <c r="AC347" s="209"/>
      <c r="AD347" s="41"/>
      <c r="AE347" s="41"/>
      <c r="AF347" s="41"/>
      <c r="AG347" s="41"/>
      <c r="AH347" s="41"/>
      <c r="AI347" s="278"/>
    </row>
    <row r="348" spans="1:35" ht="45" customHeight="1" x14ac:dyDescent="0.2">
      <c r="A348" s="218" t="s">
        <v>6889</v>
      </c>
      <c r="B348" s="210">
        <v>605110223</v>
      </c>
      <c r="C348" s="209" t="s">
        <v>2241</v>
      </c>
      <c r="D348" s="210" t="s">
        <v>8069</v>
      </c>
      <c r="E348" s="209" t="s">
        <v>2245</v>
      </c>
      <c r="F348" s="211" t="s">
        <v>26</v>
      </c>
      <c r="G348" s="211"/>
      <c r="H348" s="211" t="s">
        <v>2243</v>
      </c>
      <c r="I348" s="211" t="s">
        <v>28</v>
      </c>
      <c r="J348" s="209"/>
      <c r="K348" s="209"/>
      <c r="L348" s="209" t="s">
        <v>2246</v>
      </c>
      <c r="M348" s="209" t="s">
        <v>2247</v>
      </c>
      <c r="N348" s="212" t="s">
        <v>4995</v>
      </c>
      <c r="O348" s="213" t="s">
        <v>1503</v>
      </c>
      <c r="P348" s="213"/>
      <c r="Q348" s="214"/>
      <c r="R348" s="213"/>
      <c r="S348" s="214">
        <v>91001</v>
      </c>
      <c r="T348" s="214" t="s">
        <v>482</v>
      </c>
      <c r="U348" s="214" t="s">
        <v>8005</v>
      </c>
      <c r="V348" s="215">
        <v>42226</v>
      </c>
      <c r="W348" s="213">
        <v>7580</v>
      </c>
      <c r="X348" s="231"/>
      <c r="Y348" s="212"/>
      <c r="Z348" s="231"/>
      <c r="AA348" s="231"/>
      <c r="AB348" s="231"/>
      <c r="AC348" s="209"/>
      <c r="AD348" s="41"/>
      <c r="AE348" s="41"/>
      <c r="AF348" s="41"/>
      <c r="AG348" s="41"/>
      <c r="AH348" s="41"/>
      <c r="AI348" s="278"/>
    </row>
    <row r="349" spans="1:35" ht="45" customHeight="1" x14ac:dyDescent="0.2">
      <c r="A349" s="218" t="s">
        <v>6890</v>
      </c>
      <c r="B349" s="210">
        <v>605110118</v>
      </c>
      <c r="C349" s="209" t="s">
        <v>2241</v>
      </c>
      <c r="D349" s="210" t="s">
        <v>8069</v>
      </c>
      <c r="E349" s="209" t="s">
        <v>2242</v>
      </c>
      <c r="F349" s="211" t="s">
        <v>26</v>
      </c>
      <c r="G349" s="211"/>
      <c r="H349" s="211" t="s">
        <v>2243</v>
      </c>
      <c r="I349" s="211" t="s">
        <v>28</v>
      </c>
      <c r="J349" s="209"/>
      <c r="K349" s="209"/>
      <c r="L349" s="209" t="s">
        <v>2248</v>
      </c>
      <c r="M349" s="209" t="s">
        <v>2249</v>
      </c>
      <c r="N349" s="212" t="s">
        <v>190</v>
      </c>
      <c r="O349" s="213" t="s">
        <v>545</v>
      </c>
      <c r="P349" s="213" t="s">
        <v>2250</v>
      </c>
      <c r="Q349" s="214"/>
      <c r="R349" s="213"/>
      <c r="S349" s="214">
        <v>91001</v>
      </c>
      <c r="T349" s="214" t="s">
        <v>482</v>
      </c>
      <c r="U349" s="214" t="s">
        <v>8005</v>
      </c>
      <c r="V349" s="215">
        <v>42054</v>
      </c>
      <c r="W349" s="213">
        <v>7542</v>
      </c>
      <c r="X349" s="231"/>
      <c r="Y349" s="212"/>
      <c r="Z349" s="231"/>
      <c r="AA349" s="231"/>
      <c r="AB349" s="231"/>
      <c r="AC349" s="209"/>
      <c r="AD349" s="41"/>
      <c r="AE349" s="41"/>
      <c r="AF349" s="41"/>
      <c r="AG349" s="41"/>
      <c r="AH349" s="41"/>
      <c r="AI349" s="278"/>
    </row>
    <row r="350" spans="1:35" ht="45" customHeight="1" x14ac:dyDescent="0.2">
      <c r="A350" s="218" t="s">
        <v>6891</v>
      </c>
      <c r="B350" s="210">
        <v>605111114</v>
      </c>
      <c r="C350" s="209" t="s">
        <v>2241</v>
      </c>
      <c r="D350" s="210" t="s">
        <v>8069</v>
      </c>
      <c r="E350" s="209" t="s">
        <v>2242</v>
      </c>
      <c r="F350" s="211" t="s">
        <v>26</v>
      </c>
      <c r="G350" s="211"/>
      <c r="H350" s="211" t="s">
        <v>2243</v>
      </c>
      <c r="I350" s="211" t="s">
        <v>28</v>
      </c>
      <c r="J350" s="209"/>
      <c r="K350" s="209"/>
      <c r="L350" s="209" t="s">
        <v>2251</v>
      </c>
      <c r="M350" s="209" t="s">
        <v>2252</v>
      </c>
      <c r="N350" s="212" t="s">
        <v>718</v>
      </c>
      <c r="O350" s="213" t="s">
        <v>2253</v>
      </c>
      <c r="P350" s="213"/>
      <c r="Q350" s="214"/>
      <c r="R350" s="213"/>
      <c r="S350" s="214">
        <v>91001</v>
      </c>
      <c r="T350" s="214" t="s">
        <v>482</v>
      </c>
      <c r="U350" s="214" t="s">
        <v>8005</v>
      </c>
      <c r="V350" s="215">
        <v>42062</v>
      </c>
      <c r="W350" s="213">
        <v>7556</v>
      </c>
      <c r="X350" s="231"/>
      <c r="Y350" s="212"/>
      <c r="Z350" s="231"/>
      <c r="AA350" s="231"/>
      <c r="AB350" s="231"/>
      <c r="AC350" s="209"/>
      <c r="AD350" s="41"/>
      <c r="AE350" s="41"/>
      <c r="AF350" s="41"/>
      <c r="AG350" s="41"/>
      <c r="AH350" s="41"/>
      <c r="AI350" s="278"/>
    </row>
    <row r="351" spans="1:35" ht="45" customHeight="1" x14ac:dyDescent="0.2">
      <c r="A351" s="218" t="s">
        <v>6892</v>
      </c>
      <c r="B351" s="210">
        <v>605110614</v>
      </c>
      <c r="C351" s="209" t="s">
        <v>2241</v>
      </c>
      <c r="D351" s="210" t="s">
        <v>8069</v>
      </c>
      <c r="E351" s="209" t="s">
        <v>2242</v>
      </c>
      <c r="F351" s="211" t="s">
        <v>26</v>
      </c>
      <c r="G351" s="211"/>
      <c r="H351" s="211" t="s">
        <v>2243</v>
      </c>
      <c r="I351" s="211" t="s">
        <v>28</v>
      </c>
      <c r="J351" s="209"/>
      <c r="K351" s="209"/>
      <c r="L351" s="209" t="s">
        <v>2254</v>
      </c>
      <c r="M351" s="209" t="s">
        <v>2255</v>
      </c>
      <c r="N351" s="212" t="s">
        <v>4998</v>
      </c>
      <c r="O351" s="213" t="s">
        <v>2257</v>
      </c>
      <c r="P351" s="213" t="s">
        <v>2256</v>
      </c>
      <c r="Q351" s="214"/>
      <c r="R351" s="213"/>
      <c r="S351" s="214">
        <v>91001</v>
      </c>
      <c r="T351" s="214" t="s">
        <v>482</v>
      </c>
      <c r="U351" s="214" t="s">
        <v>8005</v>
      </c>
      <c r="V351" s="215">
        <v>42101</v>
      </c>
      <c r="W351" s="213">
        <v>7561</v>
      </c>
      <c r="X351" s="231"/>
      <c r="Y351" s="212"/>
      <c r="Z351" s="231"/>
      <c r="AA351" s="231"/>
      <c r="AB351" s="231"/>
      <c r="AC351" s="209"/>
      <c r="AD351" s="41"/>
      <c r="AE351" s="41"/>
      <c r="AF351" s="41"/>
      <c r="AG351" s="41"/>
      <c r="AH351" s="41"/>
      <c r="AI351" s="278"/>
    </row>
    <row r="352" spans="1:35" ht="45" customHeight="1" x14ac:dyDescent="0.2">
      <c r="A352" s="218" t="s">
        <v>6893</v>
      </c>
      <c r="B352" s="210">
        <v>605111130</v>
      </c>
      <c r="C352" s="209" t="s">
        <v>2241</v>
      </c>
      <c r="D352" s="210" t="s">
        <v>8069</v>
      </c>
      <c r="E352" s="209" t="s">
        <v>2242</v>
      </c>
      <c r="F352" s="211" t="s">
        <v>26</v>
      </c>
      <c r="G352" s="211"/>
      <c r="H352" s="211" t="s">
        <v>2243</v>
      </c>
      <c r="I352" s="211" t="s">
        <v>28</v>
      </c>
      <c r="J352" s="209"/>
      <c r="K352" s="209"/>
      <c r="L352" s="209" t="s">
        <v>5080</v>
      </c>
      <c r="M352" s="209" t="s">
        <v>2258</v>
      </c>
      <c r="N352" s="212" t="s">
        <v>718</v>
      </c>
      <c r="O352" s="213" t="s">
        <v>2259</v>
      </c>
      <c r="P352" s="213" t="s">
        <v>5081</v>
      </c>
      <c r="Q352" s="214" t="s">
        <v>5082</v>
      </c>
      <c r="R352" s="213"/>
      <c r="S352" s="214">
        <v>91001</v>
      </c>
      <c r="T352" s="214" t="s">
        <v>482</v>
      </c>
      <c r="U352" s="214" t="s">
        <v>8005</v>
      </c>
      <c r="V352" s="215">
        <v>42052</v>
      </c>
      <c r="W352" s="213">
        <v>7529</v>
      </c>
      <c r="X352" s="231"/>
      <c r="Y352" s="212"/>
      <c r="Z352" s="231"/>
      <c r="AA352" s="231"/>
      <c r="AB352" s="231"/>
      <c r="AC352" s="209"/>
      <c r="AD352" s="41"/>
      <c r="AE352" s="41"/>
      <c r="AF352" s="41"/>
      <c r="AG352" s="41"/>
      <c r="AH352" s="41"/>
      <c r="AI352" s="278"/>
    </row>
    <row r="353" spans="1:35" ht="45" customHeight="1" x14ac:dyDescent="0.2">
      <c r="A353" s="218" t="s">
        <v>6894</v>
      </c>
      <c r="B353" s="210">
        <v>605110436</v>
      </c>
      <c r="C353" s="209" t="s">
        <v>2241</v>
      </c>
      <c r="D353" s="210" t="s">
        <v>8069</v>
      </c>
      <c r="E353" s="209" t="s">
        <v>2242</v>
      </c>
      <c r="F353" s="211" t="s">
        <v>26</v>
      </c>
      <c r="G353" s="211"/>
      <c r="H353" s="211" t="s">
        <v>2447</v>
      </c>
      <c r="I353" s="211" t="s">
        <v>28</v>
      </c>
      <c r="J353" s="209"/>
      <c r="K353" s="209"/>
      <c r="L353" s="209" t="s">
        <v>2448</v>
      </c>
      <c r="M353" s="209" t="s">
        <v>2449</v>
      </c>
      <c r="N353" s="212" t="s">
        <v>4997</v>
      </c>
      <c r="O353" s="213" t="s">
        <v>2451</v>
      </c>
      <c r="P353" s="213" t="s">
        <v>2450</v>
      </c>
      <c r="Q353" s="214"/>
      <c r="R353" s="213"/>
      <c r="S353" s="214">
        <v>91001</v>
      </c>
      <c r="T353" s="214" t="s">
        <v>493</v>
      </c>
      <c r="U353" s="214" t="s">
        <v>8005</v>
      </c>
      <c r="V353" s="215">
        <v>43553</v>
      </c>
      <c r="W353" s="213">
        <v>7672</v>
      </c>
      <c r="X353" s="231"/>
      <c r="Y353" s="212"/>
      <c r="Z353" s="231"/>
      <c r="AA353" s="231"/>
      <c r="AB353" s="231"/>
      <c r="AC353" s="209"/>
      <c r="AD353" s="41"/>
      <c r="AE353" s="41"/>
      <c r="AF353" s="41"/>
      <c r="AG353" s="41"/>
      <c r="AH353" s="41"/>
      <c r="AI353" s="278"/>
    </row>
    <row r="354" spans="1:35" ht="45" customHeight="1" x14ac:dyDescent="0.2">
      <c r="A354" s="218" t="s">
        <v>6895</v>
      </c>
      <c r="B354" s="209" t="s">
        <v>7725</v>
      </c>
      <c r="C354" s="209" t="s">
        <v>2241</v>
      </c>
      <c r="D354" s="210" t="s">
        <v>8069</v>
      </c>
      <c r="E354" s="209" t="s">
        <v>2245</v>
      </c>
      <c r="F354" s="211" t="s">
        <v>26</v>
      </c>
      <c r="G354" s="211"/>
      <c r="H354" s="211" t="s">
        <v>2243</v>
      </c>
      <c r="I354" s="211" t="s">
        <v>28</v>
      </c>
      <c r="J354" s="209"/>
      <c r="K354" s="209"/>
      <c r="L354" s="209" t="s">
        <v>2260</v>
      </c>
      <c r="M354" s="209" t="s">
        <v>2261</v>
      </c>
      <c r="N354" s="212" t="s">
        <v>718</v>
      </c>
      <c r="O354" s="213" t="s">
        <v>719</v>
      </c>
      <c r="P354" s="213" t="s">
        <v>2262</v>
      </c>
      <c r="Q354" s="214" t="s">
        <v>2263</v>
      </c>
      <c r="R354" s="213"/>
      <c r="S354" s="214">
        <v>91001</v>
      </c>
      <c r="T354" s="214" t="s">
        <v>482</v>
      </c>
      <c r="U354" s="214" t="s">
        <v>8005</v>
      </c>
      <c r="V354" s="215">
        <v>42585</v>
      </c>
      <c r="W354" s="213">
        <v>7613</v>
      </c>
      <c r="X354" s="231"/>
      <c r="Y354" s="212"/>
      <c r="Z354" s="231"/>
      <c r="AA354" s="231"/>
      <c r="AB354" s="231"/>
      <c r="AC354" s="209"/>
      <c r="AD354" s="41"/>
      <c r="AE354" s="41"/>
      <c r="AF354" s="41"/>
      <c r="AG354" s="41"/>
      <c r="AH354" s="41"/>
      <c r="AI354" s="278"/>
    </row>
    <row r="355" spans="1:35" ht="45" customHeight="1" x14ac:dyDescent="0.2">
      <c r="A355" s="218" t="s">
        <v>8342</v>
      </c>
      <c r="B355" s="210">
        <v>605110231</v>
      </c>
      <c r="C355" s="209" t="s">
        <v>2241</v>
      </c>
      <c r="D355" s="210" t="s">
        <v>8069</v>
      </c>
      <c r="E355" s="209" t="s">
        <v>2245</v>
      </c>
      <c r="F355" s="211" t="s">
        <v>26</v>
      </c>
      <c r="G355" s="211"/>
      <c r="H355" s="211" t="s">
        <v>2243</v>
      </c>
      <c r="I355" s="211" t="s">
        <v>28</v>
      </c>
      <c r="J355" s="209"/>
      <c r="K355" s="209"/>
      <c r="L355" s="303" t="s">
        <v>8343</v>
      </c>
      <c r="M355" s="209" t="s">
        <v>2264</v>
      </c>
      <c r="N355" s="212" t="s">
        <v>4995</v>
      </c>
      <c r="O355" s="213" t="s">
        <v>2266</v>
      </c>
      <c r="P355" s="213" t="s">
        <v>2265</v>
      </c>
      <c r="Q355" s="214"/>
      <c r="R355" s="213"/>
      <c r="S355" s="214">
        <v>91001</v>
      </c>
      <c r="T355" s="214" t="s">
        <v>482</v>
      </c>
      <c r="U355" s="214" t="s">
        <v>8005</v>
      </c>
      <c r="V355" s="215">
        <v>42206</v>
      </c>
      <c r="W355" s="213">
        <v>7575</v>
      </c>
      <c r="X355" s="231"/>
      <c r="Y355" s="212"/>
      <c r="Z355" s="231"/>
      <c r="AA355" s="231"/>
      <c r="AB355" s="231"/>
      <c r="AC355" s="209"/>
      <c r="AD355" s="41"/>
      <c r="AE355" s="41"/>
      <c r="AF355" s="41"/>
      <c r="AG355" s="41"/>
      <c r="AH355" s="41"/>
      <c r="AI355" s="278"/>
    </row>
    <row r="356" spans="1:35" ht="45" customHeight="1" x14ac:dyDescent="0.2">
      <c r="A356" s="218" t="s">
        <v>6896</v>
      </c>
      <c r="B356" s="210">
        <v>605110126</v>
      </c>
      <c r="C356" s="209" t="s">
        <v>2241</v>
      </c>
      <c r="D356" s="210" t="s">
        <v>8069</v>
      </c>
      <c r="E356" s="209" t="s">
        <v>2242</v>
      </c>
      <c r="F356" s="211" t="s">
        <v>26</v>
      </c>
      <c r="G356" s="211"/>
      <c r="H356" s="211" t="s">
        <v>2243</v>
      </c>
      <c r="I356" s="211" t="s">
        <v>28</v>
      </c>
      <c r="J356" s="209"/>
      <c r="K356" s="209"/>
      <c r="L356" s="304" t="s">
        <v>8344</v>
      </c>
      <c r="M356" s="209" t="s">
        <v>2267</v>
      </c>
      <c r="N356" s="213" t="s">
        <v>492</v>
      </c>
      <c r="O356" s="213" t="s">
        <v>2104</v>
      </c>
      <c r="P356" s="213" t="s">
        <v>2268</v>
      </c>
      <c r="Q356" s="214"/>
      <c r="R356" s="213"/>
      <c r="S356" s="214">
        <v>91001</v>
      </c>
      <c r="T356" s="214" t="s">
        <v>482</v>
      </c>
      <c r="U356" s="214" t="s">
        <v>8005</v>
      </c>
      <c r="V356" s="215">
        <v>42059</v>
      </c>
      <c r="W356" s="213">
        <v>7551</v>
      </c>
      <c r="X356" s="231"/>
      <c r="Y356" s="212"/>
      <c r="Z356" s="231"/>
      <c r="AA356" s="231"/>
      <c r="AB356" s="231"/>
      <c r="AC356" s="209"/>
      <c r="AD356" s="41"/>
      <c r="AE356" s="41"/>
      <c r="AF356" s="41"/>
      <c r="AG356" s="41"/>
      <c r="AH356" s="41"/>
      <c r="AI356" s="278"/>
    </row>
    <row r="357" spans="1:35" ht="45" customHeight="1" x14ac:dyDescent="0.2">
      <c r="A357" s="218" t="s">
        <v>6897</v>
      </c>
      <c r="B357" s="210">
        <v>605110533</v>
      </c>
      <c r="C357" s="209" t="s">
        <v>2241</v>
      </c>
      <c r="D357" s="210" t="s">
        <v>8069</v>
      </c>
      <c r="E357" s="209" t="s">
        <v>2245</v>
      </c>
      <c r="F357" s="211" t="s">
        <v>26</v>
      </c>
      <c r="G357" s="211"/>
      <c r="H357" s="211" t="s">
        <v>2243</v>
      </c>
      <c r="I357" s="211" t="s">
        <v>28</v>
      </c>
      <c r="J357" s="209"/>
      <c r="K357" s="209"/>
      <c r="L357" s="209"/>
      <c r="M357" s="209" t="s">
        <v>2269</v>
      </c>
      <c r="N357" s="212" t="s">
        <v>501</v>
      </c>
      <c r="O357" s="213" t="s">
        <v>8055</v>
      </c>
      <c r="P357" s="213" t="s">
        <v>6898</v>
      </c>
      <c r="Q357" s="214"/>
      <c r="R357" s="213"/>
      <c r="S357" s="214">
        <v>91001</v>
      </c>
      <c r="T357" s="214" t="s">
        <v>482</v>
      </c>
      <c r="U357" s="214" t="s">
        <v>8005</v>
      </c>
      <c r="V357" s="215">
        <v>42348</v>
      </c>
      <c r="W357" s="213">
        <v>7587</v>
      </c>
      <c r="X357" s="231"/>
      <c r="Y357" s="212"/>
      <c r="Z357" s="231"/>
      <c r="AA357" s="231"/>
      <c r="AB357" s="231"/>
      <c r="AC357" s="209"/>
      <c r="AD357" s="41"/>
      <c r="AE357" s="41"/>
      <c r="AF357" s="41"/>
      <c r="AG357" s="41"/>
      <c r="AH357" s="41"/>
      <c r="AI357" s="278"/>
    </row>
    <row r="358" spans="1:35" ht="45" customHeight="1" x14ac:dyDescent="0.2">
      <c r="A358" s="218" t="s">
        <v>6899</v>
      </c>
      <c r="B358" s="210">
        <v>605111211</v>
      </c>
      <c r="C358" s="209" t="s">
        <v>2241</v>
      </c>
      <c r="D358" s="210" t="s">
        <v>8069</v>
      </c>
      <c r="E358" s="209" t="s">
        <v>2245</v>
      </c>
      <c r="F358" s="211" t="s">
        <v>26</v>
      </c>
      <c r="G358" s="211"/>
      <c r="H358" s="211" t="s">
        <v>2243</v>
      </c>
      <c r="I358" s="211" t="s">
        <v>28</v>
      </c>
      <c r="J358" s="209"/>
      <c r="K358" s="209"/>
      <c r="L358" s="209"/>
      <c r="M358" s="209" t="s">
        <v>2270</v>
      </c>
      <c r="N358" s="212" t="s">
        <v>5034</v>
      </c>
      <c r="O358" s="213" t="s">
        <v>710</v>
      </c>
      <c r="P358" s="213" t="s">
        <v>2271</v>
      </c>
      <c r="Q358" s="214"/>
      <c r="R358" s="213"/>
      <c r="S358" s="214">
        <v>91001</v>
      </c>
      <c r="T358" s="214" t="s">
        <v>482</v>
      </c>
      <c r="U358" s="214" t="s">
        <v>8005</v>
      </c>
      <c r="V358" s="215">
        <v>42405</v>
      </c>
      <c r="W358" s="213">
        <v>7595</v>
      </c>
      <c r="X358" s="231"/>
      <c r="Y358" s="212"/>
      <c r="Z358" s="231"/>
      <c r="AA358" s="231"/>
      <c r="AB358" s="231"/>
      <c r="AC358" s="209"/>
      <c r="AD358" s="41"/>
      <c r="AE358" s="41"/>
      <c r="AF358" s="41"/>
      <c r="AG358" s="41"/>
      <c r="AH358" s="41"/>
      <c r="AI358" s="278"/>
    </row>
    <row r="359" spans="1:35" ht="45" customHeight="1" x14ac:dyDescent="0.2">
      <c r="A359" s="218" t="s">
        <v>6900</v>
      </c>
      <c r="B359" s="210">
        <v>605111394</v>
      </c>
      <c r="C359" s="209" t="s">
        <v>2241</v>
      </c>
      <c r="D359" s="210" t="s">
        <v>8069</v>
      </c>
      <c r="E359" s="209" t="s">
        <v>2245</v>
      </c>
      <c r="F359" s="211" t="s">
        <v>26</v>
      </c>
      <c r="G359" s="211"/>
      <c r="H359" s="211" t="s">
        <v>2243</v>
      </c>
      <c r="I359" s="211" t="s">
        <v>28</v>
      </c>
      <c r="J359" s="209"/>
      <c r="K359" s="209"/>
      <c r="L359" s="209" t="s">
        <v>6901</v>
      </c>
      <c r="M359" s="209" t="s">
        <v>2272</v>
      </c>
      <c r="N359" s="212" t="s">
        <v>190</v>
      </c>
      <c r="O359" s="213" t="s">
        <v>2273</v>
      </c>
      <c r="P359" s="213" t="s">
        <v>6902</v>
      </c>
      <c r="Q359" s="214" t="s">
        <v>6903</v>
      </c>
      <c r="R359" s="213"/>
      <c r="S359" s="214">
        <v>91001</v>
      </c>
      <c r="T359" s="214" t="s">
        <v>482</v>
      </c>
      <c r="U359" s="214" t="s">
        <v>8005</v>
      </c>
      <c r="V359" s="215">
        <v>42136</v>
      </c>
      <c r="W359" s="213">
        <v>7566</v>
      </c>
      <c r="X359" s="273"/>
      <c r="Y359" s="274"/>
      <c r="Z359" s="273"/>
      <c r="AA359" s="273"/>
      <c r="AB359" s="273"/>
      <c r="AC359" s="275"/>
      <c r="AD359" s="41"/>
      <c r="AE359" s="41"/>
      <c r="AF359" s="41"/>
      <c r="AG359" s="41"/>
      <c r="AH359" s="41"/>
      <c r="AI359" s="278"/>
    </row>
    <row r="360" spans="1:35" ht="45" customHeight="1" x14ac:dyDescent="0.2">
      <c r="A360" s="218" t="s">
        <v>6904</v>
      </c>
      <c r="B360" s="210">
        <v>619798503</v>
      </c>
      <c r="C360" s="209" t="s">
        <v>2241</v>
      </c>
      <c r="D360" s="210" t="s">
        <v>8069</v>
      </c>
      <c r="E360" s="209" t="s">
        <v>2245</v>
      </c>
      <c r="F360" s="211" t="s">
        <v>26</v>
      </c>
      <c r="G360" s="211"/>
      <c r="H360" s="211" t="s">
        <v>2243</v>
      </c>
      <c r="I360" s="211" t="s">
        <v>28</v>
      </c>
      <c r="J360" s="209"/>
      <c r="K360" s="209"/>
      <c r="L360" s="209"/>
      <c r="M360" s="209" t="s">
        <v>2274</v>
      </c>
      <c r="N360" s="212" t="s">
        <v>501</v>
      </c>
      <c r="O360" s="213" t="s">
        <v>1051</v>
      </c>
      <c r="P360" s="213"/>
      <c r="Q360" s="226" t="s">
        <v>5137</v>
      </c>
      <c r="R360" s="214"/>
      <c r="S360" s="214">
        <v>91001</v>
      </c>
      <c r="T360" s="209" t="s">
        <v>482</v>
      </c>
      <c r="U360" s="214" t="s">
        <v>8005</v>
      </c>
      <c r="V360" s="215">
        <v>42122</v>
      </c>
      <c r="W360" s="213">
        <v>7564</v>
      </c>
      <c r="X360" s="231"/>
      <c r="Y360" s="212"/>
      <c r="Z360" s="231"/>
      <c r="AA360" s="231"/>
      <c r="AB360" s="231"/>
      <c r="AC360" s="209"/>
      <c r="AD360" s="41"/>
      <c r="AE360" s="41"/>
      <c r="AF360" s="41"/>
      <c r="AG360" s="41"/>
      <c r="AH360" s="41"/>
      <c r="AI360" s="278"/>
    </row>
    <row r="361" spans="1:35" ht="45" customHeight="1" x14ac:dyDescent="0.2">
      <c r="A361" s="218" t="s">
        <v>6905</v>
      </c>
      <c r="B361" s="210">
        <v>619790103</v>
      </c>
      <c r="C361" s="209" t="s">
        <v>2241</v>
      </c>
      <c r="D361" s="210" t="s">
        <v>8069</v>
      </c>
      <c r="E361" s="209" t="s">
        <v>2245</v>
      </c>
      <c r="F361" s="211" t="s">
        <v>26</v>
      </c>
      <c r="G361" s="211"/>
      <c r="H361" s="211" t="s">
        <v>2243</v>
      </c>
      <c r="I361" s="211" t="s">
        <v>28</v>
      </c>
      <c r="J361" s="209"/>
      <c r="K361" s="209"/>
      <c r="L361" s="209"/>
      <c r="M361" s="209" t="s">
        <v>2638</v>
      </c>
      <c r="N361" s="212" t="s">
        <v>492</v>
      </c>
      <c r="O361" s="213" t="s">
        <v>2639</v>
      </c>
      <c r="P361" s="213" t="s">
        <v>5341</v>
      </c>
      <c r="Q361" s="214"/>
      <c r="R361" s="214"/>
      <c r="S361" s="214">
        <v>91001</v>
      </c>
      <c r="T361" s="209" t="s">
        <v>482</v>
      </c>
      <c r="U361" s="214" t="s">
        <v>8005</v>
      </c>
      <c r="V361" s="215">
        <v>42250</v>
      </c>
      <c r="W361" s="213">
        <v>7582</v>
      </c>
      <c r="X361" s="231"/>
      <c r="Y361" s="212"/>
      <c r="Z361" s="231"/>
      <c r="AA361" s="231"/>
      <c r="AB361" s="231"/>
      <c r="AC361" s="209"/>
      <c r="AD361" s="41"/>
      <c r="AE361" s="41"/>
      <c r="AF361" s="41"/>
      <c r="AG361" s="41"/>
      <c r="AH361" s="41"/>
      <c r="AI361" s="278"/>
    </row>
    <row r="362" spans="1:35" ht="45" customHeight="1" x14ac:dyDescent="0.2">
      <c r="A362" s="218" t="s">
        <v>6906</v>
      </c>
      <c r="B362" s="210">
        <v>605110215</v>
      </c>
      <c r="C362" s="209" t="s">
        <v>2241</v>
      </c>
      <c r="D362" s="210" t="s">
        <v>8069</v>
      </c>
      <c r="E362" s="209" t="s">
        <v>2242</v>
      </c>
      <c r="F362" s="211" t="s">
        <v>26</v>
      </c>
      <c r="G362" s="211"/>
      <c r="H362" s="211" t="s">
        <v>2243</v>
      </c>
      <c r="I362" s="211" t="s">
        <v>28</v>
      </c>
      <c r="J362" s="209"/>
      <c r="K362" s="209"/>
      <c r="L362" s="209"/>
      <c r="M362" s="209" t="s">
        <v>2276</v>
      </c>
      <c r="N362" s="212" t="s">
        <v>4995</v>
      </c>
      <c r="O362" s="213" t="s">
        <v>2278</v>
      </c>
      <c r="P362" s="213" t="s">
        <v>2277</v>
      </c>
      <c r="Q362" s="214" t="s">
        <v>2275</v>
      </c>
      <c r="R362" s="213"/>
      <c r="S362" s="214">
        <v>91001</v>
      </c>
      <c r="T362" s="214" t="s">
        <v>482</v>
      </c>
      <c r="U362" s="214" t="s">
        <v>8005</v>
      </c>
      <c r="V362" s="215">
        <v>42971</v>
      </c>
      <c r="W362" s="213">
        <v>7634</v>
      </c>
      <c r="X362" s="231"/>
      <c r="Y362" s="212"/>
      <c r="Z362" s="231"/>
      <c r="AA362" s="231"/>
      <c r="AB362" s="231"/>
      <c r="AC362" s="209"/>
      <c r="AD362" s="41"/>
      <c r="AE362" s="41"/>
      <c r="AF362" s="41"/>
      <c r="AG362" s="41"/>
      <c r="AH362" s="41"/>
      <c r="AI362" s="278"/>
    </row>
    <row r="363" spans="1:35" ht="45" customHeight="1" x14ac:dyDescent="0.2">
      <c r="A363" s="218" t="s">
        <v>8345</v>
      </c>
      <c r="B363" s="209" t="s">
        <v>7726</v>
      </c>
      <c r="C363" s="209" t="s">
        <v>2241</v>
      </c>
      <c r="D363" s="210" t="s">
        <v>8069</v>
      </c>
      <c r="E363" s="209" t="s">
        <v>2242</v>
      </c>
      <c r="F363" s="211" t="s">
        <v>26</v>
      </c>
      <c r="G363" s="211"/>
      <c r="H363" s="211" t="s">
        <v>2243</v>
      </c>
      <c r="I363" s="211" t="s">
        <v>28</v>
      </c>
      <c r="J363" s="209"/>
      <c r="K363" s="209"/>
      <c r="L363" s="304" t="s">
        <v>8346</v>
      </c>
      <c r="M363" s="209" t="s">
        <v>2279</v>
      </c>
      <c r="N363" s="212" t="s">
        <v>5034</v>
      </c>
      <c r="O363" s="213" t="s">
        <v>2280</v>
      </c>
      <c r="P363" s="213" t="s">
        <v>5731</v>
      </c>
      <c r="Q363" s="214" t="s">
        <v>5730</v>
      </c>
      <c r="R363" s="213"/>
      <c r="S363" s="214">
        <v>91001</v>
      </c>
      <c r="T363" s="214" t="s">
        <v>482</v>
      </c>
      <c r="U363" s="214" t="s">
        <v>8005</v>
      </c>
      <c r="V363" s="215">
        <v>42060</v>
      </c>
      <c r="W363" s="213">
        <v>7552</v>
      </c>
      <c r="X363" s="231"/>
      <c r="Y363" s="212"/>
      <c r="Z363" s="231"/>
      <c r="AA363" s="231"/>
      <c r="AB363" s="231"/>
      <c r="AC363" s="209"/>
      <c r="AD363" s="41"/>
      <c r="AE363" s="41"/>
      <c r="AF363" s="41"/>
      <c r="AG363" s="41"/>
      <c r="AH363" s="41"/>
      <c r="AI363" s="278"/>
    </row>
    <row r="364" spans="1:35" ht="45" customHeight="1" x14ac:dyDescent="0.2">
      <c r="A364" s="218" t="s">
        <v>2281</v>
      </c>
      <c r="B364" s="210">
        <v>742957004</v>
      </c>
      <c r="C364" s="209" t="s">
        <v>2282</v>
      </c>
      <c r="D364" s="210"/>
      <c r="E364" s="209" t="s">
        <v>2283</v>
      </c>
      <c r="F364" s="211" t="s">
        <v>2284</v>
      </c>
      <c r="G364" s="211"/>
      <c r="H364" s="211" t="s">
        <v>2285</v>
      </c>
      <c r="I364" s="211" t="s">
        <v>2286</v>
      </c>
      <c r="J364" s="209" t="s">
        <v>2287</v>
      </c>
      <c r="K364" s="209" t="s">
        <v>2288</v>
      </c>
      <c r="L364" s="209" t="s">
        <v>6907</v>
      </c>
      <c r="M364" s="209" t="s">
        <v>2289</v>
      </c>
      <c r="N364" s="212" t="s">
        <v>46</v>
      </c>
      <c r="O364" s="213" t="s">
        <v>685</v>
      </c>
      <c r="P364" s="213" t="s">
        <v>2290</v>
      </c>
      <c r="Q364" s="214"/>
      <c r="R364" s="213"/>
      <c r="S364" s="214">
        <v>93401</v>
      </c>
      <c r="T364" s="214" t="s">
        <v>4990</v>
      </c>
      <c r="U364" s="214">
        <v>2004</v>
      </c>
      <c r="V364" s="215">
        <v>38343</v>
      </c>
      <c r="W364" s="213">
        <v>7151</v>
      </c>
      <c r="X364" s="231"/>
      <c r="Y364" s="212"/>
      <c r="Z364" s="231"/>
      <c r="AA364" s="231"/>
      <c r="AB364" s="231"/>
      <c r="AC364" s="209"/>
      <c r="AD364" s="41"/>
      <c r="AE364" s="41"/>
      <c r="AF364" s="41"/>
      <c r="AG364" s="41"/>
      <c r="AH364" s="41"/>
      <c r="AI364" s="278"/>
    </row>
    <row r="365" spans="1:35" ht="45" customHeight="1" x14ac:dyDescent="0.2">
      <c r="A365" s="218" t="s">
        <v>8071</v>
      </c>
      <c r="B365" s="210">
        <v>713875007</v>
      </c>
      <c r="C365" s="209" t="s">
        <v>48</v>
      </c>
      <c r="D365" s="210" t="s">
        <v>7975</v>
      </c>
      <c r="E365" s="209" t="s">
        <v>2291</v>
      </c>
      <c r="F365" s="211" t="s">
        <v>2292</v>
      </c>
      <c r="G365" s="211"/>
      <c r="H365" s="211" t="s">
        <v>2293</v>
      </c>
      <c r="I365" s="211" t="s">
        <v>2294</v>
      </c>
      <c r="J365" s="209" t="s">
        <v>2295</v>
      </c>
      <c r="K365" s="209" t="s">
        <v>2296</v>
      </c>
      <c r="L365" s="209" t="s">
        <v>2297</v>
      </c>
      <c r="M365" s="209" t="s">
        <v>2300</v>
      </c>
      <c r="N365" s="212" t="s">
        <v>4994</v>
      </c>
      <c r="O365" s="213" t="s">
        <v>2301</v>
      </c>
      <c r="P365" s="213" t="s">
        <v>2299</v>
      </c>
      <c r="Q365" s="214" t="s">
        <v>2298</v>
      </c>
      <c r="R365" s="213"/>
      <c r="S365" s="214">
        <v>93401</v>
      </c>
      <c r="T365" s="214" t="s">
        <v>2302</v>
      </c>
      <c r="U365" s="214">
        <v>2017</v>
      </c>
      <c r="V365" s="215">
        <v>37970</v>
      </c>
      <c r="W365" s="213">
        <v>6910</v>
      </c>
      <c r="X365" s="231"/>
      <c r="Y365" s="212"/>
      <c r="Z365" s="231"/>
      <c r="AA365" s="231"/>
      <c r="AB365" s="231"/>
      <c r="AC365" s="209"/>
      <c r="AD365" s="41"/>
      <c r="AE365" s="41"/>
      <c r="AF365" s="41"/>
      <c r="AG365" s="41"/>
      <c r="AH365" s="41"/>
      <c r="AI365" s="278"/>
    </row>
    <row r="366" spans="1:35" ht="45" customHeight="1" x14ac:dyDescent="0.2">
      <c r="A366" s="218" t="s">
        <v>6908</v>
      </c>
      <c r="B366" s="210">
        <v>709601008</v>
      </c>
      <c r="C366" s="209" t="s">
        <v>2303</v>
      </c>
      <c r="D366" s="210" t="s">
        <v>8004</v>
      </c>
      <c r="E366" s="209" t="s">
        <v>2304</v>
      </c>
      <c r="F366" s="211" t="s">
        <v>26</v>
      </c>
      <c r="G366" s="211"/>
      <c r="H366" s="211" t="s">
        <v>2305</v>
      </c>
      <c r="I366" s="211" t="s">
        <v>28</v>
      </c>
      <c r="J366" s="209"/>
      <c r="K366" s="209"/>
      <c r="L366" s="209" t="s">
        <v>2306</v>
      </c>
      <c r="M366" s="209" t="s">
        <v>2307</v>
      </c>
      <c r="N366" s="212" t="s">
        <v>294</v>
      </c>
      <c r="O366" s="213" t="s">
        <v>2308</v>
      </c>
      <c r="P366" s="213"/>
      <c r="Q366" s="214"/>
      <c r="R366" s="213"/>
      <c r="S366" s="214">
        <v>93401</v>
      </c>
      <c r="T366" s="214" t="s">
        <v>2309</v>
      </c>
      <c r="U366" s="214">
        <v>2012</v>
      </c>
      <c r="V366" s="215">
        <v>37970</v>
      </c>
      <c r="W366" s="213">
        <v>4950</v>
      </c>
      <c r="X366" s="231"/>
      <c r="Y366" s="212"/>
      <c r="Z366" s="231"/>
      <c r="AA366" s="231"/>
      <c r="AB366" s="231"/>
      <c r="AC366" s="209"/>
      <c r="AD366" s="41"/>
      <c r="AE366" s="41"/>
      <c r="AF366" s="41"/>
      <c r="AG366" s="41"/>
      <c r="AH366" s="41"/>
      <c r="AI366" s="278"/>
    </row>
    <row r="367" spans="1:35" ht="45" customHeight="1" x14ac:dyDescent="0.2">
      <c r="A367" s="218" t="s">
        <v>6909</v>
      </c>
      <c r="B367" s="210">
        <v>700393003</v>
      </c>
      <c r="C367" s="209" t="s">
        <v>70</v>
      </c>
      <c r="D367" s="210" t="s">
        <v>7975</v>
      </c>
      <c r="E367" s="209" t="s">
        <v>2310</v>
      </c>
      <c r="F367" s="211" t="s">
        <v>2311</v>
      </c>
      <c r="G367" s="211"/>
      <c r="H367" s="211" t="s">
        <v>2312</v>
      </c>
      <c r="I367" s="211" t="s">
        <v>2313</v>
      </c>
      <c r="J367" s="209" t="s">
        <v>2319</v>
      </c>
      <c r="K367" s="209" t="s">
        <v>2320</v>
      </c>
      <c r="L367" s="209" t="s">
        <v>2321</v>
      </c>
      <c r="M367" s="212" t="s">
        <v>2322</v>
      </c>
      <c r="N367" s="212" t="s">
        <v>46</v>
      </c>
      <c r="O367" s="213" t="s">
        <v>1550</v>
      </c>
      <c r="P367" s="213"/>
      <c r="Q367" s="214"/>
      <c r="R367" s="213"/>
      <c r="S367" s="214" t="s">
        <v>81</v>
      </c>
      <c r="T367" s="214" t="s">
        <v>2323</v>
      </c>
      <c r="U367" s="214">
        <v>2013</v>
      </c>
      <c r="V367" s="215">
        <v>37970</v>
      </c>
      <c r="W367" s="213">
        <v>5050</v>
      </c>
      <c r="X367" s="231"/>
      <c r="Y367" s="212"/>
      <c r="Z367" s="231"/>
      <c r="AA367" s="231"/>
      <c r="AB367" s="231"/>
      <c r="AC367" s="209"/>
      <c r="AD367" s="41"/>
      <c r="AE367" s="41"/>
      <c r="AF367" s="41"/>
      <c r="AG367" s="41"/>
      <c r="AH367" s="41"/>
      <c r="AI367" s="278"/>
    </row>
    <row r="368" spans="1:35" ht="45" customHeight="1" x14ac:dyDescent="0.2">
      <c r="A368" s="218" t="s">
        <v>6910</v>
      </c>
      <c r="B368" s="210">
        <v>690732009</v>
      </c>
      <c r="C368" s="209" t="s">
        <v>2314</v>
      </c>
      <c r="D368" s="210" t="s">
        <v>8069</v>
      </c>
      <c r="E368" s="209" t="s">
        <v>503</v>
      </c>
      <c r="F368" s="211" t="s">
        <v>26</v>
      </c>
      <c r="G368" s="211"/>
      <c r="H368" s="211" t="s">
        <v>504</v>
      </c>
      <c r="I368" s="211" t="s">
        <v>28</v>
      </c>
      <c r="J368" s="209"/>
      <c r="K368" s="209"/>
      <c r="L368" s="209" t="s">
        <v>2315</v>
      </c>
      <c r="M368" s="209" t="s">
        <v>2317</v>
      </c>
      <c r="N368" s="212" t="s">
        <v>46</v>
      </c>
      <c r="O368" s="213" t="s">
        <v>8072</v>
      </c>
      <c r="P368" s="213" t="s">
        <v>2318</v>
      </c>
      <c r="Q368" s="214" t="s">
        <v>2316</v>
      </c>
      <c r="R368" s="213"/>
      <c r="S368" s="214">
        <v>91001</v>
      </c>
      <c r="T368" s="214" t="s">
        <v>482</v>
      </c>
      <c r="U368" s="214" t="s">
        <v>8005</v>
      </c>
      <c r="V368" s="215">
        <v>42045</v>
      </c>
      <c r="W368" s="213">
        <v>7525</v>
      </c>
      <c r="X368" s="231"/>
      <c r="Y368" s="212"/>
      <c r="Z368" s="231"/>
      <c r="AA368" s="231"/>
      <c r="AB368" s="231"/>
      <c r="AC368" s="209"/>
      <c r="AD368" s="41"/>
      <c r="AE368" s="41"/>
      <c r="AF368" s="41"/>
      <c r="AG368" s="41"/>
      <c r="AH368" s="41"/>
      <c r="AI368" s="278"/>
    </row>
    <row r="369" spans="1:35" ht="45" customHeight="1" x14ac:dyDescent="0.2">
      <c r="A369" s="218" t="s">
        <v>2324</v>
      </c>
      <c r="B369" s="210">
        <v>692519000</v>
      </c>
      <c r="C369" s="209" t="s">
        <v>2314</v>
      </c>
      <c r="D369" s="210" t="s">
        <v>8069</v>
      </c>
      <c r="E369" s="209" t="s">
        <v>503</v>
      </c>
      <c r="F369" s="211" t="s">
        <v>26</v>
      </c>
      <c r="G369" s="211"/>
      <c r="H369" s="211" t="s">
        <v>504</v>
      </c>
      <c r="I369" s="211" t="s">
        <v>28</v>
      </c>
      <c r="J369" s="209"/>
      <c r="K369" s="209"/>
      <c r="L369" s="209" t="s">
        <v>6911</v>
      </c>
      <c r="M369" s="209" t="s">
        <v>2325</v>
      </c>
      <c r="N369" s="212" t="s">
        <v>4995</v>
      </c>
      <c r="O369" s="213" t="s">
        <v>8073</v>
      </c>
      <c r="P369" s="213" t="s">
        <v>6912</v>
      </c>
      <c r="Q369" s="214" t="s">
        <v>6913</v>
      </c>
      <c r="R369" s="213"/>
      <c r="S369" s="214">
        <v>91001</v>
      </c>
      <c r="T369" s="214" t="s">
        <v>482</v>
      </c>
      <c r="U369" s="214" t="s">
        <v>8005</v>
      </c>
      <c r="V369" s="215">
        <v>42059</v>
      </c>
      <c r="W369" s="213">
        <v>7547</v>
      </c>
      <c r="X369" s="273"/>
      <c r="Y369" s="274"/>
      <c r="Z369" s="273"/>
      <c r="AA369" s="273"/>
      <c r="AB369" s="273"/>
      <c r="AC369" s="275"/>
      <c r="AD369" s="41"/>
      <c r="AE369" s="41"/>
      <c r="AF369" s="41"/>
      <c r="AG369" s="41"/>
      <c r="AH369" s="41"/>
      <c r="AI369" s="278"/>
    </row>
    <row r="370" spans="1:35" ht="45" customHeight="1" x14ac:dyDescent="0.2">
      <c r="A370" s="218" t="s">
        <v>2326</v>
      </c>
      <c r="B370" s="210">
        <v>692651006</v>
      </c>
      <c r="C370" s="209" t="s">
        <v>2314</v>
      </c>
      <c r="D370" s="210" t="s">
        <v>8069</v>
      </c>
      <c r="E370" s="209" t="s">
        <v>2327</v>
      </c>
      <c r="F370" s="211" t="s">
        <v>26</v>
      </c>
      <c r="G370" s="211"/>
      <c r="H370" s="211" t="s">
        <v>2328</v>
      </c>
      <c r="I370" s="211" t="s">
        <v>28</v>
      </c>
      <c r="J370" s="209"/>
      <c r="K370" s="209"/>
      <c r="L370" s="209" t="s">
        <v>2329</v>
      </c>
      <c r="M370" s="209" t="s">
        <v>2330</v>
      </c>
      <c r="N370" s="212" t="s">
        <v>492</v>
      </c>
      <c r="O370" s="213" t="s">
        <v>8074</v>
      </c>
      <c r="P370" s="213"/>
      <c r="Q370" s="214"/>
      <c r="R370" s="213"/>
      <c r="S370" s="214">
        <v>91001</v>
      </c>
      <c r="T370" s="214" t="s">
        <v>2331</v>
      </c>
      <c r="U370" s="214" t="s">
        <v>8005</v>
      </c>
      <c r="V370" s="215">
        <v>38488</v>
      </c>
      <c r="W370" s="213">
        <v>7169</v>
      </c>
      <c r="X370" s="231"/>
      <c r="Y370" s="212"/>
      <c r="Z370" s="231"/>
      <c r="AA370" s="231"/>
      <c r="AB370" s="231"/>
      <c r="AC370" s="209"/>
      <c r="AD370" s="41"/>
      <c r="AE370" s="41"/>
      <c r="AF370" s="41"/>
      <c r="AG370" s="41"/>
      <c r="AH370" s="41"/>
      <c r="AI370" s="278"/>
    </row>
    <row r="371" spans="1:35" ht="45" customHeight="1" x14ac:dyDescent="0.2">
      <c r="A371" s="218" t="s">
        <v>6914</v>
      </c>
      <c r="B371" s="210">
        <v>692646002</v>
      </c>
      <c r="C371" s="209" t="s">
        <v>2314</v>
      </c>
      <c r="D371" s="210" t="s">
        <v>8069</v>
      </c>
      <c r="E371" s="209" t="s">
        <v>2327</v>
      </c>
      <c r="F371" s="211" t="s">
        <v>26</v>
      </c>
      <c r="G371" s="211"/>
      <c r="H371" s="211" t="s">
        <v>2328</v>
      </c>
      <c r="I371" s="211" t="s">
        <v>28</v>
      </c>
      <c r="J371" s="209"/>
      <c r="K371" s="209"/>
      <c r="L371" s="209" t="s">
        <v>2332</v>
      </c>
      <c r="M371" s="209" t="s">
        <v>2333</v>
      </c>
      <c r="N371" s="212" t="s">
        <v>294</v>
      </c>
      <c r="O371" s="213" t="s">
        <v>2334</v>
      </c>
      <c r="P371" s="213" t="s">
        <v>2335</v>
      </c>
      <c r="Q371" s="214" t="s">
        <v>2336</v>
      </c>
      <c r="R371" s="213"/>
      <c r="S371" s="214">
        <v>91001</v>
      </c>
      <c r="T371" s="214" t="s">
        <v>2331</v>
      </c>
      <c r="U371" s="214" t="s">
        <v>8005</v>
      </c>
      <c r="V371" s="215">
        <v>42650</v>
      </c>
      <c r="W371" s="213">
        <v>7619</v>
      </c>
      <c r="X371" s="231"/>
      <c r="Y371" s="212"/>
      <c r="Z371" s="231"/>
      <c r="AA371" s="231"/>
      <c r="AB371" s="231"/>
      <c r="AC371" s="209"/>
      <c r="AD371" s="41"/>
      <c r="AE371" s="41"/>
      <c r="AF371" s="41"/>
      <c r="AG371" s="41"/>
      <c r="AH371" s="41"/>
      <c r="AI371" s="278"/>
    </row>
    <row r="372" spans="1:35" ht="45" customHeight="1" x14ac:dyDescent="0.2">
      <c r="A372" s="218" t="s">
        <v>2337</v>
      </c>
      <c r="B372" s="210">
        <v>690616009</v>
      </c>
      <c r="C372" s="209" t="s">
        <v>2314</v>
      </c>
      <c r="D372" s="210" t="s">
        <v>8069</v>
      </c>
      <c r="E372" s="209" t="s">
        <v>2338</v>
      </c>
      <c r="F372" s="211" t="s">
        <v>1389</v>
      </c>
      <c r="G372" s="211"/>
      <c r="H372" s="211" t="s">
        <v>2339</v>
      </c>
      <c r="I372" s="211" t="s">
        <v>28</v>
      </c>
      <c r="J372" s="209"/>
      <c r="K372" s="209"/>
      <c r="L372" s="209" t="s">
        <v>2340</v>
      </c>
      <c r="M372" s="209" t="s">
        <v>2341</v>
      </c>
      <c r="N372" s="212" t="s">
        <v>501</v>
      </c>
      <c r="O372" s="213" t="s">
        <v>2342</v>
      </c>
      <c r="P372" s="213"/>
      <c r="Q372" s="214"/>
      <c r="R372" s="213"/>
      <c r="S372" s="214">
        <v>91001</v>
      </c>
      <c r="T372" s="214" t="s">
        <v>2343</v>
      </c>
      <c r="U372" s="214" t="s">
        <v>8005</v>
      </c>
      <c r="V372" s="215">
        <v>38700</v>
      </c>
      <c r="W372" s="213">
        <v>7230</v>
      </c>
      <c r="X372" s="231"/>
      <c r="Y372" s="212"/>
      <c r="Z372" s="231"/>
      <c r="AA372" s="231"/>
      <c r="AB372" s="231"/>
      <c r="AC372" s="209"/>
      <c r="AD372" s="41"/>
      <c r="AE372" s="41"/>
      <c r="AF372" s="41"/>
      <c r="AG372" s="41"/>
      <c r="AH372" s="41"/>
      <c r="AI372" s="278"/>
    </row>
    <row r="373" spans="1:35" ht="45" customHeight="1" x14ac:dyDescent="0.2">
      <c r="A373" s="218" t="s">
        <v>2344</v>
      </c>
      <c r="B373" s="210">
        <v>692301005</v>
      </c>
      <c r="C373" s="209" t="s">
        <v>2314</v>
      </c>
      <c r="D373" s="210" t="s">
        <v>8069</v>
      </c>
      <c r="E373" s="209" t="s">
        <v>2327</v>
      </c>
      <c r="F373" s="211" t="s">
        <v>26</v>
      </c>
      <c r="G373" s="211"/>
      <c r="H373" s="211" t="s">
        <v>2328</v>
      </c>
      <c r="I373" s="211" t="s">
        <v>28</v>
      </c>
      <c r="J373" s="209"/>
      <c r="K373" s="209"/>
      <c r="L373" s="209" t="s">
        <v>6205</v>
      </c>
      <c r="M373" s="209" t="s">
        <v>2345</v>
      </c>
      <c r="N373" s="212" t="s">
        <v>4994</v>
      </c>
      <c r="O373" s="213" t="s">
        <v>2347</v>
      </c>
      <c r="P373" s="213" t="s">
        <v>2346</v>
      </c>
      <c r="Q373" s="214"/>
      <c r="R373" s="213"/>
      <c r="S373" s="214">
        <v>91001</v>
      </c>
      <c r="T373" s="214" t="s">
        <v>2348</v>
      </c>
      <c r="U373" s="214">
        <v>2013</v>
      </c>
      <c r="V373" s="215">
        <v>38737</v>
      </c>
      <c r="W373" s="213">
        <v>7286</v>
      </c>
      <c r="X373" s="231"/>
      <c r="Y373" s="212"/>
      <c r="Z373" s="231"/>
      <c r="AA373" s="231"/>
      <c r="AB373" s="231"/>
      <c r="AC373" s="209"/>
      <c r="AD373" s="41"/>
      <c r="AE373" s="41"/>
      <c r="AF373" s="41"/>
      <c r="AG373" s="41"/>
      <c r="AH373" s="41"/>
      <c r="AI373" s="278"/>
    </row>
    <row r="374" spans="1:35" ht="45" customHeight="1" x14ac:dyDescent="0.2">
      <c r="A374" s="218" t="s">
        <v>8075</v>
      </c>
      <c r="B374" s="210">
        <v>690404001</v>
      </c>
      <c r="C374" s="209" t="s">
        <v>2314</v>
      </c>
      <c r="D374" s="210" t="s">
        <v>8069</v>
      </c>
      <c r="E374" s="209" t="s">
        <v>2338</v>
      </c>
      <c r="F374" s="211" t="s">
        <v>1389</v>
      </c>
      <c r="G374" s="211"/>
      <c r="H374" s="211" t="s">
        <v>2339</v>
      </c>
      <c r="I374" s="211" t="s">
        <v>28</v>
      </c>
      <c r="J374" s="209"/>
      <c r="K374" s="209"/>
      <c r="L374" s="209" t="s">
        <v>2349</v>
      </c>
      <c r="M374" s="209" t="s">
        <v>2350</v>
      </c>
      <c r="N374" s="212" t="s">
        <v>4997</v>
      </c>
      <c r="O374" s="213" t="s">
        <v>2351</v>
      </c>
      <c r="P374" s="213"/>
      <c r="Q374" s="214"/>
      <c r="R374" s="213"/>
      <c r="S374" s="214">
        <v>91001</v>
      </c>
      <c r="T374" s="214" t="s">
        <v>482</v>
      </c>
      <c r="U374" s="214" t="s">
        <v>8005</v>
      </c>
      <c r="V374" s="215">
        <v>38722</v>
      </c>
      <c r="W374" s="213">
        <v>7247</v>
      </c>
      <c r="X374" s="231"/>
      <c r="Y374" s="212"/>
      <c r="Z374" s="231"/>
      <c r="AA374" s="231"/>
      <c r="AB374" s="231"/>
      <c r="AC374" s="209"/>
      <c r="AD374" s="41"/>
      <c r="AE374" s="41"/>
      <c r="AF374" s="41"/>
      <c r="AG374" s="41"/>
      <c r="AH374" s="41"/>
      <c r="AI374" s="278"/>
    </row>
    <row r="375" spans="1:35" ht="45" customHeight="1" x14ac:dyDescent="0.2">
      <c r="A375" s="218" t="s">
        <v>2352</v>
      </c>
      <c r="B375" s="210">
        <v>691801004</v>
      </c>
      <c r="C375" s="209" t="s">
        <v>2314</v>
      </c>
      <c r="D375" s="210" t="s">
        <v>8069</v>
      </c>
      <c r="E375" s="209" t="s">
        <v>2327</v>
      </c>
      <c r="F375" s="211" t="s">
        <v>26</v>
      </c>
      <c r="G375" s="211"/>
      <c r="H375" s="211" t="s">
        <v>2328</v>
      </c>
      <c r="I375" s="211" t="s">
        <v>28</v>
      </c>
      <c r="J375" s="209"/>
      <c r="K375" s="209"/>
      <c r="L375" s="209" t="s">
        <v>2353</v>
      </c>
      <c r="M375" s="209" t="s">
        <v>2354</v>
      </c>
      <c r="N375" s="212" t="s">
        <v>47</v>
      </c>
      <c r="O375" s="213" t="s">
        <v>2355</v>
      </c>
      <c r="P375" s="213" t="s">
        <v>5151</v>
      </c>
      <c r="Q375" s="214" t="s">
        <v>5152</v>
      </c>
      <c r="R375" s="213"/>
      <c r="S375" s="214">
        <v>91001</v>
      </c>
      <c r="T375" s="214" t="s">
        <v>2356</v>
      </c>
      <c r="U375" s="214" t="s">
        <v>8005</v>
      </c>
      <c r="V375" s="215">
        <v>38568</v>
      </c>
      <c r="W375" s="213">
        <v>7184</v>
      </c>
      <c r="X375" s="273"/>
      <c r="Y375" s="274"/>
      <c r="Z375" s="273"/>
      <c r="AA375" s="273"/>
      <c r="AB375" s="273"/>
      <c r="AC375" s="275"/>
      <c r="AD375" s="41"/>
      <c r="AE375" s="41"/>
      <c r="AF375" s="41"/>
      <c r="AG375" s="41"/>
      <c r="AH375" s="41"/>
      <c r="AI375" s="278"/>
    </row>
    <row r="376" spans="1:35" ht="45" customHeight="1" x14ac:dyDescent="0.2">
      <c r="A376" s="218" t="s">
        <v>2357</v>
      </c>
      <c r="B376" s="210">
        <v>690203006</v>
      </c>
      <c r="C376" s="209" t="s">
        <v>2314</v>
      </c>
      <c r="D376" s="210" t="s">
        <v>8069</v>
      </c>
      <c r="E376" s="209" t="s">
        <v>2327</v>
      </c>
      <c r="F376" s="211" t="s">
        <v>26</v>
      </c>
      <c r="G376" s="211"/>
      <c r="H376" s="211" t="s">
        <v>2328</v>
      </c>
      <c r="I376" s="211" t="s">
        <v>28</v>
      </c>
      <c r="J376" s="209"/>
      <c r="K376" s="209"/>
      <c r="L376" s="209" t="s">
        <v>6915</v>
      </c>
      <c r="M376" s="209" t="s">
        <v>2358</v>
      </c>
      <c r="N376" s="212" t="s">
        <v>4995</v>
      </c>
      <c r="O376" s="209" t="s">
        <v>1503</v>
      </c>
      <c r="P376" s="213" t="s">
        <v>6916</v>
      </c>
      <c r="Q376" s="214" t="s">
        <v>6917</v>
      </c>
      <c r="R376" s="213"/>
      <c r="S376" s="209">
        <v>91001</v>
      </c>
      <c r="T376" s="209" t="s">
        <v>2359</v>
      </c>
      <c r="U376" s="214" t="s">
        <v>8005</v>
      </c>
      <c r="V376" s="215">
        <v>38159</v>
      </c>
      <c r="W376" s="213">
        <v>7129</v>
      </c>
      <c r="X376" s="273"/>
      <c r="Y376" s="274"/>
      <c r="Z376" s="273"/>
      <c r="AA376" s="273"/>
      <c r="AB376" s="273"/>
      <c r="AC376" s="275"/>
      <c r="AD376" s="41"/>
      <c r="AE376" s="41"/>
      <c r="AF376" s="41"/>
      <c r="AG376" s="41"/>
      <c r="AH376" s="41"/>
      <c r="AI376" s="278"/>
    </row>
    <row r="377" spans="1:35" ht="45" customHeight="1" x14ac:dyDescent="0.2">
      <c r="A377" s="218" t="s">
        <v>2360</v>
      </c>
      <c r="B377" s="210">
        <v>691601005</v>
      </c>
      <c r="C377" s="209" t="s">
        <v>2314</v>
      </c>
      <c r="D377" s="210" t="s">
        <v>8069</v>
      </c>
      <c r="E377" s="209" t="s">
        <v>2327</v>
      </c>
      <c r="F377" s="211" t="s">
        <v>26</v>
      </c>
      <c r="G377" s="211"/>
      <c r="H377" s="211" t="s">
        <v>2328</v>
      </c>
      <c r="I377" s="211" t="s">
        <v>28</v>
      </c>
      <c r="J377" s="209"/>
      <c r="K377" s="209"/>
      <c r="L377" s="209" t="s">
        <v>6918</v>
      </c>
      <c r="M377" s="209" t="s">
        <v>2361</v>
      </c>
      <c r="N377" s="212" t="s">
        <v>294</v>
      </c>
      <c r="O377" s="213" t="s">
        <v>8076</v>
      </c>
      <c r="P377" s="213" t="s">
        <v>5343</v>
      </c>
      <c r="Q377" s="225" t="s">
        <v>5344</v>
      </c>
      <c r="R377" s="213"/>
      <c r="S377" s="214">
        <v>91001</v>
      </c>
      <c r="T377" s="214" t="s">
        <v>2331</v>
      </c>
      <c r="U377" s="214" t="s">
        <v>8005</v>
      </c>
      <c r="V377" s="215">
        <v>38700</v>
      </c>
      <c r="W377" s="213">
        <v>7232</v>
      </c>
      <c r="X377" s="273"/>
      <c r="Y377" s="274"/>
      <c r="Z377" s="273"/>
      <c r="AA377" s="273"/>
      <c r="AB377" s="273"/>
      <c r="AC377" s="275"/>
      <c r="AD377" s="41"/>
      <c r="AE377" s="41"/>
      <c r="AF377" s="41"/>
      <c r="AG377" s="41"/>
      <c r="AH377" s="41"/>
      <c r="AI377" s="278"/>
    </row>
    <row r="378" spans="1:35" ht="45" customHeight="1" x14ac:dyDescent="0.2">
      <c r="A378" s="218" t="s">
        <v>2362</v>
      </c>
      <c r="B378" s="210">
        <v>690101009</v>
      </c>
      <c r="C378" s="209" t="s">
        <v>2314</v>
      </c>
      <c r="D378" s="210" t="s">
        <v>8069</v>
      </c>
      <c r="E378" s="209" t="s">
        <v>503</v>
      </c>
      <c r="F378" s="211" t="s">
        <v>26</v>
      </c>
      <c r="G378" s="211"/>
      <c r="H378" s="211" t="s">
        <v>504</v>
      </c>
      <c r="I378" s="211" t="s">
        <v>28</v>
      </c>
      <c r="J378" s="244" t="s">
        <v>7782</v>
      </c>
      <c r="K378" s="209"/>
      <c r="L378" s="209" t="s">
        <v>2363</v>
      </c>
      <c r="M378" s="209" t="s">
        <v>2364</v>
      </c>
      <c r="N378" s="212" t="s">
        <v>190</v>
      </c>
      <c r="O378" s="213" t="s">
        <v>545</v>
      </c>
      <c r="P378" s="213" t="s">
        <v>7783</v>
      </c>
      <c r="Q378" s="214" t="s">
        <v>7784</v>
      </c>
      <c r="R378" s="213"/>
      <c r="S378" s="214">
        <v>91001</v>
      </c>
      <c r="T378" s="214" t="s">
        <v>2343</v>
      </c>
      <c r="U378" s="214" t="s">
        <v>8005</v>
      </c>
      <c r="V378" s="215">
        <v>40028</v>
      </c>
      <c r="W378" s="213">
        <v>7415</v>
      </c>
      <c r="X378" s="231"/>
      <c r="Y378" s="212"/>
      <c r="Z378" s="231"/>
      <c r="AA378" s="231"/>
      <c r="AB378" s="231"/>
      <c r="AC378" s="209"/>
      <c r="AD378" s="41"/>
      <c r="AE378" s="41"/>
      <c r="AF378" s="41"/>
      <c r="AG378" s="41"/>
      <c r="AH378" s="41"/>
      <c r="AI378" s="278"/>
    </row>
    <row r="379" spans="1:35" ht="45" customHeight="1" x14ac:dyDescent="0.2">
      <c r="A379" s="218" t="s">
        <v>6919</v>
      </c>
      <c r="B379" s="209" t="s">
        <v>7727</v>
      </c>
      <c r="C379" s="209" t="s">
        <v>2314</v>
      </c>
      <c r="D379" s="210" t="s">
        <v>8069</v>
      </c>
      <c r="E379" s="209" t="s">
        <v>2327</v>
      </c>
      <c r="F379" s="211" t="s">
        <v>26</v>
      </c>
      <c r="G379" s="211"/>
      <c r="H379" s="211" t="s">
        <v>2328</v>
      </c>
      <c r="I379" s="211" t="s">
        <v>28</v>
      </c>
      <c r="J379" s="209"/>
      <c r="K379" s="209"/>
      <c r="L379" s="209" t="s">
        <v>6920</v>
      </c>
      <c r="M379" s="209" t="s">
        <v>2365</v>
      </c>
      <c r="N379" s="212" t="s">
        <v>718</v>
      </c>
      <c r="O379" s="213" t="s">
        <v>2253</v>
      </c>
      <c r="P379" s="213" t="s">
        <v>7785</v>
      </c>
      <c r="Q379" s="214" t="s">
        <v>6921</v>
      </c>
      <c r="R379" s="213"/>
      <c r="S379" s="214">
        <v>91001</v>
      </c>
      <c r="T379" s="214" t="s">
        <v>2331</v>
      </c>
      <c r="U379" s="214" t="s">
        <v>8005</v>
      </c>
      <c r="V379" s="215">
        <v>37970</v>
      </c>
      <c r="W379" s="213">
        <v>7021</v>
      </c>
      <c r="X379" s="273"/>
      <c r="Y379" s="274"/>
      <c r="Z379" s="273"/>
      <c r="AA379" s="273"/>
      <c r="AB379" s="273"/>
      <c r="AC379" s="275"/>
      <c r="AD379" s="41"/>
      <c r="AE379" s="41"/>
      <c r="AF379" s="41"/>
      <c r="AG379" s="41"/>
      <c r="AH379" s="41"/>
      <c r="AI379" s="278"/>
    </row>
    <row r="380" spans="1:35" ht="45" customHeight="1" x14ac:dyDescent="0.2">
      <c r="A380" s="218" t="s">
        <v>2366</v>
      </c>
      <c r="B380" s="210">
        <v>690725002</v>
      </c>
      <c r="C380" s="209" t="s">
        <v>2314</v>
      </c>
      <c r="D380" s="210" t="s">
        <v>8069</v>
      </c>
      <c r="E380" s="209" t="s">
        <v>2327</v>
      </c>
      <c r="F380" s="211" t="s">
        <v>26</v>
      </c>
      <c r="G380" s="211"/>
      <c r="H380" s="211" t="s">
        <v>2328</v>
      </c>
      <c r="I380" s="211" t="s">
        <v>28</v>
      </c>
      <c r="J380" s="209"/>
      <c r="K380" s="209"/>
      <c r="L380" s="209" t="s">
        <v>2367</v>
      </c>
      <c r="M380" s="209" t="s">
        <v>2368</v>
      </c>
      <c r="N380" s="212" t="s">
        <v>46</v>
      </c>
      <c r="O380" s="213" t="s">
        <v>2369</v>
      </c>
      <c r="P380" s="213">
        <v>228218416</v>
      </c>
      <c r="Q380" s="214" t="s">
        <v>7461</v>
      </c>
      <c r="R380" s="213"/>
      <c r="S380" s="214">
        <v>91001</v>
      </c>
      <c r="T380" s="214" t="s">
        <v>2343</v>
      </c>
      <c r="U380" s="214" t="s">
        <v>8005</v>
      </c>
      <c r="V380" s="215">
        <v>38624</v>
      </c>
      <c r="W380" s="213">
        <v>7198</v>
      </c>
      <c r="X380" s="273"/>
      <c r="Y380" s="274"/>
      <c r="Z380" s="273"/>
      <c r="AA380" s="273"/>
      <c r="AB380" s="273"/>
      <c r="AC380" s="275"/>
      <c r="AD380" s="41"/>
      <c r="AE380" s="41"/>
      <c r="AF380" s="41"/>
      <c r="AG380" s="41"/>
      <c r="AH380" s="41"/>
      <c r="AI380" s="278"/>
    </row>
    <row r="381" spans="1:35" ht="45" customHeight="1" x14ac:dyDescent="0.2">
      <c r="A381" s="218" t="s">
        <v>2370</v>
      </c>
      <c r="B381" s="210">
        <v>691412008</v>
      </c>
      <c r="C381" s="209" t="s">
        <v>2314</v>
      </c>
      <c r="D381" s="210" t="s">
        <v>8069</v>
      </c>
      <c r="E381" s="209" t="s">
        <v>2327</v>
      </c>
      <c r="F381" s="211" t="s">
        <v>26</v>
      </c>
      <c r="G381" s="211"/>
      <c r="H381" s="211" t="s">
        <v>2328</v>
      </c>
      <c r="I381" s="211" t="s">
        <v>28</v>
      </c>
      <c r="J381" s="209"/>
      <c r="K381" s="209"/>
      <c r="L381" s="209" t="s">
        <v>2371</v>
      </c>
      <c r="M381" s="209" t="s">
        <v>2372</v>
      </c>
      <c r="N381" s="212" t="s">
        <v>4996</v>
      </c>
      <c r="O381" s="213" t="s">
        <v>8077</v>
      </c>
      <c r="P381" s="213">
        <v>422204002</v>
      </c>
      <c r="Q381" s="214"/>
      <c r="R381" s="213"/>
      <c r="S381" s="214">
        <v>91001</v>
      </c>
      <c r="T381" s="214" t="s">
        <v>2331</v>
      </c>
      <c r="U381" s="214" t="s">
        <v>8005</v>
      </c>
      <c r="V381" s="215">
        <v>43209</v>
      </c>
      <c r="W381" s="213">
        <v>7648</v>
      </c>
      <c r="X381" s="231"/>
      <c r="Y381" s="212"/>
      <c r="Z381" s="231"/>
      <c r="AA381" s="231"/>
      <c r="AB381" s="231"/>
      <c r="AC381" s="209"/>
      <c r="AD381" s="41"/>
      <c r="AE381" s="41"/>
      <c r="AF381" s="41"/>
      <c r="AG381" s="41"/>
      <c r="AH381" s="41"/>
      <c r="AI381" s="278"/>
    </row>
    <row r="382" spans="1:35" ht="45" customHeight="1" x14ac:dyDescent="0.2">
      <c r="A382" s="218" t="s">
        <v>2373</v>
      </c>
      <c r="B382" s="210">
        <v>690502003</v>
      </c>
      <c r="C382" s="209" t="s">
        <v>2314</v>
      </c>
      <c r="D382" s="210" t="s">
        <v>8069</v>
      </c>
      <c r="E382" s="209" t="s">
        <v>2338</v>
      </c>
      <c r="F382" s="209" t="s">
        <v>1389</v>
      </c>
      <c r="G382" s="209"/>
      <c r="H382" s="211" t="s">
        <v>2339</v>
      </c>
      <c r="I382" s="211" t="s">
        <v>28</v>
      </c>
      <c r="J382" s="209"/>
      <c r="K382" s="209"/>
      <c r="L382" s="209" t="s">
        <v>6922</v>
      </c>
      <c r="M382" s="209" t="s">
        <v>2374</v>
      </c>
      <c r="N382" s="212" t="s">
        <v>501</v>
      </c>
      <c r="O382" s="213" t="s">
        <v>2375</v>
      </c>
      <c r="P382" s="213" t="s">
        <v>6923</v>
      </c>
      <c r="Q382" s="214" t="s">
        <v>6924</v>
      </c>
      <c r="R382" s="213"/>
      <c r="S382" s="214">
        <v>91001</v>
      </c>
      <c r="T382" s="214" t="s">
        <v>2376</v>
      </c>
      <c r="U382" s="214" t="s">
        <v>8005</v>
      </c>
      <c r="V382" s="215">
        <v>39434</v>
      </c>
      <c r="W382" s="213">
        <v>7386</v>
      </c>
      <c r="X382" s="273"/>
      <c r="Y382" s="274"/>
      <c r="Z382" s="273"/>
      <c r="AA382" s="273"/>
      <c r="AB382" s="273"/>
      <c r="AC382" s="275"/>
      <c r="AD382" s="41"/>
      <c r="AE382" s="41"/>
      <c r="AF382" s="41"/>
      <c r="AG382" s="41"/>
      <c r="AH382" s="41"/>
      <c r="AI382" s="278"/>
    </row>
    <row r="383" spans="1:35" ht="45" customHeight="1" x14ac:dyDescent="0.2">
      <c r="A383" s="218" t="s">
        <v>2377</v>
      </c>
      <c r="B383" s="210">
        <v>692544005</v>
      </c>
      <c r="C383" s="209" t="s">
        <v>2314</v>
      </c>
      <c r="D383" s="210" t="s">
        <v>8069</v>
      </c>
      <c r="E383" s="209" t="s">
        <v>503</v>
      </c>
      <c r="F383" s="211" t="s">
        <v>26</v>
      </c>
      <c r="G383" s="211"/>
      <c r="H383" s="211" t="s">
        <v>504</v>
      </c>
      <c r="I383" s="211" t="s">
        <v>28</v>
      </c>
      <c r="J383" s="209"/>
      <c r="K383" s="209"/>
      <c r="L383" s="209" t="s">
        <v>2378</v>
      </c>
      <c r="M383" s="209" t="s">
        <v>2380</v>
      </c>
      <c r="N383" s="212" t="s">
        <v>5034</v>
      </c>
      <c r="O383" s="213" t="s">
        <v>8078</v>
      </c>
      <c r="P383" s="213" t="s">
        <v>2381</v>
      </c>
      <c r="Q383" s="214" t="s">
        <v>2379</v>
      </c>
      <c r="R383" s="213"/>
      <c r="S383" s="214">
        <v>91001</v>
      </c>
      <c r="T383" s="214" t="s">
        <v>482</v>
      </c>
      <c r="U383" s="214" t="s">
        <v>8005</v>
      </c>
      <c r="V383" s="215">
        <v>42053</v>
      </c>
      <c r="W383" s="213">
        <v>7531</v>
      </c>
      <c r="X383" s="231"/>
      <c r="Y383" s="212"/>
      <c r="Z383" s="231"/>
      <c r="AA383" s="231"/>
      <c r="AB383" s="231"/>
      <c r="AC383" s="209"/>
      <c r="AD383" s="41"/>
      <c r="AE383" s="41"/>
      <c r="AF383" s="41"/>
      <c r="AG383" s="41"/>
      <c r="AH383" s="41"/>
      <c r="AI383" s="278"/>
    </row>
    <row r="384" spans="1:35" ht="45" customHeight="1" x14ac:dyDescent="0.2">
      <c r="A384" s="218" t="s">
        <v>2382</v>
      </c>
      <c r="B384" s="209" t="s">
        <v>7728</v>
      </c>
      <c r="C384" s="209" t="s">
        <v>2314</v>
      </c>
      <c r="D384" s="210" t="s">
        <v>8069</v>
      </c>
      <c r="E384" s="209" t="s">
        <v>503</v>
      </c>
      <c r="F384" s="211" t="s">
        <v>26</v>
      </c>
      <c r="G384" s="211"/>
      <c r="H384" s="211" t="s">
        <v>504</v>
      </c>
      <c r="I384" s="211" t="s">
        <v>28</v>
      </c>
      <c r="J384" s="209"/>
      <c r="K384" s="209"/>
      <c r="L384" s="209" t="s">
        <v>2383</v>
      </c>
      <c r="M384" s="209" t="s">
        <v>2385</v>
      </c>
      <c r="N384" s="212" t="s">
        <v>294</v>
      </c>
      <c r="O384" s="213" t="s">
        <v>2387</v>
      </c>
      <c r="P384" s="213" t="s">
        <v>2386</v>
      </c>
      <c r="Q384" s="214" t="s">
        <v>2384</v>
      </c>
      <c r="R384" s="213"/>
      <c r="S384" s="214">
        <v>91001</v>
      </c>
      <c r="T384" s="214" t="s">
        <v>482</v>
      </c>
      <c r="U384" s="214" t="s">
        <v>8005</v>
      </c>
      <c r="V384" s="215">
        <v>42053</v>
      </c>
      <c r="W384" s="213">
        <v>7540</v>
      </c>
      <c r="X384" s="273"/>
      <c r="Y384" s="274"/>
      <c r="Z384" s="273"/>
      <c r="AA384" s="273"/>
      <c r="AB384" s="273"/>
      <c r="AC384" s="275"/>
      <c r="AD384" s="41"/>
      <c r="AE384" s="41"/>
      <c r="AF384" s="41"/>
      <c r="AG384" s="41"/>
      <c r="AH384" s="41"/>
      <c r="AI384" s="278"/>
    </row>
    <row r="385" spans="1:35" ht="45" customHeight="1" x14ac:dyDescent="0.2">
      <c r="A385" s="218" t="s">
        <v>2388</v>
      </c>
      <c r="B385" s="209" t="s">
        <v>7729</v>
      </c>
      <c r="C385" s="209" t="s">
        <v>2314</v>
      </c>
      <c r="D385" s="210" t="s">
        <v>8069</v>
      </c>
      <c r="E385" s="209" t="s">
        <v>2327</v>
      </c>
      <c r="F385" s="211" t="s">
        <v>26</v>
      </c>
      <c r="G385" s="211"/>
      <c r="H385" s="211" t="s">
        <v>2328</v>
      </c>
      <c r="I385" s="211" t="s">
        <v>28</v>
      </c>
      <c r="J385" s="209"/>
      <c r="K385" s="209"/>
      <c r="L385" s="209" t="s">
        <v>6925</v>
      </c>
      <c r="M385" s="209" t="s">
        <v>2389</v>
      </c>
      <c r="N385" s="212" t="s">
        <v>4995</v>
      </c>
      <c r="O385" s="213" t="s">
        <v>2266</v>
      </c>
      <c r="P385" s="213" t="s">
        <v>5149</v>
      </c>
      <c r="Q385" s="214" t="s">
        <v>5150</v>
      </c>
      <c r="R385" s="213"/>
      <c r="S385" s="214">
        <v>91001</v>
      </c>
      <c r="T385" s="214" t="s">
        <v>2390</v>
      </c>
      <c r="U385" s="214" t="s">
        <v>8005</v>
      </c>
      <c r="V385" s="215">
        <v>37970</v>
      </c>
      <c r="W385" s="213">
        <v>7087</v>
      </c>
      <c r="X385" s="273"/>
      <c r="Y385" s="274"/>
      <c r="Z385" s="273"/>
      <c r="AA385" s="273"/>
      <c r="AB385" s="273"/>
      <c r="AC385" s="275"/>
      <c r="AD385" s="41"/>
      <c r="AE385" s="41"/>
      <c r="AF385" s="41"/>
      <c r="AG385" s="41"/>
      <c r="AH385" s="41"/>
      <c r="AI385" s="278"/>
    </row>
    <row r="386" spans="1:35" ht="45" customHeight="1" x14ac:dyDescent="0.2">
      <c r="A386" s="218" t="s">
        <v>2391</v>
      </c>
      <c r="B386" s="210">
        <v>692206002</v>
      </c>
      <c r="C386" s="209" t="s">
        <v>2314</v>
      </c>
      <c r="D386" s="210" t="s">
        <v>8069</v>
      </c>
      <c r="E386" s="209" t="s">
        <v>2327</v>
      </c>
      <c r="F386" s="211" t="s">
        <v>26</v>
      </c>
      <c r="G386" s="211"/>
      <c r="H386" s="211" t="s">
        <v>2328</v>
      </c>
      <c r="I386" s="211" t="s">
        <v>28</v>
      </c>
      <c r="J386" s="209"/>
      <c r="K386" s="209"/>
      <c r="L386" s="209" t="s">
        <v>6926</v>
      </c>
      <c r="M386" s="209" t="s">
        <v>2392</v>
      </c>
      <c r="N386" s="212" t="s">
        <v>4994</v>
      </c>
      <c r="O386" s="213" t="s">
        <v>2393</v>
      </c>
      <c r="P386" s="213" t="s">
        <v>7786</v>
      </c>
      <c r="Q386" s="214" t="s">
        <v>7787</v>
      </c>
      <c r="R386" s="213"/>
      <c r="S386" s="214">
        <v>91001</v>
      </c>
      <c r="T386" s="214" t="s">
        <v>2331</v>
      </c>
      <c r="U386" s="214" t="s">
        <v>8005</v>
      </c>
      <c r="V386" s="215">
        <v>37970</v>
      </c>
      <c r="W386" s="213">
        <v>7018</v>
      </c>
      <c r="X386" s="273"/>
      <c r="Y386" s="274"/>
      <c r="Z386" s="273"/>
      <c r="AA386" s="273"/>
      <c r="AB386" s="273"/>
      <c r="AC386" s="275"/>
      <c r="AD386" s="41"/>
      <c r="AE386" s="41"/>
      <c r="AF386" s="41"/>
      <c r="AG386" s="41"/>
      <c r="AH386" s="41"/>
      <c r="AI386" s="278"/>
    </row>
    <row r="387" spans="1:35" ht="45" customHeight="1" x14ac:dyDescent="0.2">
      <c r="A387" s="218" t="s">
        <v>2394</v>
      </c>
      <c r="B387" s="210">
        <v>690303000</v>
      </c>
      <c r="C387" s="209" t="s">
        <v>2314</v>
      </c>
      <c r="D387" s="210" t="s">
        <v>8069</v>
      </c>
      <c r="E387" s="209" t="s">
        <v>2327</v>
      </c>
      <c r="F387" s="211" t="s">
        <v>26</v>
      </c>
      <c r="G387" s="211"/>
      <c r="H387" s="211" t="s">
        <v>2328</v>
      </c>
      <c r="I387" s="211" t="s">
        <v>28</v>
      </c>
      <c r="J387" s="209"/>
      <c r="K387" s="209"/>
      <c r="L387" s="209" t="s">
        <v>5656</v>
      </c>
      <c r="M387" s="209" t="s">
        <v>2396</v>
      </c>
      <c r="N387" s="212" t="s">
        <v>4995</v>
      </c>
      <c r="O387" s="213" t="s">
        <v>2398</v>
      </c>
      <c r="P387" s="213" t="s">
        <v>2397</v>
      </c>
      <c r="Q387" s="214" t="s">
        <v>2395</v>
      </c>
      <c r="R387" s="213"/>
      <c r="S387" s="214">
        <v>91001</v>
      </c>
      <c r="T387" s="214" t="s">
        <v>2331</v>
      </c>
      <c r="U387" s="214" t="s">
        <v>8005</v>
      </c>
      <c r="V387" s="215">
        <v>38700</v>
      </c>
      <c r="W387" s="213">
        <v>7229</v>
      </c>
      <c r="X387" s="273"/>
      <c r="Y387" s="274"/>
      <c r="Z387" s="273"/>
      <c r="AA387" s="273"/>
      <c r="AB387" s="273"/>
      <c r="AC387" s="275"/>
      <c r="AD387" s="41"/>
      <c r="AE387" s="41"/>
      <c r="AF387" s="41"/>
      <c r="AG387" s="41"/>
      <c r="AH387" s="41"/>
      <c r="AI387" s="278"/>
    </row>
    <row r="388" spans="1:35" ht="45" customHeight="1" x14ac:dyDescent="0.2">
      <c r="A388" s="218" t="s">
        <v>2399</v>
      </c>
      <c r="B388" s="210">
        <v>690728001</v>
      </c>
      <c r="C388" s="209" t="s">
        <v>2314</v>
      </c>
      <c r="D388" s="210" t="s">
        <v>8069</v>
      </c>
      <c r="E388" s="209" t="s">
        <v>2327</v>
      </c>
      <c r="F388" s="211" t="s">
        <v>26</v>
      </c>
      <c r="G388" s="211"/>
      <c r="H388" s="211" t="s">
        <v>2328</v>
      </c>
      <c r="I388" s="211" t="s">
        <v>28</v>
      </c>
      <c r="J388" s="209"/>
      <c r="K388" s="209"/>
      <c r="L388" s="209" t="s">
        <v>2400</v>
      </c>
      <c r="M388" s="209" t="s">
        <v>2401</v>
      </c>
      <c r="N388" s="212" t="s">
        <v>46</v>
      </c>
      <c r="O388" s="213" t="s">
        <v>8079</v>
      </c>
      <c r="P388" s="213" t="s">
        <v>2402</v>
      </c>
      <c r="Q388" s="214"/>
      <c r="R388" s="213"/>
      <c r="S388" s="214">
        <v>91001</v>
      </c>
      <c r="T388" s="214" t="s">
        <v>2331</v>
      </c>
      <c r="U388" s="214" t="s">
        <v>8005</v>
      </c>
      <c r="V388" s="215">
        <v>38624</v>
      </c>
      <c r="W388" s="213">
        <v>7202</v>
      </c>
      <c r="X388" s="231"/>
      <c r="Y388" s="212"/>
      <c r="Z388" s="231"/>
      <c r="AA388" s="231"/>
      <c r="AB388" s="231"/>
      <c r="AC388" s="209"/>
      <c r="AD388" s="41"/>
      <c r="AE388" s="41"/>
      <c r="AF388" s="41"/>
      <c r="AG388" s="41"/>
      <c r="AH388" s="41"/>
      <c r="AI388" s="278"/>
    </row>
    <row r="389" spans="1:35" ht="45" customHeight="1" x14ac:dyDescent="0.2">
      <c r="A389" s="218" t="s">
        <v>4981</v>
      </c>
      <c r="B389" s="210">
        <v>690512009</v>
      </c>
      <c r="C389" s="209" t="s">
        <v>2314</v>
      </c>
      <c r="D389" s="210" t="s">
        <v>8069</v>
      </c>
      <c r="E389" s="209" t="s">
        <v>2327</v>
      </c>
      <c r="F389" s="211" t="s">
        <v>26</v>
      </c>
      <c r="G389" s="211"/>
      <c r="H389" s="211" t="s">
        <v>2328</v>
      </c>
      <c r="I389" s="211"/>
      <c r="J389" s="209"/>
      <c r="K389" s="209"/>
      <c r="L389" s="209" t="s">
        <v>2403</v>
      </c>
      <c r="M389" s="209" t="s">
        <v>2404</v>
      </c>
      <c r="N389" s="212" t="s">
        <v>501</v>
      </c>
      <c r="O389" s="213" t="s">
        <v>2405</v>
      </c>
      <c r="P389" s="213"/>
      <c r="Q389" s="214"/>
      <c r="R389" s="213"/>
      <c r="S389" s="214">
        <v>91001</v>
      </c>
      <c r="T389" s="214" t="s">
        <v>2331</v>
      </c>
      <c r="U389" s="214" t="s">
        <v>8005</v>
      </c>
      <c r="V389" s="215">
        <v>42808</v>
      </c>
      <c r="W389" s="213">
        <v>7629</v>
      </c>
      <c r="X389" s="231"/>
      <c r="Y389" s="212"/>
      <c r="Z389" s="231"/>
      <c r="AA389" s="231"/>
      <c r="AB389" s="231"/>
      <c r="AC389" s="209"/>
      <c r="AD389" s="41"/>
      <c r="AE389" s="41"/>
      <c r="AF389" s="41"/>
      <c r="AG389" s="41"/>
      <c r="AH389" s="41"/>
      <c r="AI389" s="278"/>
    </row>
    <row r="390" spans="1:35" ht="45" customHeight="1" x14ac:dyDescent="0.2">
      <c r="A390" s="218" t="s">
        <v>2406</v>
      </c>
      <c r="B390" s="210">
        <v>690413000</v>
      </c>
      <c r="C390" s="209" t="s">
        <v>2314</v>
      </c>
      <c r="D390" s="210" t="s">
        <v>8069</v>
      </c>
      <c r="E390" s="209" t="s">
        <v>503</v>
      </c>
      <c r="F390" s="211" t="s">
        <v>26</v>
      </c>
      <c r="G390" s="211"/>
      <c r="H390" s="211" t="s">
        <v>504</v>
      </c>
      <c r="I390" s="211"/>
      <c r="J390" s="209"/>
      <c r="K390" s="209"/>
      <c r="L390" s="209" t="s">
        <v>2407</v>
      </c>
      <c r="M390" s="209" t="s">
        <v>2408</v>
      </c>
      <c r="N390" s="212" t="s">
        <v>4995</v>
      </c>
      <c r="O390" s="213" t="s">
        <v>8080</v>
      </c>
      <c r="P390" s="213" t="s">
        <v>6927</v>
      </c>
      <c r="Q390" s="214" t="s">
        <v>6928</v>
      </c>
      <c r="R390" s="213"/>
      <c r="S390" s="214">
        <v>91001</v>
      </c>
      <c r="T390" s="214" t="s">
        <v>2359</v>
      </c>
      <c r="U390" s="214" t="s">
        <v>8005</v>
      </c>
      <c r="V390" s="215">
        <v>42047</v>
      </c>
      <c r="W390" s="213">
        <v>7527</v>
      </c>
      <c r="X390" s="273"/>
      <c r="Y390" s="274"/>
      <c r="Z390" s="273"/>
      <c r="AA390" s="273"/>
      <c r="AB390" s="273"/>
      <c r="AC390" s="275"/>
      <c r="AD390" s="41"/>
      <c r="AE390" s="41"/>
      <c r="AF390" s="41"/>
      <c r="AG390" s="41"/>
      <c r="AH390" s="41"/>
      <c r="AI390" s="278"/>
    </row>
    <row r="391" spans="1:35" ht="45" customHeight="1" x14ac:dyDescent="0.2">
      <c r="A391" s="218" t="s">
        <v>6929</v>
      </c>
      <c r="B391" s="210">
        <v>691605000</v>
      </c>
      <c r="C391" s="209" t="s">
        <v>2314</v>
      </c>
      <c r="D391" s="210" t="s">
        <v>8069</v>
      </c>
      <c r="E391" s="209" t="s">
        <v>503</v>
      </c>
      <c r="F391" s="211" t="s">
        <v>26</v>
      </c>
      <c r="G391" s="211"/>
      <c r="H391" s="211" t="s">
        <v>2409</v>
      </c>
      <c r="I391" s="211" t="s">
        <v>28</v>
      </c>
      <c r="J391" s="209"/>
      <c r="K391" s="209"/>
      <c r="L391" s="209" t="s">
        <v>2410</v>
      </c>
      <c r="M391" s="209" t="s">
        <v>2411</v>
      </c>
      <c r="N391" s="212" t="s">
        <v>294</v>
      </c>
      <c r="O391" s="213" t="s">
        <v>2412</v>
      </c>
      <c r="P391" s="213" t="s">
        <v>6930</v>
      </c>
      <c r="Q391" s="214" t="s">
        <v>6931</v>
      </c>
      <c r="R391" s="213"/>
      <c r="S391" s="214">
        <v>91001</v>
      </c>
      <c r="T391" s="214" t="s">
        <v>2359</v>
      </c>
      <c r="U391" s="214" t="s">
        <v>8005</v>
      </c>
      <c r="V391" s="215">
        <v>38735</v>
      </c>
      <c r="W391" s="213">
        <v>7265</v>
      </c>
      <c r="X391" s="273"/>
      <c r="Y391" s="274"/>
      <c r="Z391" s="273"/>
      <c r="AA391" s="273"/>
      <c r="AB391" s="273"/>
      <c r="AC391" s="275"/>
      <c r="AD391" s="41"/>
      <c r="AE391" s="41"/>
      <c r="AF391" s="41"/>
      <c r="AG391" s="41"/>
      <c r="AH391" s="41"/>
      <c r="AI391" s="278"/>
    </row>
    <row r="392" spans="1:35" ht="45" customHeight="1" x14ac:dyDescent="0.2">
      <c r="A392" s="218" t="s">
        <v>2413</v>
      </c>
      <c r="B392" s="210">
        <v>691905004</v>
      </c>
      <c r="C392" s="209" t="s">
        <v>2314</v>
      </c>
      <c r="D392" s="210" t="s">
        <v>8069</v>
      </c>
      <c r="E392" s="209" t="s">
        <v>2327</v>
      </c>
      <c r="F392" s="211" t="s">
        <v>26</v>
      </c>
      <c r="G392" s="211"/>
      <c r="H392" s="211" t="s">
        <v>2328</v>
      </c>
      <c r="I392" s="211" t="s">
        <v>28</v>
      </c>
      <c r="J392" s="209"/>
      <c r="K392" s="209"/>
      <c r="L392" s="209" t="s">
        <v>5657</v>
      </c>
      <c r="M392" s="209" t="s">
        <v>2414</v>
      </c>
      <c r="N392" s="212" t="s">
        <v>47</v>
      </c>
      <c r="O392" s="213" t="s">
        <v>2416</v>
      </c>
      <c r="P392" s="213" t="s">
        <v>2415</v>
      </c>
      <c r="Q392" s="214"/>
      <c r="R392" s="213"/>
      <c r="S392" s="214">
        <v>91001</v>
      </c>
      <c r="T392" s="214" t="s">
        <v>2331</v>
      </c>
      <c r="U392" s="214" t="s">
        <v>8005</v>
      </c>
      <c r="V392" s="215">
        <v>38735</v>
      </c>
      <c r="W392" s="213">
        <v>7263</v>
      </c>
      <c r="X392" s="231"/>
      <c r="Y392" s="212"/>
      <c r="Z392" s="231"/>
      <c r="AA392" s="231"/>
      <c r="AB392" s="231"/>
      <c r="AC392" s="209"/>
      <c r="AD392" s="41"/>
      <c r="AE392" s="41"/>
      <c r="AF392" s="41"/>
      <c r="AG392" s="41"/>
      <c r="AH392" s="41"/>
      <c r="AI392" s="278"/>
    </row>
    <row r="393" spans="1:35" ht="45" customHeight="1" x14ac:dyDescent="0.2">
      <c r="A393" s="218" t="s">
        <v>2417</v>
      </c>
      <c r="B393" s="210">
        <v>690736004</v>
      </c>
      <c r="C393" s="209" t="s">
        <v>2314</v>
      </c>
      <c r="D393" s="210" t="s">
        <v>8069</v>
      </c>
      <c r="E393" s="209" t="s">
        <v>2338</v>
      </c>
      <c r="F393" s="211" t="s">
        <v>1389</v>
      </c>
      <c r="G393" s="211"/>
      <c r="H393" s="211" t="s">
        <v>2339</v>
      </c>
      <c r="I393" s="211" t="s">
        <v>28</v>
      </c>
      <c r="J393" s="209"/>
      <c r="K393" s="209"/>
      <c r="L393" s="209" t="s">
        <v>2418</v>
      </c>
      <c r="M393" s="209" t="s">
        <v>2420</v>
      </c>
      <c r="N393" s="212" t="s">
        <v>501</v>
      </c>
      <c r="O393" s="213" t="s">
        <v>3909</v>
      </c>
      <c r="P393" s="213" t="s">
        <v>2421</v>
      </c>
      <c r="Q393" s="214" t="s">
        <v>2419</v>
      </c>
      <c r="R393" s="213"/>
      <c r="S393" s="214">
        <v>91001</v>
      </c>
      <c r="T393" s="214" t="s">
        <v>2331</v>
      </c>
      <c r="U393" s="214" t="s">
        <v>8005</v>
      </c>
      <c r="V393" s="215">
        <v>38786</v>
      </c>
      <c r="W393" s="213">
        <v>7312</v>
      </c>
      <c r="X393" s="231"/>
      <c r="Y393" s="212"/>
      <c r="Z393" s="231"/>
      <c r="AA393" s="231"/>
      <c r="AB393" s="231"/>
      <c r="AC393" s="209"/>
      <c r="AD393" s="41"/>
      <c r="AE393" s="41"/>
      <c r="AF393" s="41"/>
      <c r="AG393" s="41"/>
      <c r="AH393" s="41"/>
      <c r="AI393" s="278"/>
    </row>
    <row r="394" spans="1:35" ht="45" customHeight="1" x14ac:dyDescent="0.2">
      <c r="A394" s="218" t="s">
        <v>2422</v>
      </c>
      <c r="B394" s="210">
        <v>690614006</v>
      </c>
      <c r="C394" s="209" t="s">
        <v>2314</v>
      </c>
      <c r="D394" s="210" t="s">
        <v>8069</v>
      </c>
      <c r="E394" s="209" t="s">
        <v>503</v>
      </c>
      <c r="F394" s="211" t="s">
        <v>26</v>
      </c>
      <c r="G394" s="211"/>
      <c r="H394" s="211" t="s">
        <v>504</v>
      </c>
      <c r="I394" s="211" t="s">
        <v>28</v>
      </c>
      <c r="J394" s="209"/>
      <c r="K394" s="209"/>
      <c r="L394" s="209" t="s">
        <v>6932</v>
      </c>
      <c r="M394" s="209" t="s">
        <v>2423</v>
      </c>
      <c r="N394" s="212" t="s">
        <v>501</v>
      </c>
      <c r="O394" s="213" t="s">
        <v>2425</v>
      </c>
      <c r="P394" s="213" t="s">
        <v>2424</v>
      </c>
      <c r="Q394" s="214"/>
      <c r="R394" s="213"/>
      <c r="S394" s="214">
        <v>91001</v>
      </c>
      <c r="T394" s="214" t="s">
        <v>2331</v>
      </c>
      <c r="U394" s="214" t="s">
        <v>8005</v>
      </c>
      <c r="V394" s="215">
        <v>38687</v>
      </c>
      <c r="W394" s="213">
        <v>7223</v>
      </c>
      <c r="X394" s="273"/>
      <c r="Y394" s="274"/>
      <c r="Z394" s="273"/>
      <c r="AA394" s="273"/>
      <c r="AB394" s="273"/>
      <c r="AC394" s="275"/>
      <c r="AD394" s="41"/>
      <c r="AE394" s="41"/>
      <c r="AF394" s="41"/>
      <c r="AG394" s="41"/>
      <c r="AH394" s="41"/>
      <c r="AI394" s="278"/>
    </row>
    <row r="395" spans="1:35" ht="45" customHeight="1" x14ac:dyDescent="0.2">
      <c r="A395" s="218" t="s">
        <v>2426</v>
      </c>
      <c r="B395" s="210">
        <v>692304004</v>
      </c>
      <c r="C395" s="209" t="s">
        <v>2314</v>
      </c>
      <c r="D395" s="210" t="s">
        <v>8069</v>
      </c>
      <c r="E395" s="211" t="s">
        <v>2327</v>
      </c>
      <c r="F395" s="209" t="s">
        <v>26</v>
      </c>
      <c r="G395" s="209"/>
      <c r="H395" s="211" t="s">
        <v>2328</v>
      </c>
      <c r="I395" s="211" t="s">
        <v>28</v>
      </c>
      <c r="J395" s="209"/>
      <c r="K395" s="209"/>
      <c r="L395" s="209" t="s">
        <v>5138</v>
      </c>
      <c r="M395" s="209" t="s">
        <v>2427</v>
      </c>
      <c r="N395" s="212" t="s">
        <v>4994</v>
      </c>
      <c r="O395" s="213" t="s">
        <v>922</v>
      </c>
      <c r="P395" s="245" t="s">
        <v>5139</v>
      </c>
      <c r="Q395" s="226" t="s">
        <v>5140</v>
      </c>
      <c r="R395" s="213"/>
      <c r="S395" s="213">
        <v>91001</v>
      </c>
      <c r="T395" s="214" t="s">
        <v>2331</v>
      </c>
      <c r="U395" s="214" t="s">
        <v>8005</v>
      </c>
      <c r="V395" s="215">
        <v>37970</v>
      </c>
      <c r="W395" s="213">
        <v>7133</v>
      </c>
      <c r="X395" s="231"/>
      <c r="Y395" s="212"/>
      <c r="Z395" s="231"/>
      <c r="AA395" s="231"/>
      <c r="AB395" s="231"/>
      <c r="AC395" s="209"/>
      <c r="AD395" s="41"/>
      <c r="AE395" s="41"/>
      <c r="AF395" s="41"/>
      <c r="AG395" s="41"/>
      <c r="AH395" s="41"/>
      <c r="AI395" s="278"/>
    </row>
    <row r="396" spans="1:35" ht="45" customHeight="1" x14ac:dyDescent="0.2">
      <c r="A396" s="218" t="s">
        <v>2428</v>
      </c>
      <c r="B396" s="210">
        <v>691204006</v>
      </c>
      <c r="C396" s="209" t="s">
        <v>2314</v>
      </c>
      <c r="D396" s="210" t="s">
        <v>8069</v>
      </c>
      <c r="E396" s="209" t="s">
        <v>2327</v>
      </c>
      <c r="F396" s="211" t="s">
        <v>26</v>
      </c>
      <c r="G396" s="211"/>
      <c r="H396" s="211" t="s">
        <v>2328</v>
      </c>
      <c r="I396" s="211" t="s">
        <v>28</v>
      </c>
      <c r="J396" s="209"/>
      <c r="K396" s="209"/>
      <c r="L396" s="209" t="s">
        <v>2429</v>
      </c>
      <c r="M396" s="209" t="s">
        <v>2430</v>
      </c>
      <c r="N396" s="212" t="s">
        <v>4999</v>
      </c>
      <c r="O396" s="213" t="s">
        <v>1938</v>
      </c>
      <c r="P396" s="209" t="s">
        <v>2431</v>
      </c>
      <c r="Q396" s="214"/>
      <c r="R396" s="213"/>
      <c r="S396" s="214">
        <v>91001</v>
      </c>
      <c r="T396" s="214" t="s">
        <v>2331</v>
      </c>
      <c r="U396" s="214" t="s">
        <v>8005</v>
      </c>
      <c r="V396" s="215">
        <v>38714</v>
      </c>
      <c r="W396" s="213">
        <v>7240</v>
      </c>
      <c r="X396" s="231"/>
      <c r="Y396" s="212"/>
      <c r="Z396" s="231"/>
      <c r="AA396" s="231"/>
      <c r="AB396" s="231"/>
      <c r="AC396" s="209"/>
      <c r="AD396" s="41"/>
      <c r="AE396" s="41"/>
      <c r="AF396" s="41"/>
      <c r="AG396" s="41"/>
      <c r="AH396" s="41"/>
      <c r="AI396" s="278"/>
    </row>
    <row r="397" spans="1:35" ht="45" customHeight="1" x14ac:dyDescent="0.2">
      <c r="A397" s="218" t="s">
        <v>8081</v>
      </c>
      <c r="B397" s="210">
        <v>690509008</v>
      </c>
      <c r="C397" s="209" t="s">
        <v>2314</v>
      </c>
      <c r="D397" s="210" t="s">
        <v>8069</v>
      </c>
      <c r="E397" s="209" t="s">
        <v>503</v>
      </c>
      <c r="F397" s="209" t="s">
        <v>26</v>
      </c>
      <c r="G397" s="209"/>
      <c r="H397" s="211" t="s">
        <v>504</v>
      </c>
      <c r="I397" s="211" t="s">
        <v>28</v>
      </c>
      <c r="J397" s="209"/>
      <c r="K397" s="209"/>
      <c r="L397" s="209" t="s">
        <v>6933</v>
      </c>
      <c r="M397" s="209" t="s">
        <v>2432</v>
      </c>
      <c r="N397" s="212" t="s">
        <v>501</v>
      </c>
      <c r="O397" s="213" t="s">
        <v>8082</v>
      </c>
      <c r="P397" s="213" t="s">
        <v>6934</v>
      </c>
      <c r="Q397" s="225" t="s">
        <v>6935</v>
      </c>
      <c r="R397" s="213"/>
      <c r="S397" s="214">
        <v>91001</v>
      </c>
      <c r="T397" s="214" t="s">
        <v>2331</v>
      </c>
      <c r="U397" s="214" t="s">
        <v>8005</v>
      </c>
      <c r="V397" s="215">
        <v>38700</v>
      </c>
      <c r="W397" s="213">
        <v>7228</v>
      </c>
      <c r="X397" s="231"/>
      <c r="Y397" s="212"/>
      <c r="Z397" s="231"/>
      <c r="AA397" s="231"/>
      <c r="AB397" s="231"/>
      <c r="AC397" s="209"/>
      <c r="AD397" s="41"/>
      <c r="AE397" s="41"/>
      <c r="AF397" s="41"/>
      <c r="AG397" s="41"/>
      <c r="AH397" s="41"/>
      <c r="AI397" s="278"/>
    </row>
    <row r="398" spans="1:35" ht="45" customHeight="1" x14ac:dyDescent="0.2">
      <c r="A398" s="218" t="s">
        <v>2433</v>
      </c>
      <c r="B398" s="210">
        <v>692550005</v>
      </c>
      <c r="C398" s="209" t="s">
        <v>2314</v>
      </c>
      <c r="D398" s="210" t="s">
        <v>8069</v>
      </c>
      <c r="E398" s="209" t="s">
        <v>503</v>
      </c>
      <c r="F398" s="211" t="s">
        <v>26</v>
      </c>
      <c r="G398" s="211"/>
      <c r="H398" s="211" t="s">
        <v>504</v>
      </c>
      <c r="I398" s="211" t="s">
        <v>28</v>
      </c>
      <c r="J398" s="209"/>
      <c r="K398" s="209"/>
      <c r="L398" s="209" t="s">
        <v>6936</v>
      </c>
      <c r="M398" s="209" t="s">
        <v>2435</v>
      </c>
      <c r="N398" s="212" t="s">
        <v>46</v>
      </c>
      <c r="O398" s="213" t="s">
        <v>2439</v>
      </c>
      <c r="P398" s="213"/>
      <c r="Q398" s="214" t="s">
        <v>2434</v>
      </c>
      <c r="R398" s="213"/>
      <c r="S398" s="214">
        <v>91001</v>
      </c>
      <c r="T398" s="214" t="s">
        <v>2331</v>
      </c>
      <c r="U398" s="214" t="s">
        <v>8005</v>
      </c>
      <c r="V398" s="215">
        <v>38695</v>
      </c>
      <c r="W398" s="213">
        <v>7226</v>
      </c>
      <c r="X398" s="231"/>
      <c r="Y398" s="212"/>
      <c r="Z398" s="231"/>
      <c r="AA398" s="231"/>
      <c r="AB398" s="231"/>
      <c r="AC398" s="209"/>
      <c r="AD398" s="41"/>
      <c r="AE398" s="41"/>
      <c r="AF398" s="41"/>
      <c r="AG398" s="41"/>
      <c r="AH398" s="41"/>
      <c r="AI398" s="278"/>
    </row>
    <row r="399" spans="1:35" ht="45" customHeight="1" x14ac:dyDescent="0.2">
      <c r="A399" s="218" t="s">
        <v>2436</v>
      </c>
      <c r="B399" s="210">
        <v>692542002</v>
      </c>
      <c r="C399" s="209" t="s">
        <v>2314</v>
      </c>
      <c r="D399" s="210" t="s">
        <v>8069</v>
      </c>
      <c r="E399" s="209" t="s">
        <v>2327</v>
      </c>
      <c r="F399" s="211" t="s">
        <v>26</v>
      </c>
      <c r="G399" s="211"/>
      <c r="H399" s="211" t="s">
        <v>2328</v>
      </c>
      <c r="I399" s="211" t="s">
        <v>28</v>
      </c>
      <c r="J399" s="209"/>
      <c r="K399" s="209"/>
      <c r="L399" s="209" t="s">
        <v>2437</v>
      </c>
      <c r="M399" s="209" t="s">
        <v>2438</v>
      </c>
      <c r="N399" s="212" t="s">
        <v>46</v>
      </c>
      <c r="O399" s="213" t="s">
        <v>955</v>
      </c>
      <c r="P399" s="213" t="s">
        <v>5101</v>
      </c>
      <c r="Q399" s="214" t="s">
        <v>5102</v>
      </c>
      <c r="R399" s="213"/>
      <c r="S399" s="214">
        <v>91001</v>
      </c>
      <c r="T399" s="214" t="s">
        <v>2331</v>
      </c>
      <c r="U399" s="214" t="s">
        <v>8005</v>
      </c>
      <c r="V399" s="215">
        <v>37970</v>
      </c>
      <c r="W399" s="213">
        <v>7054</v>
      </c>
      <c r="X399" s="273"/>
      <c r="Y399" s="274"/>
      <c r="Z399" s="273"/>
      <c r="AA399" s="273"/>
      <c r="AB399" s="273"/>
      <c r="AC399" s="275"/>
      <c r="AD399" s="41"/>
      <c r="AE399" s="41"/>
      <c r="AF399" s="41"/>
      <c r="AG399" s="41"/>
      <c r="AH399" s="41"/>
      <c r="AI399" s="278"/>
    </row>
    <row r="400" spans="1:35" ht="45" customHeight="1" x14ac:dyDescent="0.2">
      <c r="A400" s="218" t="s">
        <v>2440</v>
      </c>
      <c r="B400" s="209" t="s">
        <v>7730</v>
      </c>
      <c r="C400" s="209" t="s">
        <v>2314</v>
      </c>
      <c r="D400" s="210" t="s">
        <v>8069</v>
      </c>
      <c r="E400" s="209" t="s">
        <v>503</v>
      </c>
      <c r="F400" s="211" t="s">
        <v>26</v>
      </c>
      <c r="G400" s="211"/>
      <c r="H400" s="211" t="s">
        <v>504</v>
      </c>
      <c r="I400" s="211" t="s">
        <v>28</v>
      </c>
      <c r="J400" s="209"/>
      <c r="K400" s="209"/>
      <c r="L400" s="209" t="s">
        <v>6937</v>
      </c>
      <c r="M400" s="209" t="s">
        <v>2441</v>
      </c>
      <c r="N400" s="212" t="s">
        <v>4999</v>
      </c>
      <c r="O400" s="213" t="s">
        <v>1077</v>
      </c>
      <c r="P400" s="213" t="s">
        <v>2442</v>
      </c>
      <c r="Q400" s="214"/>
      <c r="R400" s="213"/>
      <c r="S400" s="214">
        <v>91001</v>
      </c>
      <c r="T400" s="214" t="s">
        <v>482</v>
      </c>
      <c r="U400" s="214" t="s">
        <v>8005</v>
      </c>
      <c r="V400" s="215">
        <v>42068</v>
      </c>
      <c r="W400" s="213">
        <v>7558</v>
      </c>
      <c r="X400" s="273"/>
      <c r="Y400" s="274"/>
      <c r="Z400" s="273"/>
      <c r="AA400" s="273"/>
      <c r="AB400" s="273"/>
      <c r="AC400" s="275"/>
      <c r="AD400" s="41"/>
      <c r="AE400" s="41"/>
      <c r="AF400" s="41"/>
      <c r="AG400" s="41"/>
      <c r="AH400" s="41"/>
      <c r="AI400" s="278"/>
    </row>
    <row r="401" spans="1:35" ht="45" customHeight="1" x14ac:dyDescent="0.2">
      <c r="A401" s="218" t="s">
        <v>6938</v>
      </c>
      <c r="B401" s="210">
        <v>690301008</v>
      </c>
      <c r="C401" s="209" t="s">
        <v>2314</v>
      </c>
      <c r="D401" s="210" t="s">
        <v>8069</v>
      </c>
      <c r="E401" s="209" t="s">
        <v>503</v>
      </c>
      <c r="F401" s="211" t="s">
        <v>26</v>
      </c>
      <c r="G401" s="211"/>
      <c r="H401" s="211" t="s">
        <v>504</v>
      </c>
      <c r="I401" s="211" t="s">
        <v>28</v>
      </c>
      <c r="J401" s="209"/>
      <c r="K401" s="209"/>
      <c r="L401" s="209" t="s">
        <v>6939</v>
      </c>
      <c r="M401" s="209" t="s">
        <v>6940</v>
      </c>
      <c r="N401" s="212" t="s">
        <v>4995</v>
      </c>
      <c r="O401" s="213" t="s">
        <v>2445</v>
      </c>
      <c r="P401" s="213" t="s">
        <v>2444</v>
      </c>
      <c r="Q401" s="214" t="s">
        <v>2443</v>
      </c>
      <c r="R401" s="213"/>
      <c r="S401" s="214">
        <v>91001</v>
      </c>
      <c r="T401" s="214" t="s">
        <v>482</v>
      </c>
      <c r="U401" s="214" t="s">
        <v>8005</v>
      </c>
      <c r="V401" s="215">
        <v>42059</v>
      </c>
      <c r="W401" s="213">
        <v>7549</v>
      </c>
      <c r="X401" s="273"/>
      <c r="Y401" s="274"/>
      <c r="Z401" s="273"/>
      <c r="AA401" s="273"/>
      <c r="AB401" s="273"/>
      <c r="AC401" s="275"/>
      <c r="AD401" s="41"/>
      <c r="AE401" s="41"/>
      <c r="AF401" s="41"/>
      <c r="AG401" s="41"/>
      <c r="AH401" s="41"/>
      <c r="AI401" s="278"/>
    </row>
    <row r="402" spans="1:35" ht="45" customHeight="1" x14ac:dyDescent="0.2">
      <c r="A402" s="218" t="s">
        <v>6941</v>
      </c>
      <c r="B402" s="210">
        <v>690907003</v>
      </c>
      <c r="C402" s="209" t="s">
        <v>2314</v>
      </c>
      <c r="D402" s="210" t="s">
        <v>8069</v>
      </c>
      <c r="E402" s="209" t="s">
        <v>2327</v>
      </c>
      <c r="F402" s="211" t="s">
        <v>26</v>
      </c>
      <c r="G402" s="211"/>
      <c r="H402" s="211" t="s">
        <v>2328</v>
      </c>
      <c r="I402" s="211" t="s">
        <v>28</v>
      </c>
      <c r="J402" s="209"/>
      <c r="K402" s="209"/>
      <c r="L402" s="209" t="s">
        <v>6942</v>
      </c>
      <c r="M402" s="209" t="s">
        <v>2446</v>
      </c>
      <c r="N402" s="212" t="s">
        <v>4998</v>
      </c>
      <c r="O402" s="213" t="s">
        <v>8083</v>
      </c>
      <c r="P402" s="213" t="s">
        <v>6943</v>
      </c>
      <c r="Q402" s="225" t="s">
        <v>6944</v>
      </c>
      <c r="R402" s="213"/>
      <c r="S402" s="214">
        <v>91001</v>
      </c>
      <c r="T402" s="214" t="s">
        <v>2331</v>
      </c>
      <c r="U402" s="214" t="s">
        <v>8005</v>
      </c>
      <c r="V402" s="215">
        <v>38722</v>
      </c>
      <c r="W402" s="213">
        <v>7244</v>
      </c>
      <c r="X402" s="231"/>
      <c r="Y402" s="212"/>
      <c r="Z402" s="231"/>
      <c r="AA402" s="231"/>
      <c r="AB402" s="231"/>
      <c r="AC402" s="209"/>
      <c r="AD402" s="41"/>
      <c r="AE402" s="41"/>
      <c r="AF402" s="41"/>
      <c r="AG402" s="41"/>
      <c r="AH402" s="41"/>
      <c r="AI402" s="278"/>
    </row>
    <row r="403" spans="1:35" ht="45" customHeight="1" x14ac:dyDescent="0.2">
      <c r="A403" s="218" t="s">
        <v>2452</v>
      </c>
      <c r="B403" s="210">
        <v>692647009</v>
      </c>
      <c r="C403" s="209" t="s">
        <v>2314</v>
      </c>
      <c r="D403" s="210" t="s">
        <v>8069</v>
      </c>
      <c r="E403" s="209" t="s">
        <v>503</v>
      </c>
      <c r="F403" s="211" t="s">
        <v>26</v>
      </c>
      <c r="G403" s="211"/>
      <c r="H403" s="211" t="s">
        <v>504</v>
      </c>
      <c r="I403" s="211" t="s">
        <v>28</v>
      </c>
      <c r="J403" s="209"/>
      <c r="K403" s="209"/>
      <c r="L403" s="209" t="s">
        <v>2453</v>
      </c>
      <c r="M403" s="209" t="s">
        <v>2454</v>
      </c>
      <c r="N403" s="212" t="s">
        <v>294</v>
      </c>
      <c r="O403" s="213" t="s">
        <v>2456</v>
      </c>
      <c r="P403" s="213" t="s">
        <v>2455</v>
      </c>
      <c r="Q403" s="214"/>
      <c r="R403" s="213"/>
      <c r="S403" s="214">
        <v>91001</v>
      </c>
      <c r="T403" s="214" t="s">
        <v>482</v>
      </c>
      <c r="U403" s="214" t="s">
        <v>8005</v>
      </c>
      <c r="V403" s="215">
        <v>41596</v>
      </c>
      <c r="W403" s="213">
        <v>7491</v>
      </c>
      <c r="X403" s="231"/>
      <c r="Y403" s="212"/>
      <c r="Z403" s="231"/>
      <c r="AA403" s="231"/>
      <c r="AB403" s="231"/>
      <c r="AC403" s="209"/>
      <c r="AD403" s="41"/>
      <c r="AE403" s="41"/>
      <c r="AF403" s="41"/>
      <c r="AG403" s="41"/>
      <c r="AH403" s="41"/>
      <c r="AI403" s="278"/>
    </row>
    <row r="404" spans="1:35" ht="45" customHeight="1" x14ac:dyDescent="0.2">
      <c r="A404" s="218" t="s">
        <v>2458</v>
      </c>
      <c r="B404" s="210">
        <v>692404009</v>
      </c>
      <c r="C404" s="209" t="s">
        <v>2314</v>
      </c>
      <c r="D404" s="210" t="s">
        <v>8069</v>
      </c>
      <c r="E404" s="209" t="s">
        <v>2327</v>
      </c>
      <c r="F404" s="211" t="s">
        <v>26</v>
      </c>
      <c r="G404" s="211"/>
      <c r="H404" s="211" t="s">
        <v>2328</v>
      </c>
      <c r="I404" s="211" t="s">
        <v>28</v>
      </c>
      <c r="J404" s="209"/>
      <c r="K404" s="209"/>
      <c r="L404" s="209" t="s">
        <v>2459</v>
      </c>
      <c r="M404" s="209" t="s">
        <v>2460</v>
      </c>
      <c r="N404" s="212" t="s">
        <v>4994</v>
      </c>
      <c r="O404" s="213" t="s">
        <v>2462</v>
      </c>
      <c r="P404" s="213" t="s">
        <v>2461</v>
      </c>
      <c r="Q404" s="214"/>
      <c r="R404" s="213"/>
      <c r="S404" s="214">
        <v>91001</v>
      </c>
      <c r="T404" s="214" t="s">
        <v>2463</v>
      </c>
      <c r="U404" s="214" t="s">
        <v>8005</v>
      </c>
      <c r="V404" s="215">
        <v>38737</v>
      </c>
      <c r="W404" s="213">
        <v>7299</v>
      </c>
      <c r="X404" s="231"/>
      <c r="Y404" s="212"/>
      <c r="Z404" s="231"/>
      <c r="AA404" s="231"/>
      <c r="AB404" s="231"/>
      <c r="AC404" s="209"/>
      <c r="AD404" s="41"/>
      <c r="AE404" s="41"/>
      <c r="AF404" s="41"/>
      <c r="AG404" s="41"/>
      <c r="AH404" s="41"/>
      <c r="AI404" s="278"/>
    </row>
    <row r="405" spans="1:35" ht="45" customHeight="1" x14ac:dyDescent="0.2">
      <c r="A405" s="218" t="s">
        <v>6945</v>
      </c>
      <c r="B405" s="210">
        <v>691409007</v>
      </c>
      <c r="C405" s="209" t="s">
        <v>2314</v>
      </c>
      <c r="D405" s="210" t="s">
        <v>8069</v>
      </c>
      <c r="E405" s="209" t="s">
        <v>2327</v>
      </c>
      <c r="F405" s="211" t="s">
        <v>26</v>
      </c>
      <c r="G405" s="211"/>
      <c r="H405" s="211" t="s">
        <v>2328</v>
      </c>
      <c r="I405" s="211" t="s">
        <v>28</v>
      </c>
      <c r="J405" s="209"/>
      <c r="K405" s="209"/>
      <c r="L405" s="209" t="s">
        <v>6946</v>
      </c>
      <c r="M405" s="209" t="s">
        <v>5012</v>
      </c>
      <c r="N405" s="212" t="s">
        <v>4996</v>
      </c>
      <c r="O405" s="213" t="s">
        <v>2465</v>
      </c>
      <c r="P405" s="213" t="s">
        <v>2464</v>
      </c>
      <c r="Q405" s="214"/>
      <c r="R405" s="213"/>
      <c r="S405" s="214">
        <v>91001</v>
      </c>
      <c r="T405" s="214" t="s">
        <v>2466</v>
      </c>
      <c r="U405" s="214">
        <v>2009</v>
      </c>
      <c r="V405" s="215">
        <v>38723</v>
      </c>
      <c r="W405" s="213">
        <v>7251</v>
      </c>
      <c r="X405" s="273"/>
      <c r="Y405" s="274"/>
      <c r="Z405" s="273"/>
      <c r="AA405" s="273"/>
      <c r="AB405" s="273"/>
      <c r="AC405" s="275"/>
      <c r="AD405" s="41"/>
      <c r="AE405" s="41"/>
      <c r="AF405" s="41"/>
      <c r="AG405" s="41"/>
      <c r="AH405" s="41"/>
      <c r="AI405" s="278"/>
    </row>
    <row r="406" spans="1:35" ht="45" customHeight="1" x14ac:dyDescent="0.2">
      <c r="A406" s="218" t="s">
        <v>6947</v>
      </c>
      <c r="B406" s="210">
        <v>692665007</v>
      </c>
      <c r="C406" s="209" t="s">
        <v>2314</v>
      </c>
      <c r="D406" s="210" t="s">
        <v>8069</v>
      </c>
      <c r="E406" s="209" t="s">
        <v>503</v>
      </c>
      <c r="F406" s="211" t="s">
        <v>26</v>
      </c>
      <c r="G406" s="211"/>
      <c r="H406" s="211" t="s">
        <v>504</v>
      </c>
      <c r="I406" s="211" t="s">
        <v>28</v>
      </c>
      <c r="J406" s="209"/>
      <c r="K406" s="209"/>
      <c r="L406" s="209" t="s">
        <v>6948</v>
      </c>
      <c r="M406" s="209" t="s">
        <v>5013</v>
      </c>
      <c r="N406" s="212" t="s">
        <v>4996</v>
      </c>
      <c r="O406" s="213" t="s">
        <v>2467</v>
      </c>
      <c r="P406" s="213" t="s">
        <v>5099</v>
      </c>
      <c r="Q406" s="226" t="s">
        <v>5100</v>
      </c>
      <c r="R406" s="213"/>
      <c r="S406" s="214">
        <v>91001</v>
      </c>
      <c r="T406" s="214" t="s">
        <v>2331</v>
      </c>
      <c r="U406" s="214" t="s">
        <v>8005</v>
      </c>
      <c r="V406" s="215">
        <v>40249</v>
      </c>
      <c r="W406" s="213">
        <v>7425</v>
      </c>
      <c r="X406" s="273"/>
      <c r="Y406" s="274"/>
      <c r="Z406" s="273"/>
      <c r="AA406" s="273"/>
      <c r="AB406" s="273"/>
      <c r="AC406" s="275"/>
      <c r="AD406" s="41"/>
      <c r="AE406" s="41"/>
      <c r="AF406" s="41"/>
      <c r="AG406" s="41"/>
      <c r="AH406" s="41"/>
      <c r="AI406" s="278"/>
    </row>
    <row r="407" spans="1:35" ht="45" customHeight="1" x14ac:dyDescent="0.2">
      <c r="A407" s="218" t="s">
        <v>2468</v>
      </c>
      <c r="B407" s="210">
        <v>690903008</v>
      </c>
      <c r="C407" s="209" t="s">
        <v>2314</v>
      </c>
      <c r="D407" s="210" t="s">
        <v>8069</v>
      </c>
      <c r="E407" s="209" t="s">
        <v>2327</v>
      </c>
      <c r="F407" s="211" t="s">
        <v>26</v>
      </c>
      <c r="G407" s="211"/>
      <c r="H407" s="211" t="s">
        <v>2328</v>
      </c>
      <c r="I407" s="211" t="s">
        <v>28</v>
      </c>
      <c r="J407" s="209"/>
      <c r="K407" s="209"/>
      <c r="L407" s="209" t="s">
        <v>2469</v>
      </c>
      <c r="M407" s="209" t="s">
        <v>2470</v>
      </c>
      <c r="N407" s="212" t="s">
        <v>4998</v>
      </c>
      <c r="O407" s="213" t="s">
        <v>2471</v>
      </c>
      <c r="P407" s="213" t="s">
        <v>4992</v>
      </c>
      <c r="Q407" s="214" t="s">
        <v>4993</v>
      </c>
      <c r="R407" s="213"/>
      <c r="S407" s="214">
        <v>91001</v>
      </c>
      <c r="T407" s="214" t="s">
        <v>2359</v>
      </c>
      <c r="U407" s="214" t="s">
        <v>8005</v>
      </c>
      <c r="V407" s="215">
        <v>37970</v>
      </c>
      <c r="W407" s="213">
        <v>7112</v>
      </c>
      <c r="X407" s="231"/>
      <c r="Y407" s="212"/>
      <c r="Z407" s="231"/>
      <c r="AA407" s="231"/>
      <c r="AB407" s="231"/>
      <c r="AC407" s="209"/>
      <c r="AD407" s="41"/>
      <c r="AE407" s="41"/>
      <c r="AF407" s="41"/>
      <c r="AG407" s="41"/>
      <c r="AH407" s="41"/>
      <c r="AI407" s="278"/>
    </row>
    <row r="408" spans="1:35" ht="45" customHeight="1" x14ac:dyDescent="0.2">
      <c r="A408" s="218" t="s">
        <v>2472</v>
      </c>
      <c r="B408" s="209" t="s">
        <v>7731</v>
      </c>
      <c r="C408" s="209" t="s">
        <v>2314</v>
      </c>
      <c r="D408" s="210" t="s">
        <v>8069</v>
      </c>
      <c r="E408" s="209" t="s">
        <v>2327</v>
      </c>
      <c r="F408" s="211" t="s">
        <v>26</v>
      </c>
      <c r="G408" s="211"/>
      <c r="H408" s="211" t="s">
        <v>2328</v>
      </c>
      <c r="I408" s="211" t="s">
        <v>28</v>
      </c>
      <c r="J408" s="209"/>
      <c r="K408" s="209"/>
      <c r="L408" s="209" t="s">
        <v>7892</v>
      </c>
      <c r="M408" s="209" t="s">
        <v>2473</v>
      </c>
      <c r="N408" s="212" t="s">
        <v>47</v>
      </c>
      <c r="O408" s="213" t="s">
        <v>2474</v>
      </c>
      <c r="P408" s="213"/>
      <c r="Q408" s="214" t="s">
        <v>2475</v>
      </c>
      <c r="R408" s="213"/>
      <c r="S408" s="214">
        <v>91001</v>
      </c>
      <c r="T408" s="214" t="s">
        <v>2331</v>
      </c>
      <c r="U408" s="214" t="s">
        <v>8005</v>
      </c>
      <c r="V408" s="215">
        <v>42615</v>
      </c>
      <c r="W408" s="213">
        <v>7615</v>
      </c>
      <c r="X408" s="273"/>
      <c r="Y408" s="274"/>
      <c r="Z408" s="273"/>
      <c r="AA408" s="273"/>
      <c r="AB408" s="273"/>
      <c r="AC408" s="275"/>
      <c r="AD408" s="41"/>
      <c r="AE408" s="41"/>
      <c r="AF408" s="41"/>
      <c r="AG408" s="41"/>
      <c r="AH408" s="41"/>
      <c r="AI408" s="278"/>
    </row>
    <row r="409" spans="1:35" ht="45" customHeight="1" x14ac:dyDescent="0.2">
      <c r="A409" s="218" t="s">
        <v>2476</v>
      </c>
      <c r="B409" s="210">
        <v>692402006</v>
      </c>
      <c r="C409" s="209" t="s">
        <v>2314</v>
      </c>
      <c r="D409" s="210" t="s">
        <v>8069</v>
      </c>
      <c r="E409" s="209" t="s">
        <v>2327</v>
      </c>
      <c r="F409" s="211" t="s">
        <v>26</v>
      </c>
      <c r="G409" s="211"/>
      <c r="H409" s="211" t="s">
        <v>2328</v>
      </c>
      <c r="I409" s="211" t="s">
        <v>28</v>
      </c>
      <c r="J409" s="209"/>
      <c r="K409" s="209"/>
      <c r="L409" s="209" t="s">
        <v>2477</v>
      </c>
      <c r="M409" s="209" t="s">
        <v>2478</v>
      </c>
      <c r="N409" s="212" t="s">
        <v>718</v>
      </c>
      <c r="O409" s="213" t="s">
        <v>2479</v>
      </c>
      <c r="P409" s="213"/>
      <c r="Q409" s="214"/>
      <c r="R409" s="213"/>
      <c r="S409" s="214">
        <v>91001</v>
      </c>
      <c r="T409" s="214" t="s">
        <v>2343</v>
      </c>
      <c r="U409" s="214" t="s">
        <v>8005</v>
      </c>
      <c r="V409" s="215">
        <v>38572</v>
      </c>
      <c r="W409" s="213">
        <v>7181</v>
      </c>
      <c r="X409" s="231"/>
      <c r="Y409" s="212"/>
      <c r="Z409" s="231"/>
      <c r="AA409" s="231"/>
      <c r="AB409" s="231"/>
      <c r="AC409" s="209"/>
      <c r="AD409" s="41"/>
      <c r="AE409" s="41"/>
      <c r="AF409" s="41"/>
      <c r="AG409" s="41"/>
      <c r="AH409" s="41"/>
      <c r="AI409" s="278"/>
    </row>
    <row r="410" spans="1:35" ht="45" customHeight="1" x14ac:dyDescent="0.2">
      <c r="A410" s="218" t="s">
        <v>2480</v>
      </c>
      <c r="B410" s="210">
        <v>691404005</v>
      </c>
      <c r="C410" s="209" t="s">
        <v>2314</v>
      </c>
      <c r="D410" s="210" t="s">
        <v>8069</v>
      </c>
      <c r="E410" s="209" t="s">
        <v>2327</v>
      </c>
      <c r="F410" s="211" t="s">
        <v>26</v>
      </c>
      <c r="G410" s="211"/>
      <c r="H410" s="211" t="s">
        <v>2328</v>
      </c>
      <c r="I410" s="211" t="s">
        <v>28</v>
      </c>
      <c r="J410" s="209"/>
      <c r="K410" s="209"/>
      <c r="L410" s="209" t="s">
        <v>2481</v>
      </c>
      <c r="M410" s="209" t="s">
        <v>5035</v>
      </c>
      <c r="N410" s="212" t="s">
        <v>4996</v>
      </c>
      <c r="O410" s="213" t="s">
        <v>2483</v>
      </c>
      <c r="P410" s="213" t="s">
        <v>2482</v>
      </c>
      <c r="Q410" s="214"/>
      <c r="R410" s="213"/>
      <c r="S410" s="214">
        <v>91001</v>
      </c>
      <c r="T410" s="214" t="s">
        <v>2331</v>
      </c>
      <c r="U410" s="214" t="s">
        <v>8005</v>
      </c>
      <c r="V410" s="215">
        <v>38736</v>
      </c>
      <c r="W410" s="213">
        <v>7277</v>
      </c>
      <c r="X410" s="231"/>
      <c r="Y410" s="212"/>
      <c r="Z410" s="231"/>
      <c r="AA410" s="231"/>
      <c r="AB410" s="231"/>
      <c r="AC410" s="209"/>
      <c r="AD410" s="41"/>
      <c r="AE410" s="41"/>
      <c r="AF410" s="41"/>
      <c r="AG410" s="41"/>
      <c r="AH410" s="41"/>
      <c r="AI410" s="278"/>
    </row>
    <row r="411" spans="1:35" ht="45" customHeight="1" x14ac:dyDescent="0.2">
      <c r="A411" s="218" t="s">
        <v>2484</v>
      </c>
      <c r="B411" s="210">
        <v>692545001</v>
      </c>
      <c r="C411" s="209" t="s">
        <v>2314</v>
      </c>
      <c r="D411" s="210" t="s">
        <v>8069</v>
      </c>
      <c r="E411" s="209" t="s">
        <v>2338</v>
      </c>
      <c r="F411" s="211" t="s">
        <v>2485</v>
      </c>
      <c r="G411" s="211"/>
      <c r="H411" s="211" t="s">
        <v>2339</v>
      </c>
      <c r="I411" s="211" t="s">
        <v>28</v>
      </c>
      <c r="J411" s="209"/>
      <c r="K411" s="209"/>
      <c r="L411" s="209" t="s">
        <v>6949</v>
      </c>
      <c r="M411" s="209" t="s">
        <v>2486</v>
      </c>
      <c r="N411" s="213" t="s">
        <v>718</v>
      </c>
      <c r="O411" s="212" t="s">
        <v>2259</v>
      </c>
      <c r="P411" s="213" t="s">
        <v>6950</v>
      </c>
      <c r="Q411" s="214" t="s">
        <v>6951</v>
      </c>
      <c r="R411" s="213"/>
      <c r="S411" s="214">
        <v>91001</v>
      </c>
      <c r="T411" s="214" t="s">
        <v>482</v>
      </c>
      <c r="U411" s="214" t="s">
        <v>8005</v>
      </c>
      <c r="V411" s="215">
        <v>41793</v>
      </c>
      <c r="W411" s="213">
        <v>7500</v>
      </c>
      <c r="X411" s="273"/>
      <c r="Y411" s="274"/>
      <c r="Z411" s="273"/>
      <c r="AA411" s="273"/>
      <c r="AB411" s="273"/>
      <c r="AC411" s="275"/>
      <c r="AD411" s="41"/>
      <c r="AE411" s="41"/>
      <c r="AF411" s="41"/>
      <c r="AG411" s="41"/>
      <c r="AH411" s="41"/>
      <c r="AI411" s="278"/>
    </row>
    <row r="412" spans="1:35" ht="45" customHeight="1" x14ac:dyDescent="0.2">
      <c r="A412" s="218" t="s">
        <v>2487</v>
      </c>
      <c r="B412" s="209" t="s">
        <v>7732</v>
      </c>
      <c r="C412" s="209" t="s">
        <v>2314</v>
      </c>
      <c r="D412" s="210" t="s">
        <v>8069</v>
      </c>
      <c r="E412" s="209" t="s">
        <v>2327</v>
      </c>
      <c r="F412" s="211" t="s">
        <v>26</v>
      </c>
      <c r="G412" s="211"/>
      <c r="H412" s="211" t="s">
        <v>2328</v>
      </c>
      <c r="I412" s="211" t="s">
        <v>28</v>
      </c>
      <c r="J412" s="209"/>
      <c r="K412" s="209"/>
      <c r="L412" s="209" t="s">
        <v>7893</v>
      </c>
      <c r="M412" s="209" t="s">
        <v>2488</v>
      </c>
      <c r="N412" s="209" t="s">
        <v>4998</v>
      </c>
      <c r="O412" s="213" t="s">
        <v>2490</v>
      </c>
      <c r="P412" s="213" t="s">
        <v>5079</v>
      </c>
      <c r="Q412" s="214" t="s">
        <v>2489</v>
      </c>
      <c r="R412" s="213"/>
      <c r="S412" s="214">
        <v>91001</v>
      </c>
      <c r="T412" s="214" t="s">
        <v>2331</v>
      </c>
      <c r="U412" s="214" t="s">
        <v>8005</v>
      </c>
      <c r="V412" s="215">
        <v>38443</v>
      </c>
      <c r="W412" s="213">
        <v>7162</v>
      </c>
      <c r="X412" s="231"/>
      <c r="Y412" s="212"/>
      <c r="Z412" s="231"/>
      <c r="AA412" s="231"/>
      <c r="AB412" s="231"/>
      <c r="AC412" s="209"/>
      <c r="AD412" s="41"/>
      <c r="AE412" s="41"/>
      <c r="AF412" s="41"/>
      <c r="AG412" s="41"/>
      <c r="AH412" s="41"/>
      <c r="AI412" s="278"/>
    </row>
    <row r="413" spans="1:35" ht="45" customHeight="1" x14ac:dyDescent="0.2">
      <c r="A413" s="218" t="s">
        <v>2491</v>
      </c>
      <c r="B413" s="210">
        <v>691502007</v>
      </c>
      <c r="C413" s="209" t="s">
        <v>2314</v>
      </c>
      <c r="D413" s="210" t="s">
        <v>8069</v>
      </c>
      <c r="E413" s="209" t="s">
        <v>2338</v>
      </c>
      <c r="F413" s="211" t="s">
        <v>1389</v>
      </c>
      <c r="G413" s="211"/>
      <c r="H413" s="211" t="s">
        <v>2339</v>
      </c>
      <c r="I413" s="211"/>
      <c r="J413" s="209"/>
      <c r="K413" s="209"/>
      <c r="L413" s="209" t="s">
        <v>2492</v>
      </c>
      <c r="M413" s="209" t="s">
        <v>5014</v>
      </c>
      <c r="N413" s="212" t="s">
        <v>4996</v>
      </c>
      <c r="O413" s="213" t="s">
        <v>2493</v>
      </c>
      <c r="P413" s="213"/>
      <c r="Q413" s="214"/>
      <c r="R413" s="213"/>
      <c r="S413" s="214">
        <v>91001</v>
      </c>
      <c r="T413" s="214" t="s">
        <v>2463</v>
      </c>
      <c r="U413" s="214" t="s">
        <v>8005</v>
      </c>
      <c r="V413" s="215">
        <v>38734</v>
      </c>
      <c r="W413" s="213">
        <v>7259</v>
      </c>
      <c r="X413" s="231"/>
      <c r="Y413" s="212"/>
      <c r="Z413" s="231"/>
      <c r="AA413" s="231"/>
      <c r="AB413" s="231"/>
      <c r="AC413" s="209"/>
      <c r="AD413" s="41"/>
      <c r="AE413" s="41"/>
      <c r="AF413" s="41"/>
      <c r="AG413" s="41"/>
      <c r="AH413" s="41"/>
      <c r="AI413" s="278"/>
    </row>
    <row r="414" spans="1:35" ht="45" customHeight="1" x14ac:dyDescent="0.2">
      <c r="A414" s="218" t="s">
        <v>2494</v>
      </c>
      <c r="B414" s="210">
        <v>691411001</v>
      </c>
      <c r="C414" s="209" t="s">
        <v>2314</v>
      </c>
      <c r="D414" s="210" t="s">
        <v>8069</v>
      </c>
      <c r="E414" s="209" t="s">
        <v>503</v>
      </c>
      <c r="F414" s="211" t="s">
        <v>26</v>
      </c>
      <c r="G414" s="211"/>
      <c r="H414" s="211" t="s">
        <v>504</v>
      </c>
      <c r="I414" s="211" t="s">
        <v>28</v>
      </c>
      <c r="J414" s="209"/>
      <c r="K414" s="209"/>
      <c r="L414" s="209" t="s">
        <v>2495</v>
      </c>
      <c r="M414" s="209" t="s">
        <v>5015</v>
      </c>
      <c r="N414" s="212" t="s">
        <v>4996</v>
      </c>
      <c r="O414" s="213" t="s">
        <v>2497</v>
      </c>
      <c r="P414" s="213" t="s">
        <v>2496</v>
      </c>
      <c r="Q414" s="214"/>
      <c r="R414" s="213"/>
      <c r="S414" s="214">
        <v>91001</v>
      </c>
      <c r="T414" s="214" t="s">
        <v>482</v>
      </c>
      <c r="U414" s="214" t="s">
        <v>8005</v>
      </c>
      <c r="V414" s="215">
        <v>42053</v>
      </c>
      <c r="W414" s="213">
        <v>7538</v>
      </c>
      <c r="X414" s="273"/>
      <c r="Y414" s="274"/>
      <c r="Z414" s="273"/>
      <c r="AA414" s="273"/>
      <c r="AB414" s="273"/>
      <c r="AC414" s="275"/>
      <c r="AD414" s="41"/>
      <c r="AE414" s="41"/>
      <c r="AF414" s="41"/>
      <c r="AG414" s="41"/>
      <c r="AH414" s="41"/>
      <c r="AI414" s="278"/>
    </row>
    <row r="415" spans="1:35" ht="45" customHeight="1" x14ac:dyDescent="0.2">
      <c r="A415" s="218" t="s">
        <v>2498</v>
      </c>
      <c r="B415" s="210">
        <v>690715007</v>
      </c>
      <c r="C415" s="209" t="s">
        <v>2314</v>
      </c>
      <c r="D415" s="210" t="s">
        <v>8069</v>
      </c>
      <c r="E415" s="209" t="s">
        <v>2327</v>
      </c>
      <c r="F415" s="211" t="s">
        <v>26</v>
      </c>
      <c r="G415" s="211"/>
      <c r="H415" s="211" t="s">
        <v>2328</v>
      </c>
      <c r="I415" s="211" t="s">
        <v>28</v>
      </c>
      <c r="J415" s="209"/>
      <c r="K415" s="209"/>
      <c r="L415" s="209" t="s">
        <v>6952</v>
      </c>
      <c r="M415" s="209" t="s">
        <v>2499</v>
      </c>
      <c r="N415" s="212" t="s">
        <v>46</v>
      </c>
      <c r="O415" s="213" t="s">
        <v>932</v>
      </c>
      <c r="P415" s="213" t="s">
        <v>2500</v>
      </c>
      <c r="Q415" s="225" t="s">
        <v>6953</v>
      </c>
      <c r="R415" s="213"/>
      <c r="S415" s="214">
        <v>91001</v>
      </c>
      <c r="T415" s="214" t="s">
        <v>2331</v>
      </c>
      <c r="U415" s="214" t="s">
        <v>8005</v>
      </c>
      <c r="V415" s="215">
        <v>38722</v>
      </c>
      <c r="W415" s="213">
        <v>7248</v>
      </c>
      <c r="X415" s="273"/>
      <c r="Y415" s="274"/>
      <c r="Z415" s="273"/>
      <c r="AA415" s="273"/>
      <c r="AB415" s="273"/>
      <c r="AC415" s="275"/>
      <c r="AD415" s="41"/>
      <c r="AE415" s="41"/>
      <c r="AF415" s="41"/>
      <c r="AG415" s="41"/>
      <c r="AH415" s="41"/>
      <c r="AI415" s="278"/>
    </row>
    <row r="416" spans="1:35" ht="45" customHeight="1" x14ac:dyDescent="0.2">
      <c r="A416" s="218" t="s">
        <v>2501</v>
      </c>
      <c r="B416" s="209" t="s">
        <v>7733</v>
      </c>
      <c r="C416" s="209" t="s">
        <v>2314</v>
      </c>
      <c r="D416" s="210" t="s">
        <v>8069</v>
      </c>
      <c r="E416" s="209" t="s">
        <v>503</v>
      </c>
      <c r="F416" s="211" t="s">
        <v>26</v>
      </c>
      <c r="G416" s="211"/>
      <c r="H416" s="211" t="s">
        <v>504</v>
      </c>
      <c r="I416" s="211" t="s">
        <v>28</v>
      </c>
      <c r="J416" s="209"/>
      <c r="K416" s="209"/>
      <c r="L416" s="209" t="s">
        <v>2502</v>
      </c>
      <c r="M416" s="209" t="s">
        <v>2504</v>
      </c>
      <c r="N416" s="209" t="s">
        <v>47</v>
      </c>
      <c r="O416" s="209" t="s">
        <v>2506</v>
      </c>
      <c r="P416" s="209" t="s">
        <v>2505</v>
      </c>
      <c r="Q416" s="214" t="s">
        <v>2503</v>
      </c>
      <c r="R416" s="213"/>
      <c r="S416" s="214">
        <v>91001</v>
      </c>
      <c r="T416" s="214" t="s">
        <v>7894</v>
      </c>
      <c r="U416" s="214">
        <v>2021</v>
      </c>
      <c r="V416" s="215">
        <v>38705</v>
      </c>
      <c r="W416" s="213">
        <v>7233</v>
      </c>
      <c r="X416" s="273"/>
      <c r="Y416" s="274"/>
      <c r="Z416" s="273"/>
      <c r="AA416" s="273"/>
      <c r="AB416" s="273"/>
      <c r="AC416" s="275"/>
      <c r="AD416" s="41"/>
      <c r="AE416" s="41"/>
      <c r="AF416" s="41"/>
      <c r="AG416" s="41"/>
      <c r="AH416" s="41"/>
      <c r="AI416" s="278"/>
    </row>
    <row r="417" spans="1:35" ht="45" customHeight="1" x14ac:dyDescent="0.2">
      <c r="A417" s="218" t="s">
        <v>2507</v>
      </c>
      <c r="B417" s="210">
        <v>690411008</v>
      </c>
      <c r="C417" s="209" t="s">
        <v>2314</v>
      </c>
      <c r="D417" s="210" t="s">
        <v>8069</v>
      </c>
      <c r="E417" s="209" t="s">
        <v>2327</v>
      </c>
      <c r="F417" s="211" t="s">
        <v>26</v>
      </c>
      <c r="G417" s="211"/>
      <c r="H417" s="211" t="s">
        <v>2328</v>
      </c>
      <c r="I417" s="211" t="s">
        <v>28</v>
      </c>
      <c r="J417" s="209"/>
      <c r="K417" s="209"/>
      <c r="L417" s="209" t="s">
        <v>6954</v>
      </c>
      <c r="M417" s="209" t="s">
        <v>2508</v>
      </c>
      <c r="N417" s="212" t="s">
        <v>4997</v>
      </c>
      <c r="O417" s="213" t="s">
        <v>2510</v>
      </c>
      <c r="P417" s="213" t="s">
        <v>2509</v>
      </c>
      <c r="Q417" s="214"/>
      <c r="R417" s="213"/>
      <c r="S417" s="214">
        <v>91001</v>
      </c>
      <c r="T417" s="214" t="s">
        <v>2343</v>
      </c>
      <c r="U417" s="214" t="s">
        <v>8005</v>
      </c>
      <c r="V417" s="215">
        <v>41394</v>
      </c>
      <c r="W417" s="213">
        <v>7476</v>
      </c>
      <c r="X417" s="231"/>
      <c r="Y417" s="212"/>
      <c r="Z417" s="231"/>
      <c r="AA417" s="231"/>
      <c r="AB417" s="231"/>
      <c r="AC417" s="248" t="s">
        <v>7951</v>
      </c>
      <c r="AD417" s="41"/>
      <c r="AE417" s="41"/>
      <c r="AF417" s="41"/>
      <c r="AG417" s="41"/>
      <c r="AH417" s="41"/>
      <c r="AI417" s="278" t="s">
        <v>7962</v>
      </c>
    </row>
    <row r="418" spans="1:35" ht="45" customHeight="1" x14ac:dyDescent="0.2">
      <c r="A418" s="218" t="s">
        <v>6955</v>
      </c>
      <c r="B418" s="209" t="s">
        <v>7734</v>
      </c>
      <c r="C418" s="209" t="s">
        <v>2314</v>
      </c>
      <c r="D418" s="210" t="s">
        <v>8069</v>
      </c>
      <c r="E418" s="209" t="s">
        <v>2327</v>
      </c>
      <c r="F418" s="211" t="s">
        <v>26</v>
      </c>
      <c r="G418" s="211"/>
      <c r="H418" s="211" t="s">
        <v>2328</v>
      </c>
      <c r="I418" s="211" t="s">
        <v>28</v>
      </c>
      <c r="J418" s="209"/>
      <c r="K418" s="209"/>
      <c r="L418" s="209" t="s">
        <v>2511</v>
      </c>
      <c r="M418" s="209" t="s">
        <v>2513</v>
      </c>
      <c r="N418" s="212" t="s">
        <v>294</v>
      </c>
      <c r="O418" s="214" t="s">
        <v>895</v>
      </c>
      <c r="P418" s="213" t="s">
        <v>2512</v>
      </c>
      <c r="Q418" s="214"/>
      <c r="R418" s="213"/>
      <c r="S418" s="214">
        <v>91001</v>
      </c>
      <c r="T418" s="214" t="s">
        <v>2331</v>
      </c>
      <c r="U418" s="214" t="s">
        <v>8005</v>
      </c>
      <c r="V418" s="215">
        <v>38737</v>
      </c>
      <c r="W418" s="213">
        <v>7285</v>
      </c>
      <c r="X418" s="273"/>
      <c r="Y418" s="274"/>
      <c r="Z418" s="273"/>
      <c r="AA418" s="273"/>
      <c r="AB418" s="273"/>
      <c r="AC418" s="275"/>
      <c r="AD418" s="41"/>
      <c r="AE418" s="41"/>
      <c r="AF418" s="41"/>
      <c r="AG418" s="41"/>
      <c r="AH418" s="41"/>
      <c r="AI418" s="278"/>
    </row>
    <row r="419" spans="1:35" ht="45" customHeight="1" x14ac:dyDescent="0.2">
      <c r="A419" s="218" t="s">
        <v>6956</v>
      </c>
      <c r="B419" s="210">
        <v>735686003</v>
      </c>
      <c r="C419" s="209" t="s">
        <v>2314</v>
      </c>
      <c r="D419" s="210" t="s">
        <v>8069</v>
      </c>
      <c r="E419" s="209" t="s">
        <v>503</v>
      </c>
      <c r="F419" s="211" t="s">
        <v>26</v>
      </c>
      <c r="G419" s="211"/>
      <c r="H419" s="211" t="s">
        <v>504</v>
      </c>
      <c r="I419" s="211" t="s">
        <v>28</v>
      </c>
      <c r="J419" s="209"/>
      <c r="K419" s="209"/>
      <c r="L419" s="209" t="s">
        <v>6957</v>
      </c>
      <c r="M419" s="209" t="s">
        <v>2515</v>
      </c>
      <c r="N419" s="212" t="s">
        <v>501</v>
      </c>
      <c r="O419" s="213" t="s">
        <v>3809</v>
      </c>
      <c r="P419" s="213" t="s">
        <v>2514</v>
      </c>
      <c r="Q419" s="214" t="s">
        <v>6958</v>
      </c>
      <c r="R419" s="213"/>
      <c r="S419" s="214">
        <v>91001</v>
      </c>
      <c r="T419" s="214" t="s">
        <v>482</v>
      </c>
      <c r="U419" s="214" t="s">
        <v>8005</v>
      </c>
      <c r="V419" s="215">
        <v>42059</v>
      </c>
      <c r="W419" s="213">
        <v>7544</v>
      </c>
      <c r="X419" s="273"/>
      <c r="Y419" s="274"/>
      <c r="Z419" s="273"/>
      <c r="AA419" s="273"/>
      <c r="AB419" s="273"/>
      <c r="AC419" s="275"/>
      <c r="AD419" s="41"/>
      <c r="AE419" s="41"/>
      <c r="AF419" s="41"/>
      <c r="AG419" s="41"/>
      <c r="AH419" s="41"/>
      <c r="AI419" s="278"/>
    </row>
    <row r="420" spans="1:35" ht="45" customHeight="1" x14ac:dyDescent="0.2">
      <c r="A420" s="218" t="s">
        <v>6959</v>
      </c>
      <c r="B420" s="210">
        <v>691201007</v>
      </c>
      <c r="C420" s="209" t="s">
        <v>2314</v>
      </c>
      <c r="D420" s="210" t="s">
        <v>8069</v>
      </c>
      <c r="E420" s="209" t="s">
        <v>2327</v>
      </c>
      <c r="F420" s="211" t="s">
        <v>26</v>
      </c>
      <c r="G420" s="211"/>
      <c r="H420" s="211" t="s">
        <v>2328</v>
      </c>
      <c r="I420" s="211" t="s">
        <v>28</v>
      </c>
      <c r="J420" s="209"/>
      <c r="K420" s="209"/>
      <c r="L420" s="209" t="s">
        <v>2516</v>
      </c>
      <c r="M420" s="209" t="s">
        <v>2517</v>
      </c>
      <c r="N420" s="212" t="s">
        <v>4999</v>
      </c>
      <c r="O420" s="213" t="s">
        <v>2518</v>
      </c>
      <c r="P420" s="213"/>
      <c r="Q420" s="214"/>
      <c r="R420" s="213"/>
      <c r="S420" s="214">
        <v>91001</v>
      </c>
      <c r="T420" s="214" t="s">
        <v>2519</v>
      </c>
      <c r="U420" s="214">
        <v>2013</v>
      </c>
      <c r="V420" s="215">
        <v>37970</v>
      </c>
      <c r="W420" s="213">
        <v>6876</v>
      </c>
      <c r="X420" s="231"/>
      <c r="Y420" s="212"/>
      <c r="Z420" s="231"/>
      <c r="AA420" s="231"/>
      <c r="AB420" s="231"/>
      <c r="AC420" s="209"/>
      <c r="AD420" s="41"/>
      <c r="AE420" s="41"/>
      <c r="AF420" s="41"/>
      <c r="AG420" s="41"/>
      <c r="AH420" s="41"/>
      <c r="AI420" s="278"/>
    </row>
    <row r="421" spans="1:35" ht="45" customHeight="1" x14ac:dyDescent="0.2">
      <c r="A421" s="218" t="s">
        <v>2520</v>
      </c>
      <c r="B421" s="210">
        <v>691606007</v>
      </c>
      <c r="C421" s="209" t="s">
        <v>2314</v>
      </c>
      <c r="D421" s="210" t="s">
        <v>8069</v>
      </c>
      <c r="E421" s="209" t="s">
        <v>2327</v>
      </c>
      <c r="F421" s="211" t="s">
        <v>26</v>
      </c>
      <c r="G421" s="211"/>
      <c r="H421" s="211" t="s">
        <v>2328</v>
      </c>
      <c r="I421" s="211" t="s">
        <v>28</v>
      </c>
      <c r="J421" s="209"/>
      <c r="K421" s="209"/>
      <c r="L421" s="209" t="s">
        <v>6960</v>
      </c>
      <c r="M421" s="209" t="s">
        <v>2522</v>
      </c>
      <c r="N421" s="212" t="s">
        <v>294</v>
      </c>
      <c r="O421" s="213" t="s">
        <v>2524</v>
      </c>
      <c r="P421" s="213" t="s">
        <v>2523</v>
      </c>
      <c r="Q421" s="214" t="s">
        <v>2521</v>
      </c>
      <c r="R421" s="213"/>
      <c r="S421" s="214">
        <v>91001</v>
      </c>
      <c r="T421" s="214" t="s">
        <v>2331</v>
      </c>
      <c r="U421" s="214" t="s">
        <v>8005</v>
      </c>
      <c r="V421" s="215">
        <v>38751</v>
      </c>
      <c r="W421" s="213">
        <v>7295</v>
      </c>
      <c r="X421" s="273"/>
      <c r="Y421" s="274"/>
      <c r="Z421" s="273"/>
      <c r="AA421" s="273"/>
      <c r="AB421" s="273"/>
      <c r="AC421" s="275"/>
      <c r="AD421" s="41"/>
      <c r="AE421" s="41"/>
      <c r="AF421" s="41"/>
      <c r="AG421" s="41"/>
      <c r="AH421" s="41"/>
      <c r="AI421" s="278"/>
    </row>
    <row r="422" spans="1:35" ht="45" customHeight="1" x14ac:dyDescent="0.2">
      <c r="A422" s="218" t="s">
        <v>6961</v>
      </c>
      <c r="B422" s="210">
        <v>690302004</v>
      </c>
      <c r="C422" s="209" t="s">
        <v>2314</v>
      </c>
      <c r="D422" s="210" t="s">
        <v>8069</v>
      </c>
      <c r="E422" s="209" t="s">
        <v>2327</v>
      </c>
      <c r="F422" s="211" t="s">
        <v>26</v>
      </c>
      <c r="G422" s="211"/>
      <c r="H422" s="211" t="s">
        <v>2328</v>
      </c>
      <c r="I422" s="211" t="s">
        <v>28</v>
      </c>
      <c r="J422" s="209"/>
      <c r="K422" s="209"/>
      <c r="L422" s="209" t="s">
        <v>2525</v>
      </c>
      <c r="M422" s="209" t="s">
        <v>7462</v>
      </c>
      <c r="N422" s="212" t="s">
        <v>4995</v>
      </c>
      <c r="O422" s="213" t="s">
        <v>159</v>
      </c>
      <c r="P422" s="213" t="s">
        <v>7463</v>
      </c>
      <c r="Q422" s="225" t="s">
        <v>7464</v>
      </c>
      <c r="R422" s="213"/>
      <c r="S422" s="214" t="s">
        <v>2526</v>
      </c>
      <c r="T422" s="214" t="s">
        <v>2527</v>
      </c>
      <c r="U422" s="214">
        <v>2009</v>
      </c>
      <c r="V422" s="215">
        <v>37970</v>
      </c>
      <c r="W422" s="213">
        <v>7083</v>
      </c>
      <c r="X422" s="273"/>
      <c r="Y422" s="274"/>
      <c r="Z422" s="273"/>
      <c r="AA422" s="273"/>
      <c r="AB422" s="273"/>
      <c r="AC422" s="275"/>
      <c r="AD422" s="41"/>
      <c r="AE422" s="41"/>
      <c r="AF422" s="41"/>
      <c r="AG422" s="41"/>
      <c r="AH422" s="41"/>
      <c r="AI422" s="278"/>
    </row>
    <row r="423" spans="1:35" ht="45" customHeight="1" x14ac:dyDescent="0.2">
      <c r="A423" s="218" t="s">
        <v>6962</v>
      </c>
      <c r="B423" s="210">
        <v>690702002</v>
      </c>
      <c r="C423" s="209" t="s">
        <v>2314</v>
      </c>
      <c r="D423" s="210" t="s">
        <v>8069</v>
      </c>
      <c r="E423" s="209" t="s">
        <v>2327</v>
      </c>
      <c r="F423" s="211" t="s">
        <v>26</v>
      </c>
      <c r="G423" s="211"/>
      <c r="H423" s="211" t="s">
        <v>2328</v>
      </c>
      <c r="I423" s="211" t="s">
        <v>28</v>
      </c>
      <c r="J423" s="209"/>
      <c r="K423" s="209"/>
      <c r="L423" s="209" t="s">
        <v>2528</v>
      </c>
      <c r="M423" s="209" t="s">
        <v>2529</v>
      </c>
      <c r="N423" s="212" t="s">
        <v>46</v>
      </c>
      <c r="O423" s="213" t="s">
        <v>2530</v>
      </c>
      <c r="P423" s="213"/>
      <c r="Q423" s="214"/>
      <c r="R423" s="213"/>
      <c r="S423" s="214">
        <v>91001</v>
      </c>
      <c r="T423" s="214" t="s">
        <v>2331</v>
      </c>
      <c r="U423" s="214" t="s">
        <v>8005</v>
      </c>
      <c r="V423" s="215">
        <v>41500</v>
      </c>
      <c r="W423" s="213">
        <v>7483</v>
      </c>
      <c r="X423" s="231"/>
      <c r="Y423" s="212"/>
      <c r="Z423" s="231"/>
      <c r="AA423" s="231"/>
      <c r="AB423" s="231"/>
      <c r="AC423" s="209"/>
      <c r="AD423" s="41"/>
      <c r="AE423" s="41"/>
      <c r="AF423" s="41"/>
      <c r="AG423" s="41"/>
      <c r="AH423" s="41"/>
      <c r="AI423" s="278"/>
    </row>
    <row r="424" spans="1:35" ht="45" customHeight="1" x14ac:dyDescent="0.2">
      <c r="A424" s="218" t="s">
        <v>2531</v>
      </c>
      <c r="B424" s="210">
        <v>690403005</v>
      </c>
      <c r="C424" s="209" t="s">
        <v>2314</v>
      </c>
      <c r="D424" s="210" t="s">
        <v>8069</v>
      </c>
      <c r="E424" s="209" t="s">
        <v>2327</v>
      </c>
      <c r="F424" s="211" t="s">
        <v>26</v>
      </c>
      <c r="G424" s="211"/>
      <c r="H424" s="211" t="s">
        <v>2328</v>
      </c>
      <c r="I424" s="211" t="s">
        <v>28</v>
      </c>
      <c r="J424" s="209"/>
      <c r="K424" s="209"/>
      <c r="L424" s="209" t="s">
        <v>7840</v>
      </c>
      <c r="M424" s="209" t="s">
        <v>2532</v>
      </c>
      <c r="N424" s="212" t="s">
        <v>4997</v>
      </c>
      <c r="O424" s="213" t="s">
        <v>800</v>
      </c>
      <c r="P424" s="213" t="s">
        <v>2533</v>
      </c>
      <c r="Q424" s="214"/>
      <c r="R424" s="213"/>
      <c r="S424" s="214">
        <v>91001</v>
      </c>
      <c r="T424" s="214" t="s">
        <v>2331</v>
      </c>
      <c r="U424" s="214" t="s">
        <v>8005</v>
      </c>
      <c r="V424" s="215">
        <v>37970</v>
      </c>
      <c r="W424" s="213">
        <v>7072</v>
      </c>
      <c r="X424" s="273"/>
      <c r="Y424" s="274"/>
      <c r="Z424" s="273"/>
      <c r="AA424" s="273"/>
      <c r="AB424" s="273"/>
      <c r="AC424" s="279" t="s">
        <v>7951</v>
      </c>
      <c r="AD424" s="41"/>
      <c r="AE424" s="41"/>
      <c r="AF424" s="41"/>
      <c r="AG424" s="41"/>
      <c r="AH424" s="41"/>
      <c r="AI424" s="278" t="s">
        <v>7963</v>
      </c>
    </row>
    <row r="425" spans="1:35" ht="45" customHeight="1" x14ac:dyDescent="0.2">
      <c r="A425" s="218" t="s">
        <v>2534</v>
      </c>
      <c r="B425" s="210">
        <v>691512002</v>
      </c>
      <c r="C425" s="209" t="s">
        <v>2314</v>
      </c>
      <c r="D425" s="210" t="s">
        <v>8069</v>
      </c>
      <c r="E425" s="209" t="s">
        <v>2327</v>
      </c>
      <c r="F425" s="211" t="s">
        <v>26</v>
      </c>
      <c r="G425" s="211"/>
      <c r="H425" s="211" t="s">
        <v>2328</v>
      </c>
      <c r="I425" s="211" t="s">
        <v>28</v>
      </c>
      <c r="J425" s="209"/>
      <c r="K425" s="209"/>
      <c r="L425" s="209" t="s">
        <v>2535</v>
      </c>
      <c r="M425" s="209" t="s">
        <v>2536</v>
      </c>
      <c r="N425" s="212" t="s">
        <v>294</v>
      </c>
      <c r="O425" s="213" t="s">
        <v>1422</v>
      </c>
      <c r="P425" s="213"/>
      <c r="Q425" s="214"/>
      <c r="R425" s="213"/>
      <c r="S425" s="214" t="s">
        <v>2537</v>
      </c>
      <c r="T425" s="214" t="s">
        <v>493</v>
      </c>
      <c r="U425" s="214" t="s">
        <v>8005</v>
      </c>
      <c r="V425" s="215">
        <v>38159</v>
      </c>
      <c r="W425" s="213">
        <v>7137</v>
      </c>
      <c r="X425" s="231"/>
      <c r="Y425" s="212"/>
      <c r="Z425" s="231"/>
      <c r="AA425" s="231"/>
      <c r="AB425" s="231"/>
      <c r="AC425" s="209"/>
      <c r="AD425" s="41"/>
      <c r="AE425" s="41"/>
      <c r="AF425" s="41"/>
      <c r="AG425" s="41"/>
      <c r="AH425" s="41"/>
      <c r="AI425" s="278"/>
    </row>
    <row r="426" spans="1:35" ht="45" customHeight="1" x14ac:dyDescent="0.2">
      <c r="A426" s="218" t="s">
        <v>2538</v>
      </c>
      <c r="B426" s="210">
        <v>692002008</v>
      </c>
      <c r="C426" s="209" t="s">
        <v>2314</v>
      </c>
      <c r="D426" s="210" t="s">
        <v>8069</v>
      </c>
      <c r="E426" s="209" t="s">
        <v>503</v>
      </c>
      <c r="F426" s="211" t="s">
        <v>26</v>
      </c>
      <c r="G426" s="211"/>
      <c r="H426" s="211" t="s">
        <v>504</v>
      </c>
      <c r="I426" s="211" t="s">
        <v>28</v>
      </c>
      <c r="J426" s="209"/>
      <c r="K426" s="209"/>
      <c r="L426" s="209" t="s">
        <v>2539</v>
      </c>
      <c r="M426" s="209" t="s">
        <v>2540</v>
      </c>
      <c r="N426" s="212" t="s">
        <v>5000</v>
      </c>
      <c r="O426" s="213" t="s">
        <v>2542</v>
      </c>
      <c r="P426" s="213" t="s">
        <v>2541</v>
      </c>
      <c r="Q426" s="214" t="s">
        <v>5125</v>
      </c>
      <c r="R426" s="213"/>
      <c r="S426" s="214">
        <v>91001</v>
      </c>
      <c r="T426" s="214" t="s">
        <v>482</v>
      </c>
      <c r="U426" s="214" t="s">
        <v>8005</v>
      </c>
      <c r="V426" s="215">
        <v>41996</v>
      </c>
      <c r="W426" s="213">
        <v>7521</v>
      </c>
      <c r="X426" s="231"/>
      <c r="Y426" s="212"/>
      <c r="Z426" s="231"/>
      <c r="AA426" s="231"/>
      <c r="AB426" s="231"/>
      <c r="AC426" s="209"/>
      <c r="AD426" s="41"/>
      <c r="AE426" s="41"/>
      <c r="AF426" s="41"/>
      <c r="AG426" s="41"/>
      <c r="AH426" s="41"/>
      <c r="AI426" s="278"/>
    </row>
    <row r="427" spans="1:35" ht="45" customHeight="1" x14ac:dyDescent="0.2">
      <c r="A427" s="218" t="s">
        <v>2543</v>
      </c>
      <c r="B427" s="210">
        <v>692403002</v>
      </c>
      <c r="C427" s="209" t="s">
        <v>2314</v>
      </c>
      <c r="D427" s="210" t="s">
        <v>8069</v>
      </c>
      <c r="E427" s="209" t="s">
        <v>2327</v>
      </c>
      <c r="F427" s="211" t="s">
        <v>26</v>
      </c>
      <c r="G427" s="211"/>
      <c r="H427" s="211" t="s">
        <v>2328</v>
      </c>
      <c r="I427" s="211" t="s">
        <v>28</v>
      </c>
      <c r="J427" s="209"/>
      <c r="K427" s="209"/>
      <c r="L427" s="209" t="s">
        <v>6963</v>
      </c>
      <c r="M427" s="209" t="s">
        <v>2544</v>
      </c>
      <c r="N427" s="212" t="s">
        <v>718</v>
      </c>
      <c r="O427" s="213" t="s">
        <v>719</v>
      </c>
      <c r="P427" s="213" t="s">
        <v>6964</v>
      </c>
      <c r="Q427" s="214" t="s">
        <v>6965</v>
      </c>
      <c r="R427" s="213"/>
      <c r="S427" s="214">
        <v>91001</v>
      </c>
      <c r="T427" s="214" t="s">
        <v>2331</v>
      </c>
      <c r="U427" s="214" t="s">
        <v>8005</v>
      </c>
      <c r="V427" s="215">
        <v>37970</v>
      </c>
      <c r="W427" s="213">
        <v>5150</v>
      </c>
      <c r="X427" s="273"/>
      <c r="Y427" s="274"/>
      <c r="Z427" s="273"/>
      <c r="AA427" s="273"/>
      <c r="AB427" s="273"/>
      <c r="AC427" s="275"/>
      <c r="AD427" s="41"/>
      <c r="AE427" s="41"/>
      <c r="AF427" s="41"/>
      <c r="AG427" s="41"/>
      <c r="AH427" s="41"/>
      <c r="AI427" s="278"/>
    </row>
    <row r="428" spans="1:35" ht="45" customHeight="1" x14ac:dyDescent="0.2">
      <c r="A428" s="218" t="s">
        <v>2545</v>
      </c>
      <c r="B428" s="210">
        <v>691910008</v>
      </c>
      <c r="C428" s="209" t="s">
        <v>2314</v>
      </c>
      <c r="D428" s="210" t="s">
        <v>8069</v>
      </c>
      <c r="E428" s="209" t="s">
        <v>503</v>
      </c>
      <c r="F428" s="211" t="s">
        <v>26</v>
      </c>
      <c r="G428" s="211"/>
      <c r="H428" s="211" t="s">
        <v>504</v>
      </c>
      <c r="I428" s="211" t="s">
        <v>28</v>
      </c>
      <c r="J428" s="209"/>
      <c r="K428" s="209"/>
      <c r="L428" s="209" t="s">
        <v>2546</v>
      </c>
      <c r="M428" s="209" t="s">
        <v>2548</v>
      </c>
      <c r="N428" s="212" t="s">
        <v>47</v>
      </c>
      <c r="O428" s="213" t="s">
        <v>2550</v>
      </c>
      <c r="P428" s="213" t="s">
        <v>2549</v>
      </c>
      <c r="Q428" s="214" t="s">
        <v>2547</v>
      </c>
      <c r="R428" s="213"/>
      <c r="S428" s="214">
        <v>91001</v>
      </c>
      <c r="T428" s="214" t="s">
        <v>2359</v>
      </c>
      <c r="U428" s="214" t="s">
        <v>8005</v>
      </c>
      <c r="V428" s="215">
        <v>42053</v>
      </c>
      <c r="W428" s="213">
        <v>7532</v>
      </c>
      <c r="X428" s="273"/>
      <c r="Y428" s="274"/>
      <c r="Z428" s="273"/>
      <c r="AA428" s="273"/>
      <c r="AB428" s="273"/>
      <c r="AC428" s="275"/>
      <c r="AD428" s="41"/>
      <c r="AE428" s="41"/>
      <c r="AF428" s="41"/>
      <c r="AG428" s="41"/>
      <c r="AH428" s="41"/>
      <c r="AI428" s="278"/>
    </row>
    <row r="429" spans="1:35" ht="45" customHeight="1" x14ac:dyDescent="0.2">
      <c r="A429" s="218" t="s">
        <v>6966</v>
      </c>
      <c r="B429" s="210">
        <v>691810003</v>
      </c>
      <c r="C429" s="209" t="s">
        <v>2314</v>
      </c>
      <c r="D429" s="210" t="s">
        <v>8069</v>
      </c>
      <c r="E429" s="209" t="s">
        <v>2327</v>
      </c>
      <c r="F429" s="211" t="s">
        <v>26</v>
      </c>
      <c r="G429" s="211"/>
      <c r="H429" s="211" t="s">
        <v>2328</v>
      </c>
      <c r="I429" s="211" t="s">
        <v>28</v>
      </c>
      <c r="J429" s="209"/>
      <c r="K429" s="209"/>
      <c r="L429" s="209" t="s">
        <v>6967</v>
      </c>
      <c r="M429" s="209" t="s">
        <v>2551</v>
      </c>
      <c r="N429" s="213" t="s">
        <v>47</v>
      </c>
      <c r="O429" s="209" t="s">
        <v>2553</v>
      </c>
      <c r="P429" s="213" t="s">
        <v>2552</v>
      </c>
      <c r="Q429" s="226" t="s">
        <v>5126</v>
      </c>
      <c r="R429" s="213" t="s">
        <v>5127</v>
      </c>
      <c r="S429" s="214">
        <v>91001</v>
      </c>
      <c r="T429" s="214" t="s">
        <v>2331</v>
      </c>
      <c r="U429" s="214" t="s">
        <v>8005</v>
      </c>
      <c r="V429" s="215">
        <v>38755</v>
      </c>
      <c r="W429" s="213">
        <v>7297</v>
      </c>
      <c r="X429" s="273"/>
      <c r="Y429" s="274"/>
      <c r="Z429" s="273"/>
      <c r="AA429" s="273"/>
      <c r="AB429" s="273"/>
      <c r="AC429" s="275"/>
      <c r="AD429" s="41"/>
      <c r="AE429" s="41"/>
      <c r="AF429" s="41"/>
      <c r="AG429" s="41"/>
      <c r="AH429" s="41"/>
      <c r="AI429" s="278"/>
    </row>
    <row r="430" spans="1:35" ht="45" customHeight="1" x14ac:dyDescent="0.2">
      <c r="A430" s="218" t="s">
        <v>2554</v>
      </c>
      <c r="B430" s="210">
        <v>691602001</v>
      </c>
      <c r="C430" s="209" t="s">
        <v>2314</v>
      </c>
      <c r="D430" s="210" t="s">
        <v>8069</v>
      </c>
      <c r="E430" s="209" t="s">
        <v>2327</v>
      </c>
      <c r="F430" s="211" t="s">
        <v>26</v>
      </c>
      <c r="G430" s="211"/>
      <c r="H430" s="211" t="s">
        <v>2328</v>
      </c>
      <c r="I430" s="211" t="s">
        <v>28</v>
      </c>
      <c r="J430" s="209"/>
      <c r="K430" s="209"/>
      <c r="L430" s="209" t="s">
        <v>6968</v>
      </c>
      <c r="M430" s="209" t="s">
        <v>2555</v>
      </c>
      <c r="N430" s="212" t="s">
        <v>294</v>
      </c>
      <c r="O430" s="213" t="s">
        <v>2557</v>
      </c>
      <c r="P430" s="213" t="s">
        <v>2556</v>
      </c>
      <c r="Q430" s="214" t="s">
        <v>5112</v>
      </c>
      <c r="R430" s="213"/>
      <c r="S430" s="214">
        <v>91001</v>
      </c>
      <c r="T430" s="214" t="s">
        <v>2331</v>
      </c>
      <c r="U430" s="214" t="s">
        <v>8005</v>
      </c>
      <c r="V430" s="215">
        <v>41443</v>
      </c>
      <c r="W430" s="213">
        <v>7480</v>
      </c>
      <c r="X430" s="273"/>
      <c r="Y430" s="274"/>
      <c r="Z430" s="273"/>
      <c r="AA430" s="273"/>
      <c r="AB430" s="273"/>
      <c r="AC430" s="275"/>
      <c r="AD430" s="41"/>
      <c r="AE430" s="41"/>
      <c r="AF430" s="41"/>
      <c r="AG430" s="41"/>
      <c r="AH430" s="41"/>
      <c r="AI430" s="278"/>
    </row>
    <row r="431" spans="1:35" ht="45" customHeight="1" x14ac:dyDescent="0.2">
      <c r="A431" s="218" t="s">
        <v>6969</v>
      </c>
      <c r="B431" s="210">
        <v>690739003</v>
      </c>
      <c r="C431" s="209" t="s">
        <v>2314</v>
      </c>
      <c r="D431" s="210" t="s">
        <v>8069</v>
      </c>
      <c r="E431" s="209" t="s">
        <v>503</v>
      </c>
      <c r="F431" s="211" t="s">
        <v>26</v>
      </c>
      <c r="G431" s="211"/>
      <c r="H431" s="211" t="s">
        <v>504</v>
      </c>
      <c r="I431" s="211" t="s">
        <v>28</v>
      </c>
      <c r="J431" s="209"/>
      <c r="K431" s="209"/>
      <c r="L431" s="209" t="s">
        <v>2558</v>
      </c>
      <c r="M431" s="209" t="s">
        <v>2560</v>
      </c>
      <c r="N431" s="212" t="s">
        <v>46</v>
      </c>
      <c r="O431" s="213" t="s">
        <v>4609</v>
      </c>
      <c r="P431" s="213" t="s">
        <v>2561</v>
      </c>
      <c r="Q431" s="214" t="s">
        <v>2559</v>
      </c>
      <c r="R431" s="213"/>
      <c r="S431" s="214">
        <v>91001</v>
      </c>
      <c r="T431" s="214" t="s">
        <v>482</v>
      </c>
      <c r="U431" s="214" t="s">
        <v>8005</v>
      </c>
      <c r="V431" s="215">
        <v>42053</v>
      </c>
      <c r="W431" s="213">
        <v>7535</v>
      </c>
      <c r="X431" s="231"/>
      <c r="Y431" s="212"/>
      <c r="Z431" s="231"/>
      <c r="AA431" s="231"/>
      <c r="AB431" s="231"/>
      <c r="AC431" s="209"/>
      <c r="AD431" s="41"/>
      <c r="AE431" s="41"/>
      <c r="AF431" s="41"/>
      <c r="AG431" s="41"/>
      <c r="AH431" s="41"/>
      <c r="AI431" s="278"/>
    </row>
    <row r="432" spans="1:35" ht="45" customHeight="1" x14ac:dyDescent="0.2">
      <c r="A432" s="218" t="s">
        <v>2562</v>
      </c>
      <c r="B432" s="210">
        <v>691103005</v>
      </c>
      <c r="C432" s="209" t="s">
        <v>2314</v>
      </c>
      <c r="D432" s="210" t="s">
        <v>8069</v>
      </c>
      <c r="E432" s="209" t="s">
        <v>503</v>
      </c>
      <c r="F432" s="211" t="s">
        <v>26</v>
      </c>
      <c r="G432" s="211"/>
      <c r="H432" s="211" t="s">
        <v>504</v>
      </c>
      <c r="I432" s="211" t="s">
        <v>28</v>
      </c>
      <c r="J432" s="209"/>
      <c r="K432" s="209"/>
      <c r="L432" s="209" t="s">
        <v>2563</v>
      </c>
      <c r="M432" s="209" t="s">
        <v>2564</v>
      </c>
      <c r="N432" s="212" t="s">
        <v>4999</v>
      </c>
      <c r="O432" s="213" t="s">
        <v>1077</v>
      </c>
      <c r="P432" s="213" t="s">
        <v>2565</v>
      </c>
      <c r="Q432" s="214"/>
      <c r="R432" s="213"/>
      <c r="S432" s="214">
        <v>91001</v>
      </c>
      <c r="T432" s="214" t="s">
        <v>482</v>
      </c>
      <c r="U432" s="214" t="s">
        <v>8005</v>
      </c>
      <c r="V432" s="215">
        <v>42068</v>
      </c>
      <c r="W432" s="213">
        <v>7557</v>
      </c>
      <c r="X432" s="231"/>
      <c r="Y432" s="212"/>
      <c r="Z432" s="231"/>
      <c r="AA432" s="231"/>
      <c r="AB432" s="231"/>
      <c r="AC432" s="209"/>
      <c r="AD432" s="41"/>
      <c r="AE432" s="41"/>
      <c r="AF432" s="41"/>
      <c r="AG432" s="41"/>
      <c r="AH432" s="41"/>
      <c r="AI432" s="278"/>
    </row>
    <row r="433" spans="1:35" ht="45" customHeight="1" x14ac:dyDescent="0.2">
      <c r="A433" s="218" t="s">
        <v>6970</v>
      </c>
      <c r="B433" s="210">
        <v>691001008</v>
      </c>
      <c r="C433" s="209" t="s">
        <v>2314</v>
      </c>
      <c r="D433" s="210" t="s">
        <v>8069</v>
      </c>
      <c r="E433" s="209" t="s">
        <v>2327</v>
      </c>
      <c r="F433" s="211" t="s">
        <v>26</v>
      </c>
      <c r="G433" s="211"/>
      <c r="H433" s="211" t="s">
        <v>2328</v>
      </c>
      <c r="I433" s="211" t="s">
        <v>28</v>
      </c>
      <c r="J433" s="209"/>
      <c r="K433" s="209"/>
      <c r="L433" s="209" t="s">
        <v>2566</v>
      </c>
      <c r="M433" s="209" t="s">
        <v>2568</v>
      </c>
      <c r="N433" s="212" t="s">
        <v>4999</v>
      </c>
      <c r="O433" s="213" t="s">
        <v>1078</v>
      </c>
      <c r="P433" s="213" t="s">
        <v>5113</v>
      </c>
      <c r="Q433" s="214" t="s">
        <v>2567</v>
      </c>
      <c r="R433" s="213"/>
      <c r="S433" s="214">
        <v>91001</v>
      </c>
      <c r="T433" s="214" t="s">
        <v>2359</v>
      </c>
      <c r="U433" s="214" t="s">
        <v>8005</v>
      </c>
      <c r="V433" s="215">
        <v>38723</v>
      </c>
      <c r="W433" s="213">
        <v>7253</v>
      </c>
      <c r="X433" s="273"/>
      <c r="Y433" s="274"/>
      <c r="Z433" s="273"/>
      <c r="AA433" s="273"/>
      <c r="AB433" s="273"/>
      <c r="AC433" s="275"/>
      <c r="AD433" s="41"/>
      <c r="AE433" s="41"/>
      <c r="AF433" s="41"/>
      <c r="AG433" s="41"/>
      <c r="AH433" s="41"/>
      <c r="AI433" s="278"/>
    </row>
    <row r="434" spans="1:35" ht="45" customHeight="1" x14ac:dyDescent="0.2">
      <c r="A434" s="218" t="s">
        <v>2569</v>
      </c>
      <c r="B434" s="209" t="s">
        <v>7735</v>
      </c>
      <c r="C434" s="209" t="s">
        <v>2314</v>
      </c>
      <c r="D434" s="210" t="s">
        <v>8069</v>
      </c>
      <c r="E434" s="209" t="s">
        <v>2327</v>
      </c>
      <c r="F434" s="211" t="s">
        <v>26</v>
      </c>
      <c r="G434" s="211"/>
      <c r="H434" s="211" t="s">
        <v>2328</v>
      </c>
      <c r="I434" s="211" t="s">
        <v>28</v>
      </c>
      <c r="J434" s="209"/>
      <c r="K434" s="209"/>
      <c r="L434" s="209" t="s">
        <v>2570</v>
      </c>
      <c r="M434" s="209" t="s">
        <v>2571</v>
      </c>
      <c r="N434" s="212" t="s">
        <v>4995</v>
      </c>
      <c r="O434" s="213" t="s">
        <v>8084</v>
      </c>
      <c r="P434" s="213" t="s">
        <v>2572</v>
      </c>
      <c r="Q434" s="214"/>
      <c r="R434" s="213"/>
      <c r="S434" s="214">
        <v>91001</v>
      </c>
      <c r="T434" s="214" t="s">
        <v>482</v>
      </c>
      <c r="U434" s="214" t="s">
        <v>8005</v>
      </c>
      <c r="V434" s="215">
        <v>38687</v>
      </c>
      <c r="W434" s="213">
        <v>7222</v>
      </c>
      <c r="X434" s="231"/>
      <c r="Y434" s="212"/>
      <c r="Z434" s="231"/>
      <c r="AA434" s="231"/>
      <c r="AB434" s="231"/>
      <c r="AC434" s="209"/>
      <c r="AD434" s="41"/>
      <c r="AE434" s="41"/>
      <c r="AF434" s="41"/>
      <c r="AG434" s="41"/>
      <c r="AH434" s="41"/>
      <c r="AI434" s="278"/>
    </row>
    <row r="435" spans="1:35" ht="45" customHeight="1" x14ac:dyDescent="0.2">
      <c r="A435" s="218" t="s">
        <v>6971</v>
      </c>
      <c r="B435" s="210">
        <v>690806002</v>
      </c>
      <c r="C435" s="209" t="s">
        <v>2314</v>
      </c>
      <c r="D435" s="210" t="s">
        <v>8069</v>
      </c>
      <c r="E435" s="209" t="s">
        <v>503</v>
      </c>
      <c r="F435" s="211" t="s">
        <v>26</v>
      </c>
      <c r="G435" s="211"/>
      <c r="H435" s="211" t="s">
        <v>504</v>
      </c>
      <c r="I435" s="211" t="s">
        <v>28</v>
      </c>
      <c r="J435" s="209"/>
      <c r="K435" s="209"/>
      <c r="L435" s="209" t="s">
        <v>7895</v>
      </c>
      <c r="M435" s="209" t="s">
        <v>2573</v>
      </c>
      <c r="N435" s="212" t="s">
        <v>4998</v>
      </c>
      <c r="O435" s="213" t="s">
        <v>2574</v>
      </c>
      <c r="P435" s="213">
        <v>722462921</v>
      </c>
      <c r="Q435" s="214"/>
      <c r="R435" s="213"/>
      <c r="S435" s="214">
        <v>91001</v>
      </c>
      <c r="T435" s="214" t="s">
        <v>482</v>
      </c>
      <c r="U435" s="214" t="s">
        <v>8005</v>
      </c>
      <c r="V435" s="215" t="s">
        <v>6972</v>
      </c>
      <c r="W435" s="213">
        <v>7507</v>
      </c>
      <c r="X435" s="231"/>
      <c r="Y435" s="212"/>
      <c r="Z435" s="231"/>
      <c r="AA435" s="231"/>
      <c r="AB435" s="231"/>
      <c r="AC435" s="209"/>
      <c r="AD435" s="41"/>
      <c r="AE435" s="41"/>
      <c r="AF435" s="41"/>
      <c r="AG435" s="41"/>
      <c r="AH435" s="41"/>
      <c r="AI435" s="278"/>
    </row>
    <row r="436" spans="1:35" ht="45" customHeight="1" x14ac:dyDescent="0.2">
      <c r="A436" s="218" t="s">
        <v>2575</v>
      </c>
      <c r="B436" s="210">
        <v>692553004</v>
      </c>
      <c r="C436" s="209" t="s">
        <v>2314</v>
      </c>
      <c r="D436" s="210" t="s">
        <v>8069</v>
      </c>
      <c r="E436" s="209" t="s">
        <v>2327</v>
      </c>
      <c r="F436" s="211" t="s">
        <v>26</v>
      </c>
      <c r="G436" s="211"/>
      <c r="H436" s="211" t="s">
        <v>2328</v>
      </c>
      <c r="I436" s="211" t="s">
        <v>28</v>
      </c>
      <c r="J436" s="209"/>
      <c r="K436" s="209"/>
      <c r="L436" s="209" t="s">
        <v>6973</v>
      </c>
      <c r="M436" s="209" t="s">
        <v>2576</v>
      </c>
      <c r="N436" s="212" t="s">
        <v>46</v>
      </c>
      <c r="O436" s="213" t="s">
        <v>4202</v>
      </c>
      <c r="P436" s="213" t="s">
        <v>6974</v>
      </c>
      <c r="Q436" s="214" t="s">
        <v>6975</v>
      </c>
      <c r="R436" s="213"/>
      <c r="S436" s="214">
        <v>91001</v>
      </c>
      <c r="T436" s="214" t="s">
        <v>2331</v>
      </c>
      <c r="U436" s="214" t="s">
        <v>8005</v>
      </c>
      <c r="V436" s="215">
        <v>38624</v>
      </c>
      <c r="W436" s="213">
        <v>7200</v>
      </c>
      <c r="X436" s="273"/>
      <c r="Y436" s="274"/>
      <c r="Z436" s="273"/>
      <c r="AA436" s="273"/>
      <c r="AB436" s="273"/>
      <c r="AC436" s="275"/>
      <c r="AD436" s="41"/>
      <c r="AE436" s="41"/>
      <c r="AF436" s="41"/>
      <c r="AG436" s="41"/>
      <c r="AH436" s="41"/>
      <c r="AI436" s="278"/>
    </row>
    <row r="437" spans="1:35" ht="45" customHeight="1" x14ac:dyDescent="0.2">
      <c r="A437" s="218" t="s">
        <v>2577</v>
      </c>
      <c r="B437" s="209" t="s">
        <v>7736</v>
      </c>
      <c r="C437" s="209" t="s">
        <v>2578</v>
      </c>
      <c r="D437" s="210" t="s">
        <v>8069</v>
      </c>
      <c r="E437" s="209" t="s">
        <v>503</v>
      </c>
      <c r="F437" s="211" t="s">
        <v>26</v>
      </c>
      <c r="G437" s="211"/>
      <c r="H437" s="211" t="s">
        <v>504</v>
      </c>
      <c r="I437" s="211" t="s">
        <v>28</v>
      </c>
      <c r="J437" s="209"/>
      <c r="K437" s="209"/>
      <c r="L437" s="209" t="s">
        <v>2579</v>
      </c>
      <c r="M437" s="209" t="s">
        <v>5036</v>
      </c>
      <c r="N437" s="212" t="s">
        <v>4996</v>
      </c>
      <c r="O437" s="213" t="s">
        <v>1914</v>
      </c>
      <c r="P437" s="213" t="s">
        <v>5116</v>
      </c>
      <c r="Q437" s="214" t="s">
        <v>5117</v>
      </c>
      <c r="R437" s="213"/>
      <c r="S437" s="214" t="s">
        <v>2580</v>
      </c>
      <c r="T437" s="214" t="s">
        <v>2581</v>
      </c>
      <c r="U437" s="214">
        <v>2009</v>
      </c>
      <c r="V437" s="215">
        <v>40346</v>
      </c>
      <c r="W437" s="213">
        <v>7427</v>
      </c>
      <c r="X437" s="231"/>
      <c r="Y437" s="212"/>
      <c r="Z437" s="231"/>
      <c r="AA437" s="231"/>
      <c r="AB437" s="231"/>
      <c r="AC437" s="209"/>
      <c r="AD437" s="41"/>
      <c r="AE437" s="41"/>
      <c r="AF437" s="41"/>
      <c r="AG437" s="41"/>
      <c r="AH437" s="41"/>
      <c r="AI437" s="278"/>
    </row>
    <row r="438" spans="1:35" ht="45" customHeight="1" x14ac:dyDescent="0.2">
      <c r="A438" s="218" t="s">
        <v>2582</v>
      </c>
      <c r="B438" s="210">
        <v>690730006</v>
      </c>
      <c r="C438" s="209" t="s">
        <v>2314</v>
      </c>
      <c r="D438" s="210" t="s">
        <v>8069</v>
      </c>
      <c r="E438" s="209" t="s">
        <v>2327</v>
      </c>
      <c r="F438" s="211" t="s">
        <v>26</v>
      </c>
      <c r="G438" s="211"/>
      <c r="H438" s="211" t="s">
        <v>2328</v>
      </c>
      <c r="I438" s="211" t="s">
        <v>28</v>
      </c>
      <c r="J438" s="209"/>
      <c r="K438" s="209"/>
      <c r="L438" s="209" t="s">
        <v>2583</v>
      </c>
      <c r="M438" s="209" t="s">
        <v>2584</v>
      </c>
      <c r="N438" s="212" t="s">
        <v>46</v>
      </c>
      <c r="O438" s="213" t="s">
        <v>2585</v>
      </c>
      <c r="P438" s="213" t="s">
        <v>6976</v>
      </c>
      <c r="Q438" s="214" t="s">
        <v>6977</v>
      </c>
      <c r="R438" s="213"/>
      <c r="S438" s="214">
        <v>91001</v>
      </c>
      <c r="T438" s="214" t="s">
        <v>2343</v>
      </c>
      <c r="U438" s="214" t="s">
        <v>8005</v>
      </c>
      <c r="V438" s="215">
        <v>38737</v>
      </c>
      <c r="W438" s="213">
        <v>7279</v>
      </c>
      <c r="X438" s="273"/>
      <c r="Y438" s="274"/>
      <c r="Z438" s="273"/>
      <c r="AA438" s="273"/>
      <c r="AB438" s="273"/>
      <c r="AC438" s="275"/>
      <c r="AD438" s="41"/>
      <c r="AE438" s="41"/>
      <c r="AF438" s="41"/>
      <c r="AG438" s="41"/>
      <c r="AH438" s="41"/>
      <c r="AI438" s="278"/>
    </row>
    <row r="439" spans="1:35" ht="45" customHeight="1" x14ac:dyDescent="0.2">
      <c r="A439" s="218" t="s">
        <v>2586</v>
      </c>
      <c r="B439" s="210">
        <v>690617005</v>
      </c>
      <c r="C439" s="209" t="s">
        <v>2314</v>
      </c>
      <c r="D439" s="210" t="s">
        <v>8069</v>
      </c>
      <c r="E439" s="209" t="s">
        <v>2587</v>
      </c>
      <c r="F439" s="211" t="s">
        <v>26</v>
      </c>
      <c r="G439" s="211"/>
      <c r="H439" s="211" t="s">
        <v>504</v>
      </c>
      <c r="I439" s="211" t="s">
        <v>28</v>
      </c>
      <c r="J439" s="209"/>
      <c r="K439" s="209"/>
      <c r="L439" s="209" t="s">
        <v>2588</v>
      </c>
      <c r="M439" s="209" t="s">
        <v>2589</v>
      </c>
      <c r="N439" s="212" t="s">
        <v>501</v>
      </c>
      <c r="O439" s="213" t="s">
        <v>3502</v>
      </c>
      <c r="P439" s="213" t="s">
        <v>5158</v>
      </c>
      <c r="Q439" s="214" t="s">
        <v>2590</v>
      </c>
      <c r="R439" s="213"/>
      <c r="S439" s="214">
        <v>91001</v>
      </c>
      <c r="T439" s="214" t="s">
        <v>482</v>
      </c>
      <c r="U439" s="214" t="s">
        <v>8005</v>
      </c>
      <c r="V439" s="215">
        <v>42215</v>
      </c>
      <c r="W439" s="213">
        <v>7577</v>
      </c>
      <c r="X439" s="231"/>
      <c r="Y439" s="212"/>
      <c r="Z439" s="231"/>
      <c r="AA439" s="231"/>
      <c r="AB439" s="231"/>
      <c r="AC439" s="209"/>
      <c r="AD439" s="41"/>
      <c r="AE439" s="41"/>
      <c r="AF439" s="41"/>
      <c r="AG439" s="41"/>
      <c r="AH439" s="41"/>
      <c r="AI439" s="278"/>
    </row>
    <row r="440" spans="1:35" ht="45" customHeight="1" x14ac:dyDescent="0.2">
      <c r="A440" s="218" t="s">
        <v>2591</v>
      </c>
      <c r="B440" s="210">
        <v>690737000</v>
      </c>
      <c r="C440" s="209" t="s">
        <v>2314</v>
      </c>
      <c r="D440" s="210" t="s">
        <v>8069</v>
      </c>
      <c r="E440" s="209" t="s">
        <v>503</v>
      </c>
      <c r="F440" s="211" t="s">
        <v>26</v>
      </c>
      <c r="G440" s="211"/>
      <c r="H440" s="211" t="s">
        <v>504</v>
      </c>
      <c r="I440" s="211" t="s">
        <v>28</v>
      </c>
      <c r="J440" s="209"/>
      <c r="K440" s="209"/>
      <c r="L440" s="209" t="s">
        <v>6978</v>
      </c>
      <c r="M440" s="209" t="s">
        <v>2592</v>
      </c>
      <c r="N440" s="212" t="s">
        <v>501</v>
      </c>
      <c r="O440" s="213" t="s">
        <v>2594</v>
      </c>
      <c r="P440" s="213" t="s">
        <v>2593</v>
      </c>
      <c r="Q440" s="214"/>
      <c r="R440" s="213"/>
      <c r="S440" s="214">
        <v>91001</v>
      </c>
      <c r="T440" s="214" t="s">
        <v>482</v>
      </c>
      <c r="U440" s="214" t="s">
        <v>8005</v>
      </c>
      <c r="V440" s="215">
        <v>42410</v>
      </c>
      <c r="W440" s="213">
        <v>7596</v>
      </c>
      <c r="X440" s="231"/>
      <c r="Y440" s="212"/>
      <c r="Z440" s="231"/>
      <c r="AA440" s="231"/>
      <c r="AB440" s="231"/>
      <c r="AC440" s="209"/>
      <c r="AD440" s="41"/>
      <c r="AE440" s="41"/>
      <c r="AF440" s="41"/>
      <c r="AG440" s="41"/>
      <c r="AH440" s="41"/>
      <c r="AI440" s="278"/>
    </row>
    <row r="441" spans="1:35" ht="45" customHeight="1" x14ac:dyDescent="0.2">
      <c r="A441" s="218" t="s">
        <v>6979</v>
      </c>
      <c r="B441" s="210">
        <v>692543009</v>
      </c>
      <c r="C441" s="209" t="s">
        <v>2314</v>
      </c>
      <c r="D441" s="210" t="s">
        <v>8069</v>
      </c>
      <c r="E441" s="209" t="s">
        <v>2327</v>
      </c>
      <c r="F441" s="211" t="s">
        <v>26</v>
      </c>
      <c r="G441" s="211"/>
      <c r="H441" s="211" t="s">
        <v>2328</v>
      </c>
      <c r="I441" s="211" t="s">
        <v>28</v>
      </c>
      <c r="J441" s="209"/>
      <c r="K441" s="209"/>
      <c r="L441" s="209" t="s">
        <v>6980</v>
      </c>
      <c r="M441" s="209" t="s">
        <v>2595</v>
      </c>
      <c r="N441" s="212" t="s">
        <v>46</v>
      </c>
      <c r="O441" s="213" t="s">
        <v>1553</v>
      </c>
      <c r="P441" s="213">
        <v>226773400</v>
      </c>
      <c r="Q441" s="225" t="s">
        <v>6981</v>
      </c>
      <c r="R441" s="213"/>
      <c r="S441" s="214">
        <v>91001</v>
      </c>
      <c r="T441" s="214" t="s">
        <v>7896</v>
      </c>
      <c r="U441" s="214">
        <v>2021</v>
      </c>
      <c r="V441" s="215">
        <v>37970</v>
      </c>
      <c r="W441" s="213">
        <v>6998</v>
      </c>
      <c r="X441" s="273"/>
      <c r="Y441" s="274"/>
      <c r="Z441" s="273"/>
      <c r="AA441" s="273"/>
      <c r="AB441" s="273"/>
      <c r="AC441" s="275"/>
      <c r="AD441" s="289"/>
      <c r="AE441" s="289"/>
      <c r="AF441" s="289"/>
      <c r="AG441" s="289"/>
      <c r="AH441" s="289"/>
      <c r="AI441" s="278"/>
    </row>
    <row r="442" spans="1:35" ht="45" customHeight="1" x14ac:dyDescent="0.2">
      <c r="A442" s="218" t="s">
        <v>2596</v>
      </c>
      <c r="B442" s="210">
        <v>691507009</v>
      </c>
      <c r="C442" s="209" t="s">
        <v>2314</v>
      </c>
      <c r="D442" s="210" t="s">
        <v>8069</v>
      </c>
      <c r="E442" s="209" t="s">
        <v>2327</v>
      </c>
      <c r="F442" s="211" t="s">
        <v>26</v>
      </c>
      <c r="G442" s="211"/>
      <c r="H442" s="211" t="s">
        <v>2328</v>
      </c>
      <c r="I442" s="211" t="s">
        <v>28</v>
      </c>
      <c r="J442" s="209"/>
      <c r="K442" s="209"/>
      <c r="L442" s="209" t="s">
        <v>2597</v>
      </c>
      <c r="M442" s="209" t="s">
        <v>2599</v>
      </c>
      <c r="N442" s="212" t="s">
        <v>294</v>
      </c>
      <c r="O442" s="213" t="s">
        <v>2601</v>
      </c>
      <c r="P442" s="213" t="s">
        <v>2600</v>
      </c>
      <c r="Q442" s="214" t="s">
        <v>2598</v>
      </c>
      <c r="R442" s="213"/>
      <c r="S442" s="214">
        <v>91001</v>
      </c>
      <c r="T442" s="214" t="s">
        <v>2343</v>
      </c>
      <c r="U442" s="214" t="s">
        <v>8005</v>
      </c>
      <c r="V442" s="215">
        <v>38744</v>
      </c>
      <c r="W442" s="213">
        <v>7290</v>
      </c>
      <c r="X442" s="231"/>
      <c r="Y442" s="212"/>
      <c r="Z442" s="231"/>
      <c r="AA442" s="231"/>
      <c r="AB442" s="231"/>
      <c r="AC442" s="209"/>
      <c r="AD442" s="41"/>
      <c r="AE442" s="41"/>
      <c r="AF442" s="41"/>
      <c r="AG442" s="41"/>
      <c r="AH442" s="41"/>
      <c r="AI442" s="278"/>
    </row>
    <row r="443" spans="1:35" ht="45" customHeight="1" x14ac:dyDescent="0.2">
      <c r="A443" s="218" t="s">
        <v>2602</v>
      </c>
      <c r="B443" s="209" t="s">
        <v>7737</v>
      </c>
      <c r="C443" s="209" t="s">
        <v>2314</v>
      </c>
      <c r="D443" s="210" t="s">
        <v>8069</v>
      </c>
      <c r="E443" s="209" t="s">
        <v>2327</v>
      </c>
      <c r="F443" s="211" t="s">
        <v>26</v>
      </c>
      <c r="G443" s="211"/>
      <c r="H443" s="211" t="s">
        <v>2328</v>
      </c>
      <c r="I443" s="211" t="s">
        <v>28</v>
      </c>
      <c r="J443" s="209"/>
      <c r="K443" s="209"/>
      <c r="L443" s="209" t="s">
        <v>2603</v>
      </c>
      <c r="M443" s="209" t="s">
        <v>2604</v>
      </c>
      <c r="N443" s="212" t="s">
        <v>47</v>
      </c>
      <c r="O443" s="213" t="s">
        <v>2606</v>
      </c>
      <c r="P443" s="213" t="s">
        <v>2605</v>
      </c>
      <c r="Q443" s="214"/>
      <c r="R443" s="213"/>
      <c r="S443" s="214">
        <v>91001</v>
      </c>
      <c r="T443" s="214" t="s">
        <v>2390</v>
      </c>
      <c r="U443" s="214" t="s">
        <v>8005</v>
      </c>
      <c r="V443" s="215">
        <v>38315</v>
      </c>
      <c r="W443" s="213">
        <v>7150</v>
      </c>
      <c r="X443" s="231"/>
      <c r="Y443" s="212"/>
      <c r="Z443" s="231"/>
      <c r="AA443" s="231"/>
      <c r="AB443" s="231"/>
      <c r="AC443" s="209"/>
      <c r="AD443" s="41"/>
      <c r="AE443" s="41"/>
      <c r="AF443" s="41"/>
      <c r="AG443" s="41"/>
      <c r="AH443" s="41"/>
      <c r="AI443" s="278"/>
    </row>
    <row r="444" spans="1:35" ht="45" customHeight="1" x14ac:dyDescent="0.2">
      <c r="A444" s="218" t="s">
        <v>2607</v>
      </c>
      <c r="B444" s="209" t="s">
        <v>7738</v>
      </c>
      <c r="C444" s="209" t="s">
        <v>2314</v>
      </c>
      <c r="D444" s="210" t="s">
        <v>8069</v>
      </c>
      <c r="E444" s="209" t="s">
        <v>503</v>
      </c>
      <c r="F444" s="211" t="s">
        <v>26</v>
      </c>
      <c r="G444" s="211"/>
      <c r="H444" s="211" t="s">
        <v>504</v>
      </c>
      <c r="I444" s="211" t="s">
        <v>28</v>
      </c>
      <c r="J444" s="209"/>
      <c r="K444" s="209"/>
      <c r="L444" s="209" t="s">
        <v>2608</v>
      </c>
      <c r="M444" s="246" t="s">
        <v>2609</v>
      </c>
      <c r="N444" s="212" t="s">
        <v>4995</v>
      </c>
      <c r="O444" s="213" t="s">
        <v>2610</v>
      </c>
      <c r="P444" s="213" t="s">
        <v>6982</v>
      </c>
      <c r="Q444" s="214" t="s">
        <v>6983</v>
      </c>
      <c r="R444" s="213"/>
      <c r="S444" s="214">
        <v>91001</v>
      </c>
      <c r="T444" s="214" t="s">
        <v>482</v>
      </c>
      <c r="U444" s="214" t="s">
        <v>8005</v>
      </c>
      <c r="V444" s="215">
        <v>42059</v>
      </c>
      <c r="W444" s="213">
        <v>7546</v>
      </c>
      <c r="X444" s="273"/>
      <c r="Y444" s="274"/>
      <c r="Z444" s="273"/>
      <c r="AA444" s="273"/>
      <c r="AB444" s="273"/>
      <c r="AC444" s="275"/>
      <c r="AD444" s="41"/>
      <c r="AE444" s="41"/>
      <c r="AF444" s="41"/>
      <c r="AG444" s="41"/>
      <c r="AH444" s="41"/>
      <c r="AI444" s="278"/>
    </row>
    <row r="445" spans="1:35" ht="45" customHeight="1" x14ac:dyDescent="0.2">
      <c r="A445" s="218" t="s">
        <v>8085</v>
      </c>
      <c r="B445" s="209" t="s">
        <v>7739</v>
      </c>
      <c r="C445" s="209" t="s">
        <v>2314</v>
      </c>
      <c r="D445" s="210" t="s">
        <v>8069</v>
      </c>
      <c r="E445" s="209" t="s">
        <v>503</v>
      </c>
      <c r="F445" s="211" t="s">
        <v>26</v>
      </c>
      <c r="G445" s="211"/>
      <c r="H445" s="211" t="s">
        <v>504</v>
      </c>
      <c r="I445" s="211" t="s">
        <v>28</v>
      </c>
      <c r="J445" s="209"/>
      <c r="K445" s="209"/>
      <c r="L445" s="209" t="s">
        <v>6984</v>
      </c>
      <c r="M445" s="209" t="s">
        <v>2611</v>
      </c>
      <c r="N445" s="212" t="s">
        <v>4994</v>
      </c>
      <c r="O445" s="213" t="s">
        <v>2612</v>
      </c>
      <c r="P445" s="213" t="s">
        <v>6985</v>
      </c>
      <c r="Q445" s="214" t="s">
        <v>6986</v>
      </c>
      <c r="R445" s="213"/>
      <c r="S445" s="214">
        <v>91001</v>
      </c>
      <c r="T445" s="214" t="s">
        <v>482</v>
      </c>
      <c r="U445" s="214" t="s">
        <v>8005</v>
      </c>
      <c r="V445" s="215">
        <v>41547</v>
      </c>
      <c r="W445" s="213">
        <v>7487</v>
      </c>
      <c r="X445" s="273"/>
      <c r="Y445" s="274"/>
      <c r="Z445" s="273"/>
      <c r="AA445" s="273"/>
      <c r="AB445" s="273"/>
      <c r="AC445" s="275"/>
      <c r="AD445" s="41"/>
      <c r="AE445" s="41"/>
      <c r="AF445" s="41"/>
      <c r="AG445" s="41"/>
      <c r="AH445" s="41"/>
      <c r="AI445" s="278"/>
    </row>
    <row r="446" spans="1:35" ht="45" customHeight="1" x14ac:dyDescent="0.2">
      <c r="A446" s="218" t="s">
        <v>2613</v>
      </c>
      <c r="B446" s="210">
        <v>692207009</v>
      </c>
      <c r="C446" s="209" t="s">
        <v>2314</v>
      </c>
      <c r="D446" s="210" t="s">
        <v>8069</v>
      </c>
      <c r="E446" s="209" t="s">
        <v>503</v>
      </c>
      <c r="F446" s="211" t="s">
        <v>26</v>
      </c>
      <c r="G446" s="211"/>
      <c r="H446" s="211" t="s">
        <v>2409</v>
      </c>
      <c r="I446" s="211" t="s">
        <v>28</v>
      </c>
      <c r="J446" s="209"/>
      <c r="K446" s="209"/>
      <c r="L446" s="209" t="s">
        <v>8376</v>
      </c>
      <c r="M446" s="209" t="s">
        <v>2614</v>
      </c>
      <c r="N446" s="212" t="s">
        <v>4994</v>
      </c>
      <c r="O446" s="213" t="s">
        <v>2615</v>
      </c>
      <c r="P446" s="213"/>
      <c r="Q446" s="214"/>
      <c r="R446" s="213"/>
      <c r="S446" s="214">
        <v>91001</v>
      </c>
      <c r="T446" s="209" t="s">
        <v>2331</v>
      </c>
      <c r="U446" s="214" t="s">
        <v>8005</v>
      </c>
      <c r="V446" s="215">
        <v>38663</v>
      </c>
      <c r="W446" s="213">
        <v>7215</v>
      </c>
      <c r="X446" s="231"/>
      <c r="Y446" s="212"/>
      <c r="Z446" s="231"/>
      <c r="AA446" s="231"/>
      <c r="AB446" s="231"/>
      <c r="AC446" s="209"/>
      <c r="AD446" s="41"/>
      <c r="AE446" s="41"/>
      <c r="AF446" s="41"/>
      <c r="AG446" s="41"/>
      <c r="AH446" s="41"/>
      <c r="AI446" s="278"/>
    </row>
    <row r="447" spans="1:35" ht="45" customHeight="1" x14ac:dyDescent="0.2">
      <c r="A447" s="218" t="s">
        <v>2616</v>
      </c>
      <c r="B447" s="209" t="s">
        <v>7740</v>
      </c>
      <c r="C447" s="209" t="s">
        <v>2314</v>
      </c>
      <c r="D447" s="210" t="s">
        <v>8069</v>
      </c>
      <c r="E447" s="209" t="s">
        <v>503</v>
      </c>
      <c r="F447" s="211" t="s">
        <v>26</v>
      </c>
      <c r="G447" s="211"/>
      <c r="H447" s="211" t="s">
        <v>504</v>
      </c>
      <c r="I447" s="211" t="s">
        <v>28</v>
      </c>
      <c r="J447" s="209"/>
      <c r="K447" s="209"/>
      <c r="L447" s="209" t="s">
        <v>6987</v>
      </c>
      <c r="M447" s="209" t="s">
        <v>2618</v>
      </c>
      <c r="N447" s="212" t="s">
        <v>5000</v>
      </c>
      <c r="O447" s="213" t="s">
        <v>5037</v>
      </c>
      <c r="P447" s="213" t="s">
        <v>6988</v>
      </c>
      <c r="Q447" s="214" t="s">
        <v>2617</v>
      </c>
      <c r="R447" s="213"/>
      <c r="S447" s="214">
        <v>91001</v>
      </c>
      <c r="T447" s="214" t="s">
        <v>2359</v>
      </c>
      <c r="U447" s="214" t="s">
        <v>8005</v>
      </c>
      <c r="V447" s="215">
        <v>42032</v>
      </c>
      <c r="W447" s="213">
        <v>7523</v>
      </c>
      <c r="X447" s="273"/>
      <c r="Y447" s="274"/>
      <c r="Z447" s="273"/>
      <c r="AA447" s="273"/>
      <c r="AB447" s="273"/>
      <c r="AC447" s="275"/>
      <c r="AD447" s="41"/>
      <c r="AE447" s="41"/>
      <c r="AF447" s="41"/>
      <c r="AG447" s="41"/>
      <c r="AH447" s="41"/>
      <c r="AI447" s="278"/>
    </row>
    <row r="448" spans="1:35" ht="45" customHeight="1" x14ac:dyDescent="0.2">
      <c r="A448" s="218" t="s">
        <v>2619</v>
      </c>
      <c r="B448" s="210">
        <v>691902005</v>
      </c>
      <c r="C448" s="209" t="s">
        <v>2314</v>
      </c>
      <c r="D448" s="210" t="s">
        <v>8069</v>
      </c>
      <c r="E448" s="209" t="s">
        <v>2327</v>
      </c>
      <c r="F448" s="211" t="s">
        <v>26</v>
      </c>
      <c r="G448" s="211"/>
      <c r="H448" s="211" t="s">
        <v>2328</v>
      </c>
      <c r="I448" s="211" t="s">
        <v>28</v>
      </c>
      <c r="J448" s="209"/>
      <c r="K448" s="209"/>
      <c r="L448" s="209" t="s">
        <v>2620</v>
      </c>
      <c r="M448" s="209" t="s">
        <v>2621</v>
      </c>
      <c r="N448" s="212" t="s">
        <v>47</v>
      </c>
      <c r="O448" s="213" t="s">
        <v>2622</v>
      </c>
      <c r="P448" s="213"/>
      <c r="Q448" s="214"/>
      <c r="R448" s="213"/>
      <c r="S448" s="214">
        <v>91001</v>
      </c>
      <c r="T448" s="214" t="s">
        <v>2623</v>
      </c>
      <c r="U448" s="214">
        <v>2008</v>
      </c>
      <c r="V448" s="215">
        <v>37970</v>
      </c>
      <c r="W448" s="213">
        <v>7095</v>
      </c>
      <c r="X448" s="231"/>
      <c r="Y448" s="212"/>
      <c r="Z448" s="231"/>
      <c r="AA448" s="231"/>
      <c r="AB448" s="231"/>
      <c r="AC448" s="209"/>
      <c r="AD448" s="41"/>
      <c r="AE448" s="41"/>
      <c r="AF448" s="41"/>
      <c r="AG448" s="41"/>
      <c r="AH448" s="41"/>
      <c r="AI448" s="278"/>
    </row>
    <row r="449" spans="1:35" ht="45" customHeight="1" x14ac:dyDescent="0.2">
      <c r="A449" s="218" t="s">
        <v>2624</v>
      </c>
      <c r="B449" s="210">
        <v>691912000</v>
      </c>
      <c r="C449" s="209" t="s">
        <v>2314</v>
      </c>
      <c r="D449" s="210" t="s">
        <v>8069</v>
      </c>
      <c r="E449" s="209" t="s">
        <v>2327</v>
      </c>
      <c r="F449" s="211" t="s">
        <v>26</v>
      </c>
      <c r="G449" s="211"/>
      <c r="H449" s="211" t="s">
        <v>2328</v>
      </c>
      <c r="I449" s="211" t="s">
        <v>28</v>
      </c>
      <c r="J449" s="209"/>
      <c r="K449" s="209"/>
      <c r="L449" s="209" t="s">
        <v>6989</v>
      </c>
      <c r="M449" s="209" t="s">
        <v>2625</v>
      </c>
      <c r="N449" s="212" t="s">
        <v>47</v>
      </c>
      <c r="O449" s="213" t="s">
        <v>8086</v>
      </c>
      <c r="P449" s="213" t="s">
        <v>2626</v>
      </c>
      <c r="Q449" s="214"/>
      <c r="R449" s="213"/>
      <c r="S449" s="214">
        <v>91001</v>
      </c>
      <c r="T449" s="214" t="s">
        <v>2376</v>
      </c>
      <c r="U449" s="214" t="s">
        <v>8005</v>
      </c>
      <c r="V449" s="215">
        <v>38518</v>
      </c>
      <c r="W449" s="213">
        <v>7174</v>
      </c>
      <c r="X449" s="273"/>
      <c r="Y449" s="274"/>
      <c r="Z449" s="273"/>
      <c r="AA449" s="273"/>
      <c r="AB449" s="273"/>
      <c r="AC449" s="275"/>
      <c r="AD449" s="41"/>
      <c r="AE449" s="41"/>
      <c r="AF449" s="41"/>
      <c r="AG449" s="41"/>
      <c r="AH449" s="41"/>
      <c r="AI449" s="278"/>
    </row>
    <row r="450" spans="1:35" ht="45" customHeight="1" x14ac:dyDescent="0.2">
      <c r="A450" s="218" t="s">
        <v>2627</v>
      </c>
      <c r="B450" s="210">
        <v>690803003</v>
      </c>
      <c r="C450" s="209" t="s">
        <v>2314</v>
      </c>
      <c r="D450" s="210" t="s">
        <v>8069</v>
      </c>
      <c r="E450" s="209" t="s">
        <v>2327</v>
      </c>
      <c r="F450" s="211" t="s">
        <v>26</v>
      </c>
      <c r="G450" s="211"/>
      <c r="H450" s="211" t="s">
        <v>2328</v>
      </c>
      <c r="I450" s="211" t="s">
        <v>28</v>
      </c>
      <c r="J450" s="209"/>
      <c r="K450" s="209"/>
      <c r="L450" s="209" t="s">
        <v>2628</v>
      </c>
      <c r="M450" s="209" t="s">
        <v>2629</v>
      </c>
      <c r="N450" s="212" t="s">
        <v>4998</v>
      </c>
      <c r="O450" s="213" t="s">
        <v>8087</v>
      </c>
      <c r="P450" s="213"/>
      <c r="Q450" s="214"/>
      <c r="R450" s="213"/>
      <c r="S450" s="214">
        <v>91001</v>
      </c>
      <c r="T450" s="214" t="s">
        <v>2343</v>
      </c>
      <c r="U450" s="214" t="s">
        <v>8005</v>
      </c>
      <c r="V450" s="215">
        <v>37970</v>
      </c>
      <c r="W450" s="213">
        <v>7091</v>
      </c>
      <c r="X450" s="273"/>
      <c r="Y450" s="274"/>
      <c r="Z450" s="273"/>
      <c r="AA450" s="273"/>
      <c r="AB450" s="273"/>
      <c r="AC450" s="275"/>
      <c r="AD450" s="41"/>
      <c r="AE450" s="41"/>
      <c r="AF450" s="41"/>
      <c r="AG450" s="41"/>
      <c r="AH450" s="41"/>
      <c r="AI450" s="278"/>
    </row>
    <row r="451" spans="1:35" ht="45" customHeight="1" x14ac:dyDescent="0.2">
      <c r="A451" s="218" t="s">
        <v>6990</v>
      </c>
      <c r="B451" s="210">
        <v>622522001</v>
      </c>
      <c r="C451" s="209"/>
      <c r="D451" s="210" t="s">
        <v>8069</v>
      </c>
      <c r="E451" s="209" t="s">
        <v>2327</v>
      </c>
      <c r="F451" s="211" t="s">
        <v>26</v>
      </c>
      <c r="G451" s="211"/>
      <c r="H451" s="211" t="s">
        <v>2328</v>
      </c>
      <c r="I451" s="211" t="s">
        <v>28</v>
      </c>
      <c r="J451" s="209"/>
      <c r="K451" s="209"/>
      <c r="L451" s="209" t="s">
        <v>6991</v>
      </c>
      <c r="M451" s="209" t="s">
        <v>6992</v>
      </c>
      <c r="N451" s="212" t="s">
        <v>4994</v>
      </c>
      <c r="O451" s="213" t="s">
        <v>6993</v>
      </c>
      <c r="P451" s="213" t="s">
        <v>6994</v>
      </c>
      <c r="Q451" s="225" t="s">
        <v>6995</v>
      </c>
      <c r="R451" s="213"/>
      <c r="S451" s="214">
        <v>91001</v>
      </c>
      <c r="T451" s="214" t="s">
        <v>2376</v>
      </c>
      <c r="U451" s="214" t="s">
        <v>8005</v>
      </c>
      <c r="V451" s="215">
        <v>44404</v>
      </c>
      <c r="W451" s="213">
        <v>7735</v>
      </c>
      <c r="X451" s="283"/>
      <c r="Y451" s="284"/>
      <c r="Z451" s="283"/>
      <c r="AA451" s="283"/>
      <c r="AB451" s="283"/>
      <c r="AC451" s="285"/>
      <c r="AD451" s="41"/>
      <c r="AE451" s="41"/>
      <c r="AF451" s="41"/>
      <c r="AG451" s="41"/>
      <c r="AH451" s="41"/>
      <c r="AI451" s="278"/>
    </row>
    <row r="452" spans="1:35" ht="45" customHeight="1" x14ac:dyDescent="0.2">
      <c r="A452" s="218" t="s">
        <v>6996</v>
      </c>
      <c r="B452" s="209" t="s">
        <v>7741</v>
      </c>
      <c r="C452" s="209" t="s">
        <v>2314</v>
      </c>
      <c r="D452" s="210" t="s">
        <v>8069</v>
      </c>
      <c r="E452" s="209" t="s">
        <v>2327</v>
      </c>
      <c r="F452" s="211" t="s">
        <v>26</v>
      </c>
      <c r="G452" s="211"/>
      <c r="H452" s="211" t="s">
        <v>2328</v>
      </c>
      <c r="I452" s="211" t="s">
        <v>28</v>
      </c>
      <c r="J452" s="209"/>
      <c r="K452" s="209"/>
      <c r="L452" s="209" t="s">
        <v>2630</v>
      </c>
      <c r="M452" s="209" t="s">
        <v>2631</v>
      </c>
      <c r="N452" s="212" t="s">
        <v>4999</v>
      </c>
      <c r="O452" s="213" t="s">
        <v>2633</v>
      </c>
      <c r="P452" s="213" t="s">
        <v>2632</v>
      </c>
      <c r="Q452" s="214"/>
      <c r="R452" s="213"/>
      <c r="S452" s="214">
        <v>91001</v>
      </c>
      <c r="T452" s="214" t="s">
        <v>2634</v>
      </c>
      <c r="U452" s="214" t="s">
        <v>8005</v>
      </c>
      <c r="V452" s="215">
        <v>38722</v>
      </c>
      <c r="W452" s="213">
        <v>7249</v>
      </c>
      <c r="X452" s="231"/>
      <c r="Y452" s="212"/>
      <c r="Z452" s="231"/>
      <c r="AA452" s="231"/>
      <c r="AB452" s="231"/>
      <c r="AC452" s="209"/>
      <c r="AD452" s="41"/>
      <c r="AE452" s="41"/>
      <c r="AF452" s="41"/>
      <c r="AG452" s="41"/>
      <c r="AH452" s="41"/>
      <c r="AI452" s="278"/>
    </row>
    <row r="453" spans="1:35" ht="45" customHeight="1" x14ac:dyDescent="0.2">
      <c r="A453" s="218" t="s">
        <v>6997</v>
      </c>
      <c r="B453" s="209" t="s">
        <v>7742</v>
      </c>
      <c r="C453" s="209" t="s">
        <v>2314</v>
      </c>
      <c r="D453" s="210" t="s">
        <v>8069</v>
      </c>
      <c r="E453" s="209" t="s">
        <v>503</v>
      </c>
      <c r="F453" s="211" t="s">
        <v>26</v>
      </c>
      <c r="G453" s="211"/>
      <c r="H453" s="211" t="s">
        <v>504</v>
      </c>
      <c r="I453" s="211" t="s">
        <v>28</v>
      </c>
      <c r="J453" s="209"/>
      <c r="K453" s="209"/>
      <c r="L453" s="209" t="s">
        <v>6998</v>
      </c>
      <c r="M453" s="209" t="s">
        <v>6999</v>
      </c>
      <c r="N453" s="212" t="s">
        <v>294</v>
      </c>
      <c r="O453" s="213" t="s">
        <v>2636</v>
      </c>
      <c r="P453" s="213" t="s">
        <v>2635</v>
      </c>
      <c r="Q453" s="214"/>
      <c r="R453" s="213"/>
      <c r="S453" s="214">
        <v>91001</v>
      </c>
      <c r="T453" s="214" t="s">
        <v>2637</v>
      </c>
      <c r="U453" s="214">
        <v>2007</v>
      </c>
      <c r="V453" s="215">
        <v>38737</v>
      </c>
      <c r="W453" s="213">
        <v>7283</v>
      </c>
      <c r="X453" s="273"/>
      <c r="Y453" s="274"/>
      <c r="Z453" s="273"/>
      <c r="AA453" s="273"/>
      <c r="AB453" s="273"/>
      <c r="AC453" s="275"/>
      <c r="AD453" s="41"/>
      <c r="AE453" s="41"/>
      <c r="AF453" s="41"/>
      <c r="AG453" s="41"/>
      <c r="AH453" s="41"/>
      <c r="AI453" s="278"/>
    </row>
    <row r="454" spans="1:35" ht="45" customHeight="1" x14ac:dyDescent="0.2">
      <c r="A454" s="218" t="s">
        <v>2640</v>
      </c>
      <c r="B454" s="210">
        <v>691506002</v>
      </c>
      <c r="C454" s="209" t="s">
        <v>2314</v>
      </c>
      <c r="D454" s="210" t="s">
        <v>8069</v>
      </c>
      <c r="E454" s="209" t="s">
        <v>503</v>
      </c>
      <c r="F454" s="211" t="s">
        <v>26</v>
      </c>
      <c r="G454" s="211"/>
      <c r="H454" s="211" t="s">
        <v>504</v>
      </c>
      <c r="I454" s="211" t="s">
        <v>28</v>
      </c>
      <c r="J454" s="209"/>
      <c r="K454" s="209"/>
      <c r="L454" s="209" t="s">
        <v>7000</v>
      </c>
      <c r="M454" s="209" t="s">
        <v>2641</v>
      </c>
      <c r="N454" s="212" t="s">
        <v>294</v>
      </c>
      <c r="O454" s="212" t="s">
        <v>4766</v>
      </c>
      <c r="P454" s="213" t="s">
        <v>7001</v>
      </c>
      <c r="Q454" s="214" t="s">
        <v>7002</v>
      </c>
      <c r="R454" s="213"/>
      <c r="S454" s="214">
        <v>91001</v>
      </c>
      <c r="T454" s="214" t="s">
        <v>2331</v>
      </c>
      <c r="U454" s="214" t="s">
        <v>8005</v>
      </c>
      <c r="V454" s="215">
        <v>38768</v>
      </c>
      <c r="W454" s="213">
        <v>7309</v>
      </c>
      <c r="X454" s="273"/>
      <c r="Y454" s="274"/>
      <c r="Z454" s="273"/>
      <c r="AA454" s="273"/>
      <c r="AB454" s="273"/>
      <c r="AC454" s="275"/>
      <c r="AD454" s="41"/>
      <c r="AE454" s="41"/>
      <c r="AF454" s="41"/>
      <c r="AG454" s="41"/>
      <c r="AH454" s="41"/>
      <c r="AI454" s="278"/>
    </row>
    <row r="455" spans="1:35" ht="45" customHeight="1" x14ac:dyDescent="0.2">
      <c r="A455" s="218" t="s">
        <v>2642</v>
      </c>
      <c r="B455" s="210">
        <v>690102005</v>
      </c>
      <c r="C455" s="209" t="s">
        <v>2314</v>
      </c>
      <c r="D455" s="210" t="s">
        <v>8069</v>
      </c>
      <c r="E455" s="209" t="s">
        <v>503</v>
      </c>
      <c r="F455" s="211" t="s">
        <v>26</v>
      </c>
      <c r="G455" s="211"/>
      <c r="H455" s="211" t="s">
        <v>504</v>
      </c>
      <c r="I455" s="211" t="s">
        <v>28</v>
      </c>
      <c r="J455" s="209"/>
      <c r="K455" s="209"/>
      <c r="L455" s="209" t="s">
        <v>2643</v>
      </c>
      <c r="M455" s="209" t="s">
        <v>2645</v>
      </c>
      <c r="N455" s="213" t="s">
        <v>492</v>
      </c>
      <c r="O455" s="213" t="s">
        <v>2646</v>
      </c>
      <c r="P455" s="213" t="s">
        <v>2644</v>
      </c>
      <c r="Q455" s="214"/>
      <c r="R455" s="213"/>
      <c r="S455" s="214">
        <v>91001</v>
      </c>
      <c r="T455" s="214" t="s">
        <v>2457</v>
      </c>
      <c r="U455" s="214" t="s">
        <v>8005</v>
      </c>
      <c r="V455" s="215">
        <v>41927</v>
      </c>
      <c r="W455" s="213">
        <v>7513</v>
      </c>
      <c r="X455" s="231"/>
      <c r="Y455" s="212"/>
      <c r="Z455" s="231"/>
      <c r="AA455" s="231"/>
      <c r="AB455" s="231"/>
      <c r="AC455" s="209"/>
      <c r="AD455" s="41"/>
      <c r="AE455" s="41"/>
      <c r="AF455" s="41"/>
      <c r="AG455" s="41"/>
      <c r="AH455" s="41"/>
      <c r="AI455" s="278"/>
    </row>
    <row r="456" spans="1:35" ht="45" customHeight="1" x14ac:dyDescent="0.2">
      <c r="A456" s="218" t="s">
        <v>2647</v>
      </c>
      <c r="B456" s="210">
        <v>690307006</v>
      </c>
      <c r="C456" s="209" t="s">
        <v>2314</v>
      </c>
      <c r="D456" s="210" t="s">
        <v>8069</v>
      </c>
      <c r="E456" s="209" t="s">
        <v>2587</v>
      </c>
      <c r="F456" s="211" t="s">
        <v>26</v>
      </c>
      <c r="G456" s="211"/>
      <c r="H456" s="211" t="s">
        <v>504</v>
      </c>
      <c r="I456" s="211" t="s">
        <v>28</v>
      </c>
      <c r="J456" s="209"/>
      <c r="K456" s="209"/>
      <c r="L456" s="209" t="s">
        <v>7003</v>
      </c>
      <c r="M456" s="209" t="s">
        <v>2649</v>
      </c>
      <c r="N456" s="212" t="s">
        <v>4995</v>
      </c>
      <c r="O456" s="213" t="s">
        <v>8002</v>
      </c>
      <c r="P456" s="213" t="s">
        <v>2648</v>
      </c>
      <c r="Q456" s="214" t="s">
        <v>2650</v>
      </c>
      <c r="R456" s="213"/>
      <c r="S456" s="214">
        <v>91001</v>
      </c>
      <c r="T456" s="214" t="s">
        <v>482</v>
      </c>
      <c r="U456" s="214" t="s">
        <v>8005</v>
      </c>
      <c r="V456" s="215">
        <v>42347</v>
      </c>
      <c r="W456" s="213">
        <v>7586</v>
      </c>
      <c r="X456" s="273"/>
      <c r="Y456" s="274"/>
      <c r="Z456" s="273"/>
      <c r="AA456" s="273"/>
      <c r="AB456" s="273"/>
      <c r="AC456" s="275"/>
      <c r="AD456" s="41"/>
      <c r="AE456" s="41"/>
      <c r="AF456" s="41"/>
      <c r="AG456" s="41"/>
      <c r="AH456" s="41"/>
      <c r="AI456" s="278"/>
    </row>
    <row r="457" spans="1:35" ht="45" customHeight="1" x14ac:dyDescent="0.2">
      <c r="A457" s="218" t="s">
        <v>2651</v>
      </c>
      <c r="B457" s="210">
        <v>692554000</v>
      </c>
      <c r="C457" s="209" t="s">
        <v>2314</v>
      </c>
      <c r="D457" s="210" t="s">
        <v>8069</v>
      </c>
      <c r="E457" s="209" t="s">
        <v>2327</v>
      </c>
      <c r="F457" s="211" t="s">
        <v>26</v>
      </c>
      <c r="G457" s="211"/>
      <c r="H457" s="211" t="s">
        <v>2409</v>
      </c>
      <c r="I457" s="211" t="s">
        <v>28</v>
      </c>
      <c r="J457" s="209"/>
      <c r="K457" s="209"/>
      <c r="L457" s="209" t="s">
        <v>2652</v>
      </c>
      <c r="M457" s="209" t="s">
        <v>2653</v>
      </c>
      <c r="N457" s="212" t="s">
        <v>46</v>
      </c>
      <c r="O457" s="213" t="s">
        <v>8045</v>
      </c>
      <c r="P457" s="213" t="s">
        <v>2654</v>
      </c>
      <c r="Q457" s="247" t="s">
        <v>5128</v>
      </c>
      <c r="R457" s="213"/>
      <c r="S457" s="214">
        <v>91001</v>
      </c>
      <c r="T457" s="214" t="s">
        <v>2655</v>
      </c>
      <c r="U457" s="214" t="s">
        <v>8005</v>
      </c>
      <c r="V457" s="215">
        <v>38649</v>
      </c>
      <c r="W457" s="213">
        <v>7208</v>
      </c>
      <c r="X457" s="273"/>
      <c r="Y457" s="274"/>
      <c r="Z457" s="273"/>
      <c r="AA457" s="273"/>
      <c r="AB457" s="273"/>
      <c r="AC457" s="275"/>
      <c r="AD457" s="41"/>
      <c r="AE457" s="41"/>
      <c r="AF457" s="41"/>
      <c r="AG457" s="41"/>
      <c r="AH457" s="41"/>
      <c r="AI457" s="278"/>
    </row>
    <row r="458" spans="1:35" ht="45" customHeight="1" x14ac:dyDescent="0.2">
      <c r="A458" s="218" t="s">
        <v>2656</v>
      </c>
      <c r="B458" s="210">
        <v>690412004</v>
      </c>
      <c r="C458" s="209" t="s">
        <v>2314</v>
      </c>
      <c r="D458" s="210" t="s">
        <v>8069</v>
      </c>
      <c r="E458" s="209" t="s">
        <v>2327</v>
      </c>
      <c r="F458" s="211" t="s">
        <v>26</v>
      </c>
      <c r="G458" s="211"/>
      <c r="H458" s="211" t="s">
        <v>2328</v>
      </c>
      <c r="I458" s="211" t="s">
        <v>28</v>
      </c>
      <c r="J458" s="209"/>
      <c r="K458" s="209"/>
      <c r="L458" s="209" t="s">
        <v>2657</v>
      </c>
      <c r="M458" s="209" t="s">
        <v>2658</v>
      </c>
      <c r="N458" s="212" t="s">
        <v>4997</v>
      </c>
      <c r="O458" s="213" t="s">
        <v>2451</v>
      </c>
      <c r="P458" s="213">
        <v>532662300</v>
      </c>
      <c r="Q458" s="226" t="s">
        <v>5129</v>
      </c>
      <c r="R458" s="213"/>
      <c r="S458" s="214">
        <v>91001</v>
      </c>
      <c r="T458" s="214" t="s">
        <v>2331</v>
      </c>
      <c r="U458" s="214" t="s">
        <v>8005</v>
      </c>
      <c r="V458" s="215">
        <v>37970</v>
      </c>
      <c r="W458" s="213">
        <v>7117</v>
      </c>
      <c r="X458" s="231"/>
      <c r="Y458" s="212"/>
      <c r="Z458" s="231"/>
      <c r="AA458" s="231"/>
      <c r="AB458" s="231"/>
      <c r="AC458" s="209"/>
      <c r="AD458" s="41"/>
      <c r="AE458" s="41"/>
      <c r="AF458" s="41"/>
      <c r="AG458" s="41"/>
      <c r="AH458" s="41"/>
      <c r="AI458" s="278"/>
    </row>
    <row r="459" spans="1:35" ht="45" customHeight="1" x14ac:dyDescent="0.2">
      <c r="A459" s="218" t="s">
        <v>2659</v>
      </c>
      <c r="B459" s="210">
        <v>692555007</v>
      </c>
      <c r="C459" s="209" t="s">
        <v>2314</v>
      </c>
      <c r="D459" s="210" t="s">
        <v>8069</v>
      </c>
      <c r="E459" s="209" t="s">
        <v>503</v>
      </c>
      <c r="F459" s="211" t="s">
        <v>26</v>
      </c>
      <c r="G459" s="211"/>
      <c r="H459" s="211" t="s">
        <v>504</v>
      </c>
      <c r="I459" s="211" t="s">
        <v>28</v>
      </c>
      <c r="J459" s="209"/>
      <c r="K459" s="209"/>
      <c r="L459" s="209" t="s">
        <v>2660</v>
      </c>
      <c r="M459" s="209" t="s">
        <v>2662</v>
      </c>
      <c r="N459" s="212" t="s">
        <v>46</v>
      </c>
      <c r="O459" s="213" t="s">
        <v>1199</v>
      </c>
      <c r="P459" s="213" t="s">
        <v>2663</v>
      </c>
      <c r="Q459" s="214" t="s">
        <v>2661</v>
      </c>
      <c r="R459" s="213"/>
      <c r="S459" s="214">
        <v>91001</v>
      </c>
      <c r="T459" s="214" t="s">
        <v>2331</v>
      </c>
      <c r="U459" s="214" t="s">
        <v>8005</v>
      </c>
      <c r="V459" s="215">
        <v>38700</v>
      </c>
      <c r="W459" s="213">
        <v>7231</v>
      </c>
      <c r="X459" s="231"/>
      <c r="Y459" s="212"/>
      <c r="Z459" s="231"/>
      <c r="AA459" s="231"/>
      <c r="AB459" s="231"/>
      <c r="AC459" s="209"/>
      <c r="AD459" s="41"/>
      <c r="AE459" s="41"/>
      <c r="AF459" s="41"/>
      <c r="AG459" s="41"/>
      <c r="AH459" s="41"/>
      <c r="AI459" s="278"/>
    </row>
    <row r="460" spans="1:35" ht="45" customHeight="1" x14ac:dyDescent="0.2">
      <c r="A460" s="218" t="s">
        <v>2664</v>
      </c>
      <c r="B460" s="210">
        <v>690103001</v>
      </c>
      <c r="C460" s="209" t="s">
        <v>2314</v>
      </c>
      <c r="D460" s="210" t="s">
        <v>8069</v>
      </c>
      <c r="E460" s="209" t="s">
        <v>2327</v>
      </c>
      <c r="F460" s="211" t="s">
        <v>26</v>
      </c>
      <c r="G460" s="211"/>
      <c r="H460" s="211" t="s">
        <v>2328</v>
      </c>
      <c r="I460" s="211" t="s">
        <v>28</v>
      </c>
      <c r="J460" s="209"/>
      <c r="K460" s="209"/>
      <c r="L460" s="209" t="s">
        <v>2665</v>
      </c>
      <c r="M460" s="209" t="s">
        <v>2666</v>
      </c>
      <c r="N460" s="213" t="s">
        <v>492</v>
      </c>
      <c r="O460" s="213" t="s">
        <v>2104</v>
      </c>
      <c r="P460" s="213"/>
      <c r="Q460" s="214"/>
      <c r="R460" s="213"/>
      <c r="S460" s="214">
        <v>91001</v>
      </c>
      <c r="T460" s="214" t="s">
        <v>2331</v>
      </c>
      <c r="U460" s="214" t="s">
        <v>8005</v>
      </c>
      <c r="V460" s="215">
        <v>38159</v>
      </c>
      <c r="W460" s="213">
        <v>7138</v>
      </c>
      <c r="X460" s="231"/>
      <c r="Y460" s="212"/>
      <c r="Z460" s="231"/>
      <c r="AA460" s="231"/>
      <c r="AB460" s="231"/>
      <c r="AC460" s="209"/>
      <c r="AD460" s="41"/>
      <c r="AE460" s="41"/>
      <c r="AF460" s="41"/>
      <c r="AG460" s="41"/>
      <c r="AH460" s="41"/>
      <c r="AI460" s="278"/>
    </row>
    <row r="461" spans="1:35" ht="45" customHeight="1" x14ac:dyDescent="0.2">
      <c r="A461" s="218" t="s">
        <v>2667</v>
      </c>
      <c r="B461" s="210">
        <v>690719002</v>
      </c>
      <c r="C461" s="209" t="s">
        <v>2314</v>
      </c>
      <c r="D461" s="210" t="s">
        <v>8069</v>
      </c>
      <c r="E461" s="209" t="s">
        <v>2327</v>
      </c>
      <c r="F461" s="211" t="s">
        <v>26</v>
      </c>
      <c r="G461" s="211"/>
      <c r="H461" s="211" t="s">
        <v>2328</v>
      </c>
      <c r="I461" s="211" t="s">
        <v>28</v>
      </c>
      <c r="J461" s="209"/>
      <c r="K461" s="209"/>
      <c r="L461" s="209" t="s">
        <v>7004</v>
      </c>
      <c r="M461" s="209" t="s">
        <v>7005</v>
      </c>
      <c r="N461" s="212" t="s">
        <v>46</v>
      </c>
      <c r="O461" s="213" t="s">
        <v>8088</v>
      </c>
      <c r="P461" s="213" t="s">
        <v>7006</v>
      </c>
      <c r="Q461" s="214" t="s">
        <v>7007</v>
      </c>
      <c r="R461" s="213"/>
      <c r="S461" s="214">
        <v>91001</v>
      </c>
      <c r="T461" s="214" t="s">
        <v>2331</v>
      </c>
      <c r="U461" s="214" t="s">
        <v>8005</v>
      </c>
      <c r="V461" s="215">
        <v>38712</v>
      </c>
      <c r="W461" s="213">
        <v>7236</v>
      </c>
      <c r="X461" s="273"/>
      <c r="Y461" s="274"/>
      <c r="Z461" s="273"/>
      <c r="AA461" s="273"/>
      <c r="AB461" s="273"/>
      <c r="AC461" s="275"/>
      <c r="AD461" s="41"/>
      <c r="AE461" s="41"/>
      <c r="AF461" s="41"/>
      <c r="AG461" s="41"/>
      <c r="AH461" s="41"/>
      <c r="AI461" s="278"/>
    </row>
    <row r="462" spans="1:35" ht="45" customHeight="1" x14ac:dyDescent="0.2">
      <c r="A462" s="218" t="s">
        <v>2668</v>
      </c>
      <c r="B462" s="210">
        <v>690618001</v>
      </c>
      <c r="C462" s="209" t="s">
        <v>2314</v>
      </c>
      <c r="D462" s="210" t="s">
        <v>8069</v>
      </c>
      <c r="E462" s="209" t="s">
        <v>503</v>
      </c>
      <c r="F462" s="211" t="s">
        <v>26</v>
      </c>
      <c r="G462" s="211"/>
      <c r="H462" s="211" t="s">
        <v>504</v>
      </c>
      <c r="I462" s="211" t="s">
        <v>28</v>
      </c>
      <c r="J462" s="209"/>
      <c r="K462" s="209"/>
      <c r="L462" s="209" t="s">
        <v>2669</v>
      </c>
      <c r="M462" s="209" t="s">
        <v>2670</v>
      </c>
      <c r="N462" s="212" t="s">
        <v>501</v>
      </c>
      <c r="O462" s="213" t="s">
        <v>8055</v>
      </c>
      <c r="P462" s="213" t="s">
        <v>2671</v>
      </c>
      <c r="Q462" s="214"/>
      <c r="R462" s="213"/>
      <c r="S462" s="214">
        <v>91001</v>
      </c>
      <c r="T462" s="214" t="s">
        <v>2672</v>
      </c>
      <c r="U462" s="214">
        <v>2009</v>
      </c>
      <c r="V462" s="215">
        <v>40190</v>
      </c>
      <c r="W462" s="213">
        <v>7421</v>
      </c>
      <c r="X462" s="231"/>
      <c r="Y462" s="212"/>
      <c r="Z462" s="231"/>
      <c r="AA462" s="231"/>
      <c r="AB462" s="231"/>
      <c r="AC462" s="209"/>
      <c r="AD462" s="41"/>
      <c r="AE462" s="41"/>
      <c r="AF462" s="41"/>
      <c r="AG462" s="41"/>
      <c r="AH462" s="41"/>
      <c r="AI462" s="278"/>
    </row>
    <row r="463" spans="1:35" ht="45" customHeight="1" x14ac:dyDescent="0.2">
      <c r="A463" s="218" t="s">
        <v>2673</v>
      </c>
      <c r="B463" s="210">
        <v>690603004</v>
      </c>
      <c r="C463" s="209" t="s">
        <v>2314</v>
      </c>
      <c r="D463" s="210" t="s">
        <v>8069</v>
      </c>
      <c r="E463" s="209" t="s">
        <v>2327</v>
      </c>
      <c r="F463" s="211" t="s">
        <v>26</v>
      </c>
      <c r="G463" s="211"/>
      <c r="H463" s="211" t="s">
        <v>2328</v>
      </c>
      <c r="I463" s="211" t="s">
        <v>28</v>
      </c>
      <c r="J463" s="209"/>
      <c r="K463" s="209"/>
      <c r="L463" s="209" t="s">
        <v>7465</v>
      </c>
      <c r="M463" s="209" t="s">
        <v>2674</v>
      </c>
      <c r="N463" s="212" t="s">
        <v>501</v>
      </c>
      <c r="O463" s="213" t="s">
        <v>8089</v>
      </c>
      <c r="P463" s="213" t="s">
        <v>7466</v>
      </c>
      <c r="Q463" s="225" t="s">
        <v>7467</v>
      </c>
      <c r="R463" s="213"/>
      <c r="S463" s="214">
        <v>91001</v>
      </c>
      <c r="T463" s="214" t="s">
        <v>2331</v>
      </c>
      <c r="U463" s="214" t="s">
        <v>8005</v>
      </c>
      <c r="V463" s="215">
        <v>38786</v>
      </c>
      <c r="W463" s="213">
        <v>7311</v>
      </c>
      <c r="X463" s="273"/>
      <c r="Y463" s="274"/>
      <c r="Z463" s="273"/>
      <c r="AA463" s="273"/>
      <c r="AB463" s="273"/>
      <c r="AC463" s="275"/>
      <c r="AD463" s="41"/>
      <c r="AE463" s="41"/>
      <c r="AF463" s="41"/>
      <c r="AG463" s="41"/>
      <c r="AH463" s="41"/>
      <c r="AI463" s="278"/>
    </row>
    <row r="464" spans="1:35" ht="45" customHeight="1" x14ac:dyDescent="0.2">
      <c r="A464" s="218" t="s">
        <v>2675</v>
      </c>
      <c r="B464" s="210">
        <v>690720000</v>
      </c>
      <c r="C464" s="209" t="s">
        <v>2314</v>
      </c>
      <c r="D464" s="210" t="s">
        <v>8069</v>
      </c>
      <c r="E464" s="209" t="s">
        <v>2327</v>
      </c>
      <c r="F464" s="211" t="s">
        <v>26</v>
      </c>
      <c r="G464" s="211"/>
      <c r="H464" s="211" t="s">
        <v>2328</v>
      </c>
      <c r="I464" s="211" t="s">
        <v>28</v>
      </c>
      <c r="J464" s="209"/>
      <c r="K464" s="209"/>
      <c r="L464" s="209" t="s">
        <v>2676</v>
      </c>
      <c r="M464" s="209" t="s">
        <v>2677</v>
      </c>
      <c r="N464" s="212" t="s">
        <v>46</v>
      </c>
      <c r="O464" s="213" t="s">
        <v>2678</v>
      </c>
      <c r="P464" s="213" t="s">
        <v>5115</v>
      </c>
      <c r="Q464" s="226" t="s">
        <v>5114</v>
      </c>
      <c r="R464" s="213"/>
      <c r="S464" s="214">
        <v>91001</v>
      </c>
      <c r="T464" s="214" t="s">
        <v>2331</v>
      </c>
      <c r="U464" s="214" t="s">
        <v>8005</v>
      </c>
      <c r="V464" s="215">
        <v>38624</v>
      </c>
      <c r="W464" s="213">
        <v>7196</v>
      </c>
      <c r="X464" s="231"/>
      <c r="Y464" s="212"/>
      <c r="Z464" s="231"/>
      <c r="AA464" s="231"/>
      <c r="AB464" s="231"/>
      <c r="AC464" s="209"/>
      <c r="AD464" s="41"/>
      <c r="AE464" s="41"/>
      <c r="AF464" s="41"/>
      <c r="AG464" s="41"/>
      <c r="AH464" s="41"/>
      <c r="AI464" s="278"/>
    </row>
    <row r="465" spans="1:35" ht="45" customHeight="1" x14ac:dyDescent="0.2">
      <c r="A465" s="218" t="s">
        <v>2679</v>
      </c>
      <c r="B465" s="210">
        <v>692011007</v>
      </c>
      <c r="C465" s="209" t="s">
        <v>2314</v>
      </c>
      <c r="D465" s="210" t="s">
        <v>8069</v>
      </c>
      <c r="E465" s="209" t="s">
        <v>503</v>
      </c>
      <c r="F465" s="211" t="s">
        <v>26</v>
      </c>
      <c r="G465" s="211"/>
      <c r="H465" s="211" t="s">
        <v>504</v>
      </c>
      <c r="I465" s="211" t="s">
        <v>28</v>
      </c>
      <c r="J465" s="209"/>
      <c r="K465" s="209"/>
      <c r="L465" s="209" t="s">
        <v>2680</v>
      </c>
      <c r="M465" s="209" t="s">
        <v>2681</v>
      </c>
      <c r="N465" s="212" t="s">
        <v>4994</v>
      </c>
      <c r="O465" s="213" t="s">
        <v>2682</v>
      </c>
      <c r="P465" s="213"/>
      <c r="Q465" s="214"/>
      <c r="R465" s="213"/>
      <c r="S465" s="214">
        <v>91001</v>
      </c>
      <c r="T465" s="214" t="s">
        <v>482</v>
      </c>
      <c r="U465" s="214" t="s">
        <v>8005</v>
      </c>
      <c r="V465" s="215">
        <v>41939</v>
      </c>
      <c r="W465" s="213">
        <v>7514</v>
      </c>
      <c r="X465" s="231"/>
      <c r="Y465" s="212"/>
      <c r="Z465" s="231"/>
      <c r="AA465" s="231"/>
      <c r="AB465" s="231"/>
      <c r="AC465" s="209"/>
      <c r="AD465" s="41"/>
      <c r="AE465" s="41"/>
      <c r="AF465" s="41"/>
      <c r="AG465" s="41"/>
      <c r="AH465" s="41"/>
      <c r="AI465" s="278"/>
    </row>
    <row r="466" spans="1:35" ht="45" customHeight="1" x14ac:dyDescent="0.2">
      <c r="A466" s="218" t="s">
        <v>2683</v>
      </c>
      <c r="B466" s="210">
        <v>690714000</v>
      </c>
      <c r="C466" s="209" t="s">
        <v>2314</v>
      </c>
      <c r="D466" s="210" t="s">
        <v>8069</v>
      </c>
      <c r="E466" s="209" t="s">
        <v>503</v>
      </c>
      <c r="F466" s="211" t="s">
        <v>26</v>
      </c>
      <c r="G466" s="211"/>
      <c r="H466" s="211" t="s">
        <v>504</v>
      </c>
      <c r="I466" s="211" t="s">
        <v>28</v>
      </c>
      <c r="J466" s="209"/>
      <c r="K466" s="209"/>
      <c r="L466" s="209" t="s">
        <v>7008</v>
      </c>
      <c r="M466" s="209" t="s">
        <v>2684</v>
      </c>
      <c r="N466" s="212" t="s">
        <v>46</v>
      </c>
      <c r="O466" s="213" t="s">
        <v>1087</v>
      </c>
      <c r="P466" s="213" t="s">
        <v>5213</v>
      </c>
      <c r="Q466" s="214" t="s">
        <v>5214</v>
      </c>
      <c r="R466" s="213"/>
      <c r="S466" s="214">
        <v>91001</v>
      </c>
      <c r="T466" s="214" t="s">
        <v>482</v>
      </c>
      <c r="U466" s="214" t="s">
        <v>8005</v>
      </c>
      <c r="V466" s="215">
        <v>38686</v>
      </c>
      <c r="W466" s="213">
        <v>7220</v>
      </c>
      <c r="X466" s="231"/>
      <c r="Y466" s="212"/>
      <c r="Z466" s="231"/>
      <c r="AA466" s="231"/>
      <c r="AB466" s="231"/>
      <c r="AC466" s="209"/>
      <c r="AD466" s="41"/>
      <c r="AE466" s="41"/>
      <c r="AF466" s="41"/>
      <c r="AG466" s="41"/>
      <c r="AH466" s="41"/>
      <c r="AI466" s="278"/>
    </row>
    <row r="467" spans="1:35" ht="45" customHeight="1" x14ac:dyDescent="0.2">
      <c r="A467" s="218" t="s">
        <v>2685</v>
      </c>
      <c r="B467" s="210">
        <v>692003004</v>
      </c>
      <c r="C467" s="209" t="s">
        <v>2314</v>
      </c>
      <c r="D467" s="210" t="s">
        <v>8069</v>
      </c>
      <c r="E467" s="209" t="s">
        <v>503</v>
      </c>
      <c r="F467" s="211" t="s">
        <v>26</v>
      </c>
      <c r="G467" s="211"/>
      <c r="H467" s="211" t="s">
        <v>504</v>
      </c>
      <c r="I467" s="211" t="s">
        <v>28</v>
      </c>
      <c r="J467" s="209"/>
      <c r="K467" s="209"/>
      <c r="L467" s="209" t="s">
        <v>2686</v>
      </c>
      <c r="M467" s="209" t="s">
        <v>2688</v>
      </c>
      <c r="N467" s="212" t="s">
        <v>5000</v>
      </c>
      <c r="O467" s="213" t="s">
        <v>8090</v>
      </c>
      <c r="P467" s="213" t="s">
        <v>2689</v>
      </c>
      <c r="Q467" s="214" t="s">
        <v>2687</v>
      </c>
      <c r="R467" s="213"/>
      <c r="S467" s="214">
        <v>91001</v>
      </c>
      <c r="T467" s="214" t="s">
        <v>482</v>
      </c>
      <c r="U467" s="214" t="s">
        <v>8005</v>
      </c>
      <c r="V467" s="215">
        <v>41872</v>
      </c>
      <c r="W467" s="213">
        <v>7503</v>
      </c>
      <c r="X467" s="231"/>
      <c r="Y467" s="212"/>
      <c r="Z467" s="231"/>
      <c r="AA467" s="231"/>
      <c r="AB467" s="231"/>
      <c r="AC467" s="209"/>
      <c r="AD467" s="41"/>
      <c r="AE467" s="41"/>
      <c r="AF467" s="41"/>
      <c r="AG467" s="41"/>
      <c r="AH467" s="41"/>
      <c r="AI467" s="278"/>
    </row>
    <row r="468" spans="1:35" ht="45" customHeight="1" x14ac:dyDescent="0.2">
      <c r="A468" s="218" t="s">
        <v>2690</v>
      </c>
      <c r="B468" s="210">
        <v>690704005</v>
      </c>
      <c r="C468" s="209" t="s">
        <v>2314</v>
      </c>
      <c r="D468" s="210" t="s">
        <v>8069</v>
      </c>
      <c r="E468" s="209" t="s">
        <v>503</v>
      </c>
      <c r="F468" s="211" t="s">
        <v>26</v>
      </c>
      <c r="G468" s="211"/>
      <c r="H468" s="211" t="s">
        <v>504</v>
      </c>
      <c r="I468" s="211" t="s">
        <v>28</v>
      </c>
      <c r="J468" s="209"/>
      <c r="K468" s="209"/>
      <c r="L468" s="209" t="s">
        <v>7009</v>
      </c>
      <c r="M468" s="209" t="s">
        <v>2692</v>
      </c>
      <c r="N468" s="212" t="s">
        <v>46</v>
      </c>
      <c r="O468" s="213" t="s">
        <v>1211</v>
      </c>
      <c r="P468" s="213" t="s">
        <v>2693</v>
      </c>
      <c r="Q468" s="214" t="s">
        <v>2691</v>
      </c>
      <c r="R468" s="213"/>
      <c r="S468" s="209">
        <v>91001</v>
      </c>
      <c r="T468" s="214" t="s">
        <v>482</v>
      </c>
      <c r="U468" s="214" t="s">
        <v>8005</v>
      </c>
      <c r="V468" s="215">
        <v>38686</v>
      </c>
      <c r="W468" s="213">
        <v>7221</v>
      </c>
      <c r="X468" s="273"/>
      <c r="Y468" s="274"/>
      <c r="Z468" s="273"/>
      <c r="AA468" s="273"/>
      <c r="AB468" s="273"/>
      <c r="AC468" s="275"/>
      <c r="AD468" s="41"/>
      <c r="AE468" s="41"/>
      <c r="AF468" s="41"/>
      <c r="AG468" s="41"/>
      <c r="AH468" s="41"/>
      <c r="AI468" s="278"/>
    </row>
    <row r="469" spans="1:35" ht="45" customHeight="1" x14ac:dyDescent="0.2">
      <c r="A469" s="218" t="s">
        <v>2694</v>
      </c>
      <c r="B469" s="210">
        <v>690707004</v>
      </c>
      <c r="C469" s="209" t="s">
        <v>2694</v>
      </c>
      <c r="D469" s="210" t="s">
        <v>8069</v>
      </c>
      <c r="E469" s="209" t="s">
        <v>2327</v>
      </c>
      <c r="F469" s="211" t="s">
        <v>26</v>
      </c>
      <c r="G469" s="211"/>
      <c r="H469" s="211" t="s">
        <v>2328</v>
      </c>
      <c r="I469" s="211" t="s">
        <v>28</v>
      </c>
      <c r="J469" s="209"/>
      <c r="K469" s="209"/>
      <c r="L469" s="209" t="s">
        <v>2695</v>
      </c>
      <c r="M469" s="209" t="s">
        <v>2696</v>
      </c>
      <c r="N469" s="212" t="s">
        <v>46</v>
      </c>
      <c r="O469" s="213" t="s">
        <v>535</v>
      </c>
      <c r="P469" s="213" t="s">
        <v>2697</v>
      </c>
      <c r="Q469" s="214"/>
      <c r="R469" s="213"/>
      <c r="S469" s="214">
        <v>91001</v>
      </c>
      <c r="T469" s="214" t="s">
        <v>2331</v>
      </c>
      <c r="U469" s="214" t="s">
        <v>8005</v>
      </c>
      <c r="V469" s="215">
        <v>37970</v>
      </c>
      <c r="W469" s="213">
        <v>5200</v>
      </c>
      <c r="X469" s="231"/>
      <c r="Y469" s="212"/>
      <c r="Z469" s="231"/>
      <c r="AA469" s="231"/>
      <c r="AB469" s="231"/>
      <c r="AC469" s="209"/>
      <c r="AD469" s="41"/>
      <c r="AE469" s="41"/>
      <c r="AF469" s="41"/>
      <c r="AG469" s="41"/>
      <c r="AH469" s="41"/>
      <c r="AI469" s="278"/>
    </row>
    <row r="470" spans="1:35" ht="45" customHeight="1" x14ac:dyDescent="0.2">
      <c r="A470" s="218" t="s">
        <v>2698</v>
      </c>
      <c r="B470" s="210">
        <v>690724006</v>
      </c>
      <c r="C470" s="209" t="s">
        <v>2314</v>
      </c>
      <c r="D470" s="210" t="s">
        <v>8069</v>
      </c>
      <c r="E470" s="209" t="s">
        <v>2327</v>
      </c>
      <c r="F470" s="211" t="s">
        <v>26</v>
      </c>
      <c r="G470" s="211"/>
      <c r="H470" s="211" t="s">
        <v>2328</v>
      </c>
      <c r="I470" s="211" t="s">
        <v>28</v>
      </c>
      <c r="J470" s="209"/>
      <c r="K470" s="209"/>
      <c r="L470" s="209" t="s">
        <v>5088</v>
      </c>
      <c r="M470" s="209" t="s">
        <v>2699</v>
      </c>
      <c r="N470" s="212" t="s">
        <v>46</v>
      </c>
      <c r="O470" s="213" t="s">
        <v>2701</v>
      </c>
      <c r="P470" s="213" t="s">
        <v>2700</v>
      </c>
      <c r="Q470" s="214"/>
      <c r="R470" s="213"/>
      <c r="S470" s="214">
        <v>91001</v>
      </c>
      <c r="T470" s="214" t="s">
        <v>2331</v>
      </c>
      <c r="U470" s="214" t="s">
        <v>8005</v>
      </c>
      <c r="V470" s="215">
        <v>37970</v>
      </c>
      <c r="W470" s="213">
        <v>6997</v>
      </c>
      <c r="X470" s="273"/>
      <c r="Y470" s="274"/>
      <c r="Z470" s="273"/>
      <c r="AA470" s="273"/>
      <c r="AB470" s="273"/>
      <c r="AC470" s="275"/>
      <c r="AD470" s="41"/>
      <c r="AE470" s="41"/>
      <c r="AF470" s="41"/>
      <c r="AG470" s="41"/>
      <c r="AH470" s="41"/>
      <c r="AI470" s="278"/>
    </row>
    <row r="471" spans="1:35" ht="45" customHeight="1" x14ac:dyDescent="0.2">
      <c r="A471" s="218" t="s">
        <v>2702</v>
      </c>
      <c r="B471" s="210">
        <v>690402009</v>
      </c>
      <c r="C471" s="209" t="s">
        <v>2314</v>
      </c>
      <c r="D471" s="210" t="s">
        <v>8069</v>
      </c>
      <c r="E471" s="209" t="s">
        <v>2703</v>
      </c>
      <c r="F471" s="211" t="s">
        <v>26</v>
      </c>
      <c r="G471" s="211"/>
      <c r="H471" s="211" t="s">
        <v>504</v>
      </c>
      <c r="I471" s="211" t="s">
        <v>28</v>
      </c>
      <c r="J471" s="209"/>
      <c r="K471" s="209"/>
      <c r="L471" s="209" t="s">
        <v>2704</v>
      </c>
      <c r="M471" s="209" t="s">
        <v>2705</v>
      </c>
      <c r="N471" s="212" t="s">
        <v>4997</v>
      </c>
      <c r="O471" s="213" t="s">
        <v>8091</v>
      </c>
      <c r="P471" s="213" t="s">
        <v>2706</v>
      </c>
      <c r="Q471" s="214"/>
      <c r="R471" s="213"/>
      <c r="S471" s="214">
        <v>91001</v>
      </c>
      <c r="T471" s="214" t="s">
        <v>482</v>
      </c>
      <c r="U471" s="214" t="s">
        <v>8005</v>
      </c>
      <c r="V471" s="215">
        <v>42422</v>
      </c>
      <c r="W471" s="213">
        <v>7601</v>
      </c>
      <c r="X471" s="231"/>
      <c r="Y471" s="212"/>
      <c r="Z471" s="231"/>
      <c r="AA471" s="231"/>
      <c r="AB471" s="231"/>
      <c r="AC471" s="209"/>
      <c r="AD471" s="41"/>
      <c r="AE471" s="41"/>
      <c r="AF471" s="41"/>
      <c r="AG471" s="41"/>
      <c r="AH471" s="41"/>
      <c r="AI471" s="278"/>
    </row>
    <row r="472" spans="1:35" ht="45" customHeight="1" x14ac:dyDescent="0.2">
      <c r="A472" s="218" t="s">
        <v>2707</v>
      </c>
      <c r="B472" s="210">
        <v>690501007</v>
      </c>
      <c r="C472" s="209" t="s">
        <v>2314</v>
      </c>
      <c r="D472" s="210" t="s">
        <v>8069</v>
      </c>
      <c r="E472" s="209" t="s">
        <v>2327</v>
      </c>
      <c r="F472" s="211" t="s">
        <v>26</v>
      </c>
      <c r="G472" s="211"/>
      <c r="H472" s="211" t="s">
        <v>2328</v>
      </c>
      <c r="I472" s="211" t="s">
        <v>28</v>
      </c>
      <c r="J472" s="209"/>
      <c r="K472" s="209"/>
      <c r="L472" s="209" t="s">
        <v>7010</v>
      </c>
      <c r="M472" s="209" t="s">
        <v>2708</v>
      </c>
      <c r="N472" s="212" t="s">
        <v>501</v>
      </c>
      <c r="O472" s="213" t="s">
        <v>2709</v>
      </c>
      <c r="P472" s="213"/>
      <c r="Q472" s="214"/>
      <c r="R472" s="213"/>
      <c r="S472" s="214">
        <v>91001</v>
      </c>
      <c r="T472" s="214" t="s">
        <v>2331</v>
      </c>
      <c r="U472" s="214" t="s">
        <v>8005</v>
      </c>
      <c r="V472" s="215">
        <v>37970</v>
      </c>
      <c r="W472" s="213">
        <v>7110</v>
      </c>
      <c r="X472" s="273"/>
      <c r="Y472" s="274"/>
      <c r="Z472" s="273"/>
      <c r="AA472" s="273"/>
      <c r="AB472" s="273"/>
      <c r="AC472" s="275"/>
      <c r="AD472" s="41"/>
      <c r="AE472" s="41"/>
      <c r="AF472" s="41"/>
      <c r="AG472" s="41"/>
      <c r="AH472" s="41"/>
      <c r="AI472" s="278"/>
    </row>
    <row r="473" spans="1:35" ht="45" customHeight="1" x14ac:dyDescent="0.2">
      <c r="A473" s="218" t="s">
        <v>2710</v>
      </c>
      <c r="B473" s="210">
        <v>692538005</v>
      </c>
      <c r="C473" s="209" t="s">
        <v>2314</v>
      </c>
      <c r="D473" s="210" t="s">
        <v>8069</v>
      </c>
      <c r="E473" s="209" t="s">
        <v>2327</v>
      </c>
      <c r="F473" s="211" t="s">
        <v>26</v>
      </c>
      <c r="G473" s="211"/>
      <c r="H473" s="211" t="s">
        <v>2328</v>
      </c>
      <c r="I473" s="211" t="s">
        <v>28</v>
      </c>
      <c r="J473" s="209"/>
      <c r="K473" s="209"/>
      <c r="L473" s="209" t="s">
        <v>2711</v>
      </c>
      <c r="M473" s="209" t="s">
        <v>2712</v>
      </c>
      <c r="N473" s="212" t="s">
        <v>46</v>
      </c>
      <c r="O473" s="213" t="s">
        <v>730</v>
      </c>
      <c r="P473" s="213"/>
      <c r="Q473" s="214"/>
      <c r="R473" s="213"/>
      <c r="S473" s="214">
        <v>91001</v>
      </c>
      <c r="T473" s="214" t="s">
        <v>2713</v>
      </c>
      <c r="U473" s="214" t="s">
        <v>8005</v>
      </c>
      <c r="V473" s="215">
        <v>37970</v>
      </c>
      <c r="W473" s="213">
        <v>7051</v>
      </c>
      <c r="X473" s="273"/>
      <c r="Y473" s="274"/>
      <c r="Z473" s="273"/>
      <c r="AA473" s="273"/>
      <c r="AB473" s="273"/>
      <c r="AC473" s="275"/>
      <c r="AD473" s="41"/>
      <c r="AE473" s="41"/>
      <c r="AF473" s="41"/>
      <c r="AG473" s="41"/>
      <c r="AH473" s="41"/>
      <c r="AI473" s="278"/>
    </row>
    <row r="474" spans="1:35" ht="45" customHeight="1" x14ac:dyDescent="0.2">
      <c r="A474" s="218" t="s">
        <v>2714</v>
      </c>
      <c r="B474" s="210">
        <v>690706008</v>
      </c>
      <c r="C474" s="209" t="s">
        <v>2314</v>
      </c>
      <c r="D474" s="210" t="s">
        <v>8069</v>
      </c>
      <c r="E474" s="209" t="s">
        <v>503</v>
      </c>
      <c r="F474" s="211" t="s">
        <v>26</v>
      </c>
      <c r="G474" s="211"/>
      <c r="H474" s="211" t="s">
        <v>504</v>
      </c>
      <c r="I474" s="211" t="s">
        <v>28</v>
      </c>
      <c r="J474" s="209"/>
      <c r="K474" s="209"/>
      <c r="L474" s="209" t="s">
        <v>2715</v>
      </c>
      <c r="M474" s="209" t="s">
        <v>5153</v>
      </c>
      <c r="N474" s="212" t="s">
        <v>46</v>
      </c>
      <c r="O474" s="213" t="s">
        <v>1761</v>
      </c>
      <c r="P474" s="213" t="s">
        <v>5154</v>
      </c>
      <c r="Q474" s="214" t="s">
        <v>5155</v>
      </c>
      <c r="R474" s="213"/>
      <c r="S474" s="214">
        <v>91001</v>
      </c>
      <c r="T474" s="214" t="s">
        <v>2713</v>
      </c>
      <c r="U474" s="214" t="s">
        <v>8005</v>
      </c>
      <c r="V474" s="215">
        <v>41848</v>
      </c>
      <c r="W474" s="213">
        <v>7502</v>
      </c>
      <c r="X474" s="231"/>
      <c r="Y474" s="212"/>
      <c r="Z474" s="231"/>
      <c r="AA474" s="231"/>
      <c r="AB474" s="231"/>
      <c r="AC474" s="209"/>
      <c r="AD474" s="41"/>
      <c r="AE474" s="41"/>
      <c r="AF474" s="41"/>
      <c r="AG474" s="41"/>
      <c r="AH474" s="41"/>
      <c r="AI474" s="278"/>
    </row>
    <row r="475" spans="1:35" ht="45" customHeight="1" x14ac:dyDescent="0.2">
      <c r="A475" s="218" t="s">
        <v>2716</v>
      </c>
      <c r="B475" s="210">
        <v>690401002</v>
      </c>
      <c r="C475" s="209" t="s">
        <v>2314</v>
      </c>
      <c r="D475" s="210" t="s">
        <v>8069</v>
      </c>
      <c r="E475" s="209" t="s">
        <v>2327</v>
      </c>
      <c r="F475" s="211" t="s">
        <v>26</v>
      </c>
      <c r="G475" s="211"/>
      <c r="H475" s="211" t="s">
        <v>2328</v>
      </c>
      <c r="I475" s="211" t="s">
        <v>28</v>
      </c>
      <c r="J475" s="209"/>
      <c r="K475" s="209"/>
      <c r="L475" s="209" t="s">
        <v>7897</v>
      </c>
      <c r="M475" s="209" t="s">
        <v>2717</v>
      </c>
      <c r="N475" s="212" t="s">
        <v>4997</v>
      </c>
      <c r="O475" s="213" t="s">
        <v>1301</v>
      </c>
      <c r="P475" s="213" t="s">
        <v>7011</v>
      </c>
      <c r="Q475" s="214" t="s">
        <v>7012</v>
      </c>
      <c r="R475" s="213"/>
      <c r="S475" s="214">
        <v>91001</v>
      </c>
      <c r="T475" s="214" t="s">
        <v>2331</v>
      </c>
      <c r="U475" s="214" t="s">
        <v>8005</v>
      </c>
      <c r="V475" s="215">
        <v>37970</v>
      </c>
      <c r="W475" s="213">
        <v>7118</v>
      </c>
      <c r="X475" s="231"/>
      <c r="Y475" s="212"/>
      <c r="Z475" s="231"/>
      <c r="AA475" s="231"/>
      <c r="AB475" s="231"/>
      <c r="AC475" s="209"/>
      <c r="AD475" s="41"/>
      <c r="AE475" s="41"/>
      <c r="AF475" s="41"/>
      <c r="AG475" s="41"/>
      <c r="AH475" s="41"/>
      <c r="AI475" s="278"/>
    </row>
    <row r="476" spans="1:35" ht="45" customHeight="1" x14ac:dyDescent="0.2">
      <c r="A476" s="218" t="s">
        <v>7013</v>
      </c>
      <c r="B476" s="210">
        <v>692008006</v>
      </c>
      <c r="C476" s="209" t="s">
        <v>2314</v>
      </c>
      <c r="D476" s="210" t="s">
        <v>8069</v>
      </c>
      <c r="E476" s="209" t="s">
        <v>2327</v>
      </c>
      <c r="F476" s="211" t="s">
        <v>26</v>
      </c>
      <c r="G476" s="211"/>
      <c r="H476" s="211" t="s">
        <v>2328</v>
      </c>
      <c r="I476" s="211" t="s">
        <v>28</v>
      </c>
      <c r="J476" s="209"/>
      <c r="K476" s="209"/>
      <c r="L476" s="209" t="s">
        <v>6206</v>
      </c>
      <c r="M476" s="209" t="s">
        <v>2718</v>
      </c>
      <c r="N476" s="212" t="s">
        <v>4994</v>
      </c>
      <c r="O476" s="213" t="s">
        <v>5640</v>
      </c>
      <c r="P476" s="213" t="s">
        <v>2719</v>
      </c>
      <c r="Q476" s="214"/>
      <c r="R476" s="213"/>
      <c r="S476" s="214">
        <v>91001</v>
      </c>
      <c r="T476" s="214" t="s">
        <v>2331</v>
      </c>
      <c r="U476" s="214" t="s">
        <v>8005</v>
      </c>
      <c r="V476" s="215">
        <v>39212</v>
      </c>
      <c r="W476" s="213">
        <v>7355</v>
      </c>
      <c r="X476" s="231"/>
      <c r="Y476" s="212"/>
      <c r="Z476" s="231"/>
      <c r="AA476" s="231"/>
      <c r="AB476" s="231"/>
      <c r="AC476" s="209"/>
      <c r="AD476" s="41"/>
      <c r="AE476" s="41"/>
      <c r="AF476" s="41"/>
      <c r="AG476" s="41"/>
      <c r="AH476" s="41"/>
      <c r="AI476" s="278"/>
    </row>
    <row r="477" spans="1:35" ht="45" customHeight="1" x14ac:dyDescent="0.2">
      <c r="A477" s="218" t="s">
        <v>2720</v>
      </c>
      <c r="B477" s="210">
        <v>692530004</v>
      </c>
      <c r="C477" s="209" t="s">
        <v>2314</v>
      </c>
      <c r="D477" s="210" t="s">
        <v>8069</v>
      </c>
      <c r="E477" s="209" t="s">
        <v>2587</v>
      </c>
      <c r="F477" s="211" t="s">
        <v>26</v>
      </c>
      <c r="G477" s="211"/>
      <c r="H477" s="211" t="s">
        <v>504</v>
      </c>
      <c r="I477" s="211" t="s">
        <v>28</v>
      </c>
      <c r="J477" s="209"/>
      <c r="K477" s="209"/>
      <c r="L477" s="209" t="s">
        <v>2721</v>
      </c>
      <c r="M477" s="209" t="s">
        <v>2723</v>
      </c>
      <c r="N477" s="212" t="s">
        <v>718</v>
      </c>
      <c r="O477" s="213" t="s">
        <v>8092</v>
      </c>
      <c r="P477" s="213" t="s">
        <v>2722</v>
      </c>
      <c r="Q477" s="214" t="s">
        <v>2724</v>
      </c>
      <c r="R477" s="213"/>
      <c r="S477" s="214">
        <v>91001</v>
      </c>
      <c r="T477" s="214" t="s">
        <v>482</v>
      </c>
      <c r="U477" s="214" t="s">
        <v>8005</v>
      </c>
      <c r="V477" s="215">
        <v>42356</v>
      </c>
      <c r="W477" s="213">
        <v>7590</v>
      </c>
      <c r="X477" s="231"/>
      <c r="Y477" s="212"/>
      <c r="Z477" s="231"/>
      <c r="AA477" s="231"/>
      <c r="AB477" s="231"/>
      <c r="AC477" s="209"/>
      <c r="AD477" s="41"/>
      <c r="AE477" s="41"/>
      <c r="AF477" s="41"/>
      <c r="AG477" s="41"/>
      <c r="AH477" s="41"/>
      <c r="AI477" s="278"/>
    </row>
    <row r="478" spans="1:35" ht="45" customHeight="1" x14ac:dyDescent="0.2">
      <c r="A478" s="218" t="s">
        <v>2725</v>
      </c>
      <c r="B478" s="210">
        <v>691901009</v>
      </c>
      <c r="C478" s="209" t="s">
        <v>2314</v>
      </c>
      <c r="D478" s="210" t="s">
        <v>8069</v>
      </c>
      <c r="E478" s="209" t="s">
        <v>2327</v>
      </c>
      <c r="F478" s="211" t="s">
        <v>26</v>
      </c>
      <c r="G478" s="211"/>
      <c r="H478" s="211" t="s">
        <v>2328</v>
      </c>
      <c r="I478" s="211" t="s">
        <v>28</v>
      </c>
      <c r="J478" s="209"/>
      <c r="K478" s="209"/>
      <c r="L478" s="209" t="s">
        <v>2726</v>
      </c>
      <c r="M478" s="209" t="s">
        <v>2727</v>
      </c>
      <c r="N478" s="212" t="s">
        <v>47</v>
      </c>
      <c r="O478" s="213" t="s">
        <v>7997</v>
      </c>
      <c r="P478" s="213" t="s">
        <v>7014</v>
      </c>
      <c r="Q478" s="214" t="s">
        <v>7015</v>
      </c>
      <c r="R478" s="213"/>
      <c r="S478" s="214">
        <v>91001</v>
      </c>
      <c r="T478" s="214" t="s">
        <v>2331</v>
      </c>
      <c r="U478" s="214" t="s">
        <v>8005</v>
      </c>
      <c r="V478" s="215">
        <v>38729</v>
      </c>
      <c r="W478" s="213">
        <v>7255</v>
      </c>
      <c r="X478" s="231"/>
      <c r="Y478" s="212"/>
      <c r="Z478" s="231"/>
      <c r="AA478" s="231"/>
      <c r="AB478" s="231"/>
      <c r="AC478" s="209"/>
      <c r="AD478" s="41"/>
      <c r="AE478" s="41"/>
      <c r="AF478" s="41"/>
      <c r="AG478" s="41"/>
      <c r="AH478" s="41"/>
      <c r="AI478" s="278"/>
    </row>
    <row r="479" spans="1:35" ht="45" customHeight="1" x14ac:dyDescent="0.2">
      <c r="A479" s="218" t="s">
        <v>2728</v>
      </c>
      <c r="B479" s="210">
        <v>691603008</v>
      </c>
      <c r="C479" s="209" t="s">
        <v>2314</v>
      </c>
      <c r="D479" s="210" t="s">
        <v>8069</v>
      </c>
      <c r="E479" s="209" t="s">
        <v>2327</v>
      </c>
      <c r="F479" s="211" t="s">
        <v>26</v>
      </c>
      <c r="G479" s="211"/>
      <c r="H479" s="211" t="s">
        <v>2328</v>
      </c>
      <c r="I479" s="211" t="s">
        <v>28</v>
      </c>
      <c r="J479" s="209"/>
      <c r="K479" s="209"/>
      <c r="L479" s="209" t="s">
        <v>2729</v>
      </c>
      <c r="M479" s="209" t="s">
        <v>2730</v>
      </c>
      <c r="N479" s="212" t="s">
        <v>294</v>
      </c>
      <c r="O479" s="213" t="s">
        <v>8093</v>
      </c>
      <c r="P479" s="213" t="s">
        <v>5215</v>
      </c>
      <c r="Q479" s="225" t="s">
        <v>5216</v>
      </c>
      <c r="R479" s="213"/>
      <c r="S479" s="214">
        <v>91001</v>
      </c>
      <c r="T479" s="214" t="s">
        <v>2331</v>
      </c>
      <c r="U479" s="214" t="s">
        <v>8005</v>
      </c>
      <c r="V479" s="215">
        <v>38737</v>
      </c>
      <c r="W479" s="213">
        <v>7282</v>
      </c>
      <c r="X479" s="273"/>
      <c r="Y479" s="274"/>
      <c r="Z479" s="273"/>
      <c r="AA479" s="273"/>
      <c r="AB479" s="273"/>
      <c r="AC479" s="275"/>
      <c r="AD479" s="41"/>
      <c r="AE479" s="41"/>
      <c r="AF479" s="41"/>
      <c r="AG479" s="41"/>
      <c r="AH479" s="41"/>
      <c r="AI479" s="278"/>
    </row>
    <row r="480" spans="1:35" ht="45" customHeight="1" x14ac:dyDescent="0.2">
      <c r="A480" s="218" t="s">
        <v>7016</v>
      </c>
      <c r="B480" s="210">
        <v>691005003</v>
      </c>
      <c r="C480" s="209" t="s">
        <v>2314</v>
      </c>
      <c r="D480" s="210" t="s">
        <v>8069</v>
      </c>
      <c r="E480" s="209" t="s">
        <v>2338</v>
      </c>
      <c r="F480" s="211" t="s">
        <v>1389</v>
      </c>
      <c r="G480" s="211"/>
      <c r="H480" s="211" t="s">
        <v>2339</v>
      </c>
      <c r="I480" s="211" t="s">
        <v>28</v>
      </c>
      <c r="J480" s="209"/>
      <c r="K480" s="209"/>
      <c r="L480" s="209" t="s">
        <v>2731</v>
      </c>
      <c r="M480" s="209" t="s">
        <v>2732</v>
      </c>
      <c r="N480" s="212" t="s">
        <v>4999</v>
      </c>
      <c r="O480" s="213" t="s">
        <v>8094</v>
      </c>
      <c r="P480" s="213"/>
      <c r="Q480" s="214"/>
      <c r="R480" s="213"/>
      <c r="S480" s="214">
        <v>91001</v>
      </c>
      <c r="T480" s="214" t="s">
        <v>2331</v>
      </c>
      <c r="U480" s="214" t="s">
        <v>8005</v>
      </c>
      <c r="V480" s="215">
        <v>38729</v>
      </c>
      <c r="W480" s="213">
        <v>7257</v>
      </c>
      <c r="X480" s="231"/>
      <c r="Y480" s="212"/>
      <c r="Z480" s="231"/>
      <c r="AA480" s="231"/>
      <c r="AB480" s="231"/>
      <c r="AC480" s="209"/>
      <c r="AD480" s="41"/>
      <c r="AE480" s="41"/>
      <c r="AF480" s="41"/>
      <c r="AG480" s="41"/>
      <c r="AH480" s="41"/>
      <c r="AI480" s="278"/>
    </row>
    <row r="481" spans="1:35" ht="45" customHeight="1" x14ac:dyDescent="0.2">
      <c r="A481" s="218" t="s">
        <v>2733</v>
      </c>
      <c r="B481" s="210">
        <v>690611007</v>
      </c>
      <c r="C481" s="209" t="s">
        <v>2314</v>
      </c>
      <c r="D481" s="210" t="s">
        <v>8069</v>
      </c>
      <c r="E481" s="209" t="s">
        <v>503</v>
      </c>
      <c r="F481" s="211" t="s">
        <v>26</v>
      </c>
      <c r="G481" s="211"/>
      <c r="H481" s="211" t="s">
        <v>504</v>
      </c>
      <c r="I481" s="211" t="s">
        <v>28</v>
      </c>
      <c r="J481" s="209"/>
      <c r="K481" s="209"/>
      <c r="L481" s="209" t="s">
        <v>2734</v>
      </c>
      <c r="M481" s="209" t="s">
        <v>2735</v>
      </c>
      <c r="N481" s="212" t="s">
        <v>501</v>
      </c>
      <c r="O481" s="213" t="s">
        <v>4652</v>
      </c>
      <c r="P481" s="213" t="s">
        <v>2736</v>
      </c>
      <c r="Q481" s="214"/>
      <c r="R481" s="213"/>
      <c r="S481" s="214">
        <v>91001</v>
      </c>
      <c r="T481" s="214" t="s">
        <v>2331</v>
      </c>
      <c r="U481" s="214" t="s">
        <v>8005</v>
      </c>
      <c r="V481" s="215">
        <v>41563</v>
      </c>
      <c r="W481" s="213">
        <v>7488</v>
      </c>
      <c r="X481" s="273"/>
      <c r="Y481" s="274"/>
      <c r="Z481" s="273"/>
      <c r="AA481" s="273"/>
      <c r="AB481" s="273"/>
      <c r="AC481" s="275"/>
      <c r="AD481" s="41"/>
      <c r="AE481" s="41"/>
      <c r="AF481" s="41"/>
      <c r="AG481" s="41"/>
      <c r="AH481" s="41"/>
      <c r="AI481" s="278"/>
    </row>
    <row r="482" spans="1:35" ht="45" customHeight="1" x14ac:dyDescent="0.2">
      <c r="A482" s="218" t="s">
        <v>2737</v>
      </c>
      <c r="B482" s="210">
        <v>691303004</v>
      </c>
      <c r="C482" s="209" t="s">
        <v>2314</v>
      </c>
      <c r="D482" s="210" t="s">
        <v>8069</v>
      </c>
      <c r="E482" s="209" t="s">
        <v>2338</v>
      </c>
      <c r="F482" s="211" t="s">
        <v>1389</v>
      </c>
      <c r="G482" s="211"/>
      <c r="H482" s="211" t="s">
        <v>2339</v>
      </c>
      <c r="I482" s="211" t="s">
        <v>28</v>
      </c>
      <c r="J482" s="209"/>
      <c r="K482" s="209"/>
      <c r="L482" s="209" t="s">
        <v>7017</v>
      </c>
      <c r="M482" s="209" t="s">
        <v>2738</v>
      </c>
      <c r="N482" s="212" t="s">
        <v>4999</v>
      </c>
      <c r="O482" s="213" t="s">
        <v>1387</v>
      </c>
      <c r="P482" s="213" t="s">
        <v>2739</v>
      </c>
      <c r="Q482" s="209"/>
      <c r="R482" s="213"/>
      <c r="S482" s="214">
        <v>91001</v>
      </c>
      <c r="T482" s="214" t="s">
        <v>2331</v>
      </c>
      <c r="U482" s="214" t="s">
        <v>8005</v>
      </c>
      <c r="V482" s="215">
        <v>39581</v>
      </c>
      <c r="W482" s="213">
        <v>7390</v>
      </c>
      <c r="X482" s="273"/>
      <c r="Y482" s="274"/>
      <c r="Z482" s="273"/>
      <c r="AA482" s="273"/>
      <c r="AB482" s="273"/>
      <c r="AC482" s="275"/>
      <c r="AD482" s="41"/>
      <c r="AE482" s="41"/>
      <c r="AF482" s="41"/>
      <c r="AG482" s="41"/>
      <c r="AH482" s="41"/>
      <c r="AI482" s="278"/>
    </row>
    <row r="483" spans="1:35" ht="45" customHeight="1" x14ac:dyDescent="0.2">
      <c r="A483" s="218" t="s">
        <v>2740</v>
      </c>
      <c r="B483" s="210">
        <v>690911000</v>
      </c>
      <c r="C483" s="209" t="s">
        <v>2314</v>
      </c>
      <c r="D483" s="210" t="s">
        <v>8069</v>
      </c>
      <c r="E483" s="209" t="s">
        <v>2327</v>
      </c>
      <c r="F483" s="209" t="s">
        <v>26</v>
      </c>
      <c r="G483" s="209"/>
      <c r="H483" s="211" t="s">
        <v>2328</v>
      </c>
      <c r="I483" s="211" t="s">
        <v>28</v>
      </c>
      <c r="J483" s="209"/>
      <c r="K483" s="209"/>
      <c r="L483" s="209" t="s">
        <v>2741</v>
      </c>
      <c r="M483" s="209" t="s">
        <v>2742</v>
      </c>
      <c r="N483" s="212" t="s">
        <v>4998</v>
      </c>
      <c r="O483" s="213" t="s">
        <v>2743</v>
      </c>
      <c r="P483" s="213"/>
      <c r="Q483" s="214"/>
      <c r="R483" s="213"/>
      <c r="S483" s="214">
        <v>91001</v>
      </c>
      <c r="T483" s="214" t="s">
        <v>2744</v>
      </c>
      <c r="U483" s="214">
        <v>2007</v>
      </c>
      <c r="V483" s="215">
        <v>38712</v>
      </c>
      <c r="W483" s="213">
        <v>7237</v>
      </c>
      <c r="X483" s="231"/>
      <c r="Y483" s="212"/>
      <c r="Z483" s="231"/>
      <c r="AA483" s="231"/>
      <c r="AB483" s="231"/>
      <c r="AC483" s="209"/>
      <c r="AD483" s="41"/>
      <c r="AE483" s="41"/>
      <c r="AF483" s="41"/>
      <c r="AG483" s="41"/>
      <c r="AH483" s="41"/>
      <c r="AI483" s="278"/>
    </row>
    <row r="484" spans="1:35" ht="45" customHeight="1" x14ac:dyDescent="0.2">
      <c r="A484" s="218" t="s">
        <v>2745</v>
      </c>
      <c r="B484" s="210">
        <v>692203003</v>
      </c>
      <c r="C484" s="209" t="s">
        <v>2314</v>
      </c>
      <c r="D484" s="210" t="s">
        <v>8069</v>
      </c>
      <c r="E484" s="209" t="s">
        <v>503</v>
      </c>
      <c r="F484" s="211" t="s">
        <v>26</v>
      </c>
      <c r="G484" s="211"/>
      <c r="H484" s="211" t="s">
        <v>504</v>
      </c>
      <c r="I484" s="211" t="s">
        <v>28</v>
      </c>
      <c r="J484" s="209"/>
      <c r="K484" s="209"/>
      <c r="L484" s="209" t="s">
        <v>6207</v>
      </c>
      <c r="M484" s="209" t="s">
        <v>2746</v>
      </c>
      <c r="N484" s="212" t="s">
        <v>4994</v>
      </c>
      <c r="O484" s="213" t="s">
        <v>3955</v>
      </c>
      <c r="P484" s="213" t="s">
        <v>2747</v>
      </c>
      <c r="Q484" s="225" t="s">
        <v>7018</v>
      </c>
      <c r="R484" s="213"/>
      <c r="S484" s="214">
        <v>91001</v>
      </c>
      <c r="T484" s="214" t="s">
        <v>2457</v>
      </c>
      <c r="U484" s="214" t="s">
        <v>8005</v>
      </c>
      <c r="V484" s="215">
        <v>42061</v>
      </c>
      <c r="W484" s="213">
        <v>7555</v>
      </c>
      <c r="X484" s="231"/>
      <c r="Y484" s="212"/>
      <c r="Z484" s="231"/>
      <c r="AA484" s="231"/>
      <c r="AB484" s="231"/>
      <c r="AC484" s="209"/>
      <c r="AD484" s="41"/>
      <c r="AE484" s="41"/>
      <c r="AF484" s="41"/>
      <c r="AG484" s="41"/>
      <c r="AH484" s="41"/>
      <c r="AI484" s="278"/>
    </row>
    <row r="485" spans="1:35" ht="45" customHeight="1" x14ac:dyDescent="0.2">
      <c r="A485" s="218" t="s">
        <v>2748</v>
      </c>
      <c r="B485" s="210">
        <v>692552008</v>
      </c>
      <c r="C485" s="209" t="s">
        <v>2314</v>
      </c>
      <c r="D485" s="210" t="s">
        <v>8069</v>
      </c>
      <c r="E485" s="209" t="s">
        <v>2327</v>
      </c>
      <c r="F485" s="211" t="s">
        <v>26</v>
      </c>
      <c r="G485" s="211"/>
      <c r="H485" s="211" t="s">
        <v>2328</v>
      </c>
      <c r="I485" s="211" t="s">
        <v>28</v>
      </c>
      <c r="J485" s="209"/>
      <c r="K485" s="209"/>
      <c r="L485" s="209" t="s">
        <v>5752</v>
      </c>
      <c r="M485" s="209" t="s">
        <v>2749</v>
      </c>
      <c r="N485" s="212" t="s">
        <v>46</v>
      </c>
      <c r="O485" s="213" t="s">
        <v>1948</v>
      </c>
      <c r="P485" s="213" t="s">
        <v>5156</v>
      </c>
      <c r="Q485" s="226" t="s">
        <v>5157</v>
      </c>
      <c r="R485" s="213"/>
      <c r="S485" s="214">
        <v>91001</v>
      </c>
      <c r="T485" s="214" t="s">
        <v>2750</v>
      </c>
      <c r="U485" s="214">
        <v>2013</v>
      </c>
      <c r="V485" s="215">
        <v>38624</v>
      </c>
      <c r="W485" s="213">
        <v>7199</v>
      </c>
      <c r="X485" s="231"/>
      <c r="Y485" s="212"/>
      <c r="Z485" s="231"/>
      <c r="AA485" s="231"/>
      <c r="AB485" s="231"/>
      <c r="AC485" s="209"/>
      <c r="AD485" s="41"/>
      <c r="AE485" s="41"/>
      <c r="AF485" s="41"/>
      <c r="AG485" s="41"/>
      <c r="AH485" s="41"/>
      <c r="AI485" s="278"/>
    </row>
    <row r="486" spans="1:35" ht="45" customHeight="1" x14ac:dyDescent="0.2">
      <c r="A486" s="218" t="s">
        <v>2751</v>
      </c>
      <c r="B486" s="210">
        <v>692551001</v>
      </c>
      <c r="C486" s="209" t="s">
        <v>2314</v>
      </c>
      <c r="D486" s="210" t="s">
        <v>8069</v>
      </c>
      <c r="E486" s="209" t="s">
        <v>2327</v>
      </c>
      <c r="F486" s="211" t="s">
        <v>26</v>
      </c>
      <c r="G486" s="211"/>
      <c r="H486" s="211" t="s">
        <v>2328</v>
      </c>
      <c r="I486" s="211" t="s">
        <v>28</v>
      </c>
      <c r="J486" s="209"/>
      <c r="K486" s="209"/>
      <c r="L486" s="209" t="s">
        <v>7019</v>
      </c>
      <c r="M486" s="209" t="s">
        <v>5212</v>
      </c>
      <c r="N486" s="212" t="s">
        <v>46</v>
      </c>
      <c r="O486" s="213" t="s">
        <v>2752</v>
      </c>
      <c r="P486" s="213" t="s">
        <v>7020</v>
      </c>
      <c r="Q486" s="214" t="s">
        <v>7021</v>
      </c>
      <c r="R486" s="213"/>
      <c r="S486" s="214">
        <v>91001</v>
      </c>
      <c r="T486" s="214" t="s">
        <v>2634</v>
      </c>
      <c r="U486" s="214" t="s">
        <v>8005</v>
      </c>
      <c r="V486" s="215">
        <v>39612</v>
      </c>
      <c r="W486" s="213">
        <v>7395</v>
      </c>
      <c r="X486" s="273"/>
      <c r="Y486" s="274"/>
      <c r="Z486" s="273"/>
      <c r="AA486" s="273"/>
      <c r="AB486" s="273"/>
      <c r="AC486" s="275"/>
      <c r="AD486" s="41"/>
      <c r="AE486" s="41"/>
      <c r="AF486" s="41"/>
      <c r="AG486" s="41"/>
      <c r="AH486" s="41"/>
      <c r="AI486" s="278"/>
    </row>
    <row r="487" spans="1:35" ht="45" customHeight="1" x14ac:dyDescent="0.2">
      <c r="A487" s="218" t="s">
        <v>8095</v>
      </c>
      <c r="B487" s="210">
        <v>691306003</v>
      </c>
      <c r="C487" s="209" t="s">
        <v>2314</v>
      </c>
      <c r="D487" s="210" t="s">
        <v>8069</v>
      </c>
      <c r="E487" s="209" t="s">
        <v>2338</v>
      </c>
      <c r="F487" s="211" t="s">
        <v>1389</v>
      </c>
      <c r="G487" s="211"/>
      <c r="H487" s="211" t="s">
        <v>2339</v>
      </c>
      <c r="I487" s="211" t="s">
        <v>28</v>
      </c>
      <c r="J487" s="209"/>
      <c r="K487" s="209"/>
      <c r="L487" s="209" t="s">
        <v>2753</v>
      </c>
      <c r="M487" s="209" t="s">
        <v>2754</v>
      </c>
      <c r="N487" s="212" t="s">
        <v>4999</v>
      </c>
      <c r="O487" s="213" t="s">
        <v>2755</v>
      </c>
      <c r="P487" s="213"/>
      <c r="Q487" s="214"/>
      <c r="R487" s="213"/>
      <c r="S487" s="214">
        <v>91001</v>
      </c>
      <c r="T487" s="214" t="s">
        <v>2331</v>
      </c>
      <c r="U487" s="214" t="s">
        <v>8005</v>
      </c>
      <c r="V487" s="215">
        <v>38744</v>
      </c>
      <c r="W487" s="213">
        <v>7289</v>
      </c>
      <c r="X487" s="273"/>
      <c r="Y487" s="274"/>
      <c r="Z487" s="273"/>
      <c r="AA487" s="273"/>
      <c r="AB487" s="273"/>
      <c r="AC487" s="275"/>
      <c r="AD487" s="41"/>
      <c r="AE487" s="41"/>
      <c r="AF487" s="41"/>
      <c r="AG487" s="41"/>
      <c r="AH487" s="41"/>
      <c r="AI487" s="278"/>
    </row>
    <row r="488" spans="1:35" ht="45" customHeight="1" x14ac:dyDescent="0.2">
      <c r="A488" s="218" t="s">
        <v>6208</v>
      </c>
      <c r="B488" s="209" t="s">
        <v>7743</v>
      </c>
      <c r="C488" s="209"/>
      <c r="D488" s="210" t="s">
        <v>8069</v>
      </c>
      <c r="E488" s="209" t="s">
        <v>2338</v>
      </c>
      <c r="F488" s="211" t="s">
        <v>1389</v>
      </c>
      <c r="G488" s="211"/>
      <c r="H488" s="211" t="s">
        <v>2339</v>
      </c>
      <c r="I488" s="211" t="s">
        <v>28</v>
      </c>
      <c r="J488" s="209"/>
      <c r="K488" s="209"/>
      <c r="L488" s="209" t="s">
        <v>6209</v>
      </c>
      <c r="M488" s="209" t="s">
        <v>6210</v>
      </c>
      <c r="N488" s="212" t="s">
        <v>47</v>
      </c>
      <c r="O488" s="213" t="s">
        <v>6211</v>
      </c>
      <c r="P488" s="213" t="s">
        <v>6212</v>
      </c>
      <c r="Q488" s="225" t="s">
        <v>6213</v>
      </c>
      <c r="R488" s="213"/>
      <c r="S488" s="214">
        <v>91001</v>
      </c>
      <c r="T488" s="214" t="s">
        <v>2331</v>
      </c>
      <c r="U488" s="214" t="s">
        <v>8005</v>
      </c>
      <c r="V488" s="215">
        <v>44300</v>
      </c>
      <c r="W488" s="213">
        <v>7731</v>
      </c>
      <c r="X488" s="231"/>
      <c r="Y488" s="212"/>
      <c r="Z488" s="231"/>
      <c r="AA488" s="231"/>
      <c r="AB488" s="231"/>
      <c r="AC488" s="209"/>
      <c r="AD488" s="41"/>
      <c r="AE488" s="41"/>
      <c r="AF488" s="41"/>
      <c r="AG488" s="41"/>
      <c r="AH488" s="41"/>
      <c r="AI488" s="278"/>
    </row>
    <row r="489" spans="1:35" ht="45" customHeight="1" x14ac:dyDescent="0.2">
      <c r="A489" s="218" t="s">
        <v>2756</v>
      </c>
      <c r="B489" s="210">
        <v>692541006</v>
      </c>
      <c r="C489" s="209" t="s">
        <v>2314</v>
      </c>
      <c r="D489" s="210" t="s">
        <v>8069</v>
      </c>
      <c r="E489" s="209" t="s">
        <v>2327</v>
      </c>
      <c r="F489" s="211" t="s">
        <v>26</v>
      </c>
      <c r="G489" s="211"/>
      <c r="H489" s="211" t="s">
        <v>2328</v>
      </c>
      <c r="I489" s="211" t="s">
        <v>28</v>
      </c>
      <c r="J489" s="209"/>
      <c r="K489" s="209"/>
      <c r="L489" s="209" t="s">
        <v>2757</v>
      </c>
      <c r="M489" s="209" t="s">
        <v>2758</v>
      </c>
      <c r="N489" s="212" t="s">
        <v>46</v>
      </c>
      <c r="O489" s="213" t="s">
        <v>2759</v>
      </c>
      <c r="P489" s="213" t="s">
        <v>7022</v>
      </c>
      <c r="Q489" s="225" t="s">
        <v>7023</v>
      </c>
      <c r="R489" s="213"/>
      <c r="S489" s="214">
        <v>91001</v>
      </c>
      <c r="T489" s="214" t="s">
        <v>2331</v>
      </c>
      <c r="U489" s="214" t="s">
        <v>8005</v>
      </c>
      <c r="V489" s="215">
        <v>37970</v>
      </c>
      <c r="W489" s="213">
        <v>7071</v>
      </c>
      <c r="X489" s="273"/>
      <c r="Y489" s="274"/>
      <c r="Z489" s="273"/>
      <c r="AA489" s="273"/>
      <c r="AB489" s="273"/>
      <c r="AC489" s="275"/>
      <c r="AD489" s="41"/>
      <c r="AE489" s="41"/>
      <c r="AF489" s="41"/>
      <c r="AG489" s="41"/>
      <c r="AH489" s="41"/>
      <c r="AI489" s="278"/>
    </row>
    <row r="490" spans="1:35" ht="45" customHeight="1" x14ac:dyDescent="0.2">
      <c r="A490" s="218" t="s">
        <v>7024</v>
      </c>
      <c r="B490" s="210">
        <v>691604004</v>
      </c>
      <c r="C490" s="209" t="s">
        <v>2314</v>
      </c>
      <c r="D490" s="210" t="s">
        <v>8069</v>
      </c>
      <c r="E490" s="209" t="s">
        <v>503</v>
      </c>
      <c r="F490" s="211" t="s">
        <v>26</v>
      </c>
      <c r="G490" s="211"/>
      <c r="H490" s="211" t="s">
        <v>2409</v>
      </c>
      <c r="I490" s="211" t="s">
        <v>28</v>
      </c>
      <c r="J490" s="209"/>
      <c r="K490" s="209"/>
      <c r="L490" s="209" t="s">
        <v>2760</v>
      </c>
      <c r="M490" s="209" t="s">
        <v>2761</v>
      </c>
      <c r="N490" s="212" t="s">
        <v>294</v>
      </c>
      <c r="O490" s="213" t="s">
        <v>2763</v>
      </c>
      <c r="P490" s="213" t="s">
        <v>2762</v>
      </c>
      <c r="Q490" s="214"/>
      <c r="R490" s="213"/>
      <c r="S490" s="214">
        <v>91001</v>
      </c>
      <c r="T490" s="214" t="s">
        <v>2764</v>
      </c>
      <c r="U490" s="214">
        <v>2006</v>
      </c>
      <c r="V490" s="215">
        <v>38768</v>
      </c>
      <c r="W490" s="213">
        <v>7305</v>
      </c>
      <c r="X490" s="231"/>
      <c r="Y490" s="212"/>
      <c r="Z490" s="231"/>
      <c r="AA490" s="231"/>
      <c r="AB490" s="231"/>
      <c r="AC490" s="209"/>
      <c r="AD490" s="41"/>
      <c r="AE490" s="41"/>
      <c r="AF490" s="41"/>
      <c r="AG490" s="41"/>
      <c r="AH490" s="41"/>
      <c r="AI490" s="278"/>
    </row>
    <row r="491" spans="1:35" ht="45" customHeight="1" x14ac:dyDescent="0.2">
      <c r="A491" s="218" t="s">
        <v>2765</v>
      </c>
      <c r="B491" s="210">
        <v>690511002</v>
      </c>
      <c r="C491" s="209" t="s">
        <v>2314</v>
      </c>
      <c r="D491" s="210" t="s">
        <v>8069</v>
      </c>
      <c r="E491" s="209" t="s">
        <v>2327</v>
      </c>
      <c r="F491" s="211" t="s">
        <v>26</v>
      </c>
      <c r="G491" s="211"/>
      <c r="H491" s="211" t="s">
        <v>2328</v>
      </c>
      <c r="I491" s="211" t="s">
        <v>28</v>
      </c>
      <c r="J491" s="209"/>
      <c r="K491" s="209"/>
      <c r="L491" s="209" t="s">
        <v>5130</v>
      </c>
      <c r="M491" s="209" t="s">
        <v>2766</v>
      </c>
      <c r="N491" s="212" t="s">
        <v>501</v>
      </c>
      <c r="O491" s="213" t="s">
        <v>635</v>
      </c>
      <c r="P491" s="213" t="s">
        <v>5131</v>
      </c>
      <c r="Q491" s="226" t="s">
        <v>5132</v>
      </c>
      <c r="R491" s="213"/>
      <c r="S491" s="214" t="s">
        <v>2537</v>
      </c>
      <c r="T491" s="214" t="s">
        <v>2331</v>
      </c>
      <c r="U491" s="214" t="s">
        <v>8005</v>
      </c>
      <c r="V491" s="215">
        <v>38159</v>
      </c>
      <c r="W491" s="213">
        <v>7128</v>
      </c>
      <c r="X491" s="231"/>
      <c r="Y491" s="212"/>
      <c r="Z491" s="231"/>
      <c r="AA491" s="231"/>
      <c r="AB491" s="231"/>
      <c r="AC491" s="209"/>
      <c r="AD491" s="41"/>
      <c r="AE491" s="41"/>
      <c r="AF491" s="41"/>
      <c r="AG491" s="41"/>
      <c r="AH491" s="41"/>
      <c r="AI491" s="278"/>
    </row>
    <row r="492" spans="1:35" ht="45" customHeight="1" x14ac:dyDescent="0.2">
      <c r="A492" s="218" t="s">
        <v>7025</v>
      </c>
      <c r="B492" s="209" t="s">
        <v>7744</v>
      </c>
      <c r="C492" s="209" t="s">
        <v>2314</v>
      </c>
      <c r="D492" s="210" t="s">
        <v>8069</v>
      </c>
      <c r="E492" s="209" t="s">
        <v>2327</v>
      </c>
      <c r="F492" s="211" t="s">
        <v>26</v>
      </c>
      <c r="G492" s="211"/>
      <c r="H492" s="211" t="s">
        <v>2328</v>
      </c>
      <c r="I492" s="211" t="s">
        <v>28</v>
      </c>
      <c r="J492" s="209"/>
      <c r="K492" s="209"/>
      <c r="L492" s="209" t="s">
        <v>7026</v>
      </c>
      <c r="M492" s="209" t="s">
        <v>2767</v>
      </c>
      <c r="N492" s="212" t="s">
        <v>294</v>
      </c>
      <c r="O492" s="213" t="s">
        <v>4081</v>
      </c>
      <c r="P492" s="213" t="s">
        <v>2768</v>
      </c>
      <c r="Q492" s="214"/>
      <c r="R492" s="213"/>
      <c r="S492" s="214">
        <v>91001</v>
      </c>
      <c r="T492" s="214" t="s">
        <v>2769</v>
      </c>
      <c r="U492" s="214" t="s">
        <v>8005</v>
      </c>
      <c r="V492" s="215">
        <v>38736</v>
      </c>
      <c r="W492" s="213">
        <v>7267</v>
      </c>
      <c r="X492" s="273"/>
      <c r="Y492" s="274"/>
      <c r="Z492" s="273"/>
      <c r="AA492" s="273"/>
      <c r="AB492" s="273"/>
      <c r="AC492" s="275"/>
      <c r="AD492" s="41"/>
      <c r="AE492" s="41"/>
      <c r="AF492" s="41"/>
      <c r="AG492" s="41"/>
      <c r="AH492" s="41"/>
      <c r="AI492" s="278"/>
    </row>
    <row r="493" spans="1:35" ht="45" customHeight="1" x14ac:dyDescent="0.2">
      <c r="A493" s="218" t="s">
        <v>2770</v>
      </c>
      <c r="B493" s="210">
        <v>692006003</v>
      </c>
      <c r="C493" s="209" t="s">
        <v>2314</v>
      </c>
      <c r="D493" s="210" t="s">
        <v>8069</v>
      </c>
      <c r="E493" s="209" t="s">
        <v>2327</v>
      </c>
      <c r="F493" s="211" t="s">
        <v>26</v>
      </c>
      <c r="G493" s="211"/>
      <c r="H493" s="211" t="s">
        <v>2328</v>
      </c>
      <c r="I493" s="211" t="s">
        <v>28</v>
      </c>
      <c r="J493" s="209"/>
      <c r="K493" s="209"/>
      <c r="L493" s="209" t="s">
        <v>2771</v>
      </c>
      <c r="M493" s="209" t="s">
        <v>2772</v>
      </c>
      <c r="N493" s="212" t="s">
        <v>5000</v>
      </c>
      <c r="O493" s="213" t="s">
        <v>1001</v>
      </c>
      <c r="P493" s="213" t="s">
        <v>5159</v>
      </c>
      <c r="Q493" s="214" t="s">
        <v>5160</v>
      </c>
      <c r="R493" s="213"/>
      <c r="S493" s="214">
        <v>91001</v>
      </c>
      <c r="T493" s="214" t="s">
        <v>2331</v>
      </c>
      <c r="U493" s="214" t="s">
        <v>8005</v>
      </c>
      <c r="V493" s="215">
        <v>42991</v>
      </c>
      <c r="W493" s="213">
        <v>7636</v>
      </c>
      <c r="X493" s="231"/>
      <c r="Y493" s="212"/>
      <c r="Z493" s="231"/>
      <c r="AA493" s="231"/>
      <c r="AB493" s="231"/>
      <c r="AC493" s="209"/>
      <c r="AD493" s="41"/>
      <c r="AE493" s="41"/>
      <c r="AF493" s="41"/>
      <c r="AG493" s="41"/>
      <c r="AH493" s="41"/>
      <c r="AI493" s="278"/>
    </row>
    <row r="494" spans="1:35" ht="45" customHeight="1" x14ac:dyDescent="0.2">
      <c r="A494" s="218" t="s">
        <v>2773</v>
      </c>
      <c r="B494" s="210">
        <v>690415003</v>
      </c>
      <c r="C494" s="209" t="s">
        <v>2314</v>
      </c>
      <c r="D494" s="210" t="s">
        <v>8069</v>
      </c>
      <c r="E494" s="209" t="s">
        <v>503</v>
      </c>
      <c r="F494" s="211" t="s">
        <v>26</v>
      </c>
      <c r="G494" s="211"/>
      <c r="H494" s="211" t="s">
        <v>504</v>
      </c>
      <c r="I494" s="211" t="s">
        <v>28</v>
      </c>
      <c r="J494" s="209"/>
      <c r="K494" s="209"/>
      <c r="L494" s="209" t="s">
        <v>7027</v>
      </c>
      <c r="M494" s="209" t="s">
        <v>2775</v>
      </c>
      <c r="N494" s="212" t="s">
        <v>4997</v>
      </c>
      <c r="O494" s="213" t="s">
        <v>1878</v>
      </c>
      <c r="P494" s="213" t="s">
        <v>2776</v>
      </c>
      <c r="Q494" s="214" t="s">
        <v>2774</v>
      </c>
      <c r="R494" s="213"/>
      <c r="S494" s="214">
        <v>91001</v>
      </c>
      <c r="T494" s="214" t="s">
        <v>2390</v>
      </c>
      <c r="U494" s="214" t="s">
        <v>8005</v>
      </c>
      <c r="V494" s="215">
        <v>42053</v>
      </c>
      <c r="W494" s="213">
        <v>7534</v>
      </c>
      <c r="X494" s="273"/>
      <c r="Y494" s="274"/>
      <c r="Z494" s="273"/>
      <c r="AA494" s="273"/>
      <c r="AB494" s="273"/>
      <c r="AC494" s="275"/>
      <c r="AD494" s="41"/>
      <c r="AE494" s="41"/>
      <c r="AF494" s="41"/>
      <c r="AG494" s="41"/>
      <c r="AH494" s="41"/>
      <c r="AI494" s="278"/>
    </row>
    <row r="495" spans="1:35" ht="45" customHeight="1" x14ac:dyDescent="0.2">
      <c r="A495" s="218" t="s">
        <v>2777</v>
      </c>
      <c r="B495" s="210">
        <v>691513009</v>
      </c>
      <c r="C495" s="209" t="s">
        <v>2314</v>
      </c>
      <c r="D495" s="210" t="s">
        <v>8069</v>
      </c>
      <c r="E495" s="209" t="s">
        <v>2327</v>
      </c>
      <c r="F495" s="211" t="s">
        <v>26</v>
      </c>
      <c r="G495" s="211"/>
      <c r="H495" s="211" t="s">
        <v>2328</v>
      </c>
      <c r="I495" s="211" t="s">
        <v>28</v>
      </c>
      <c r="J495" s="209"/>
      <c r="K495" s="209"/>
      <c r="L495" s="211" t="s">
        <v>7028</v>
      </c>
      <c r="M495" s="209" t="s">
        <v>2779</v>
      </c>
      <c r="N495" s="212" t="s">
        <v>294</v>
      </c>
      <c r="O495" s="213" t="s">
        <v>2781</v>
      </c>
      <c r="P495" s="213" t="s">
        <v>2780</v>
      </c>
      <c r="Q495" s="209" t="s">
        <v>2778</v>
      </c>
      <c r="R495" s="213"/>
      <c r="S495" s="214">
        <v>91001</v>
      </c>
      <c r="T495" s="214" t="s">
        <v>2331</v>
      </c>
      <c r="U495" s="214" t="s">
        <v>8005</v>
      </c>
      <c r="V495" s="215">
        <v>37970</v>
      </c>
      <c r="W495" s="213">
        <v>7090</v>
      </c>
      <c r="X495" s="231"/>
      <c r="Y495" s="212"/>
      <c r="Z495" s="231"/>
      <c r="AA495" s="231"/>
      <c r="AB495" s="231"/>
      <c r="AC495" s="209"/>
      <c r="AD495" s="41"/>
      <c r="AE495" s="41"/>
      <c r="AF495" s="41"/>
      <c r="AG495" s="41"/>
      <c r="AH495" s="41"/>
      <c r="AI495" s="278"/>
    </row>
    <row r="496" spans="1:35" ht="45" customHeight="1" x14ac:dyDescent="0.2">
      <c r="A496" s="218" t="s">
        <v>2782</v>
      </c>
      <c r="B496" s="210">
        <v>690604000</v>
      </c>
      <c r="C496" s="209" t="s">
        <v>2314</v>
      </c>
      <c r="D496" s="210" t="s">
        <v>8069</v>
      </c>
      <c r="E496" s="209" t="s">
        <v>2327</v>
      </c>
      <c r="F496" s="211" t="s">
        <v>26</v>
      </c>
      <c r="G496" s="211"/>
      <c r="H496" s="211" t="s">
        <v>2328</v>
      </c>
      <c r="I496" s="211" t="s">
        <v>28</v>
      </c>
      <c r="J496" s="209"/>
      <c r="K496" s="209"/>
      <c r="L496" s="209" t="s">
        <v>2783</v>
      </c>
      <c r="M496" s="209" t="s">
        <v>2784</v>
      </c>
      <c r="N496" s="212" t="s">
        <v>501</v>
      </c>
      <c r="O496" s="213" t="s">
        <v>2786</v>
      </c>
      <c r="P496" s="213" t="s">
        <v>2785</v>
      </c>
      <c r="Q496" s="214"/>
      <c r="R496" s="213"/>
      <c r="S496" s="214">
        <v>91001</v>
      </c>
      <c r="T496" s="214" t="s">
        <v>2331</v>
      </c>
      <c r="U496" s="214" t="s">
        <v>8005</v>
      </c>
      <c r="V496" s="215">
        <v>38737</v>
      </c>
      <c r="W496" s="213">
        <v>7300</v>
      </c>
      <c r="X496" s="231"/>
      <c r="Y496" s="212"/>
      <c r="Z496" s="231"/>
      <c r="AA496" s="231"/>
      <c r="AB496" s="231"/>
      <c r="AC496" s="209"/>
      <c r="AD496" s="41"/>
      <c r="AE496" s="41"/>
      <c r="AF496" s="41"/>
      <c r="AG496" s="41"/>
      <c r="AH496" s="41"/>
      <c r="AI496" s="278"/>
    </row>
    <row r="497" spans="1:35" ht="45" customHeight="1" x14ac:dyDescent="0.2">
      <c r="A497" s="218" t="s">
        <v>7029</v>
      </c>
      <c r="B497" s="210">
        <v>690802007</v>
      </c>
      <c r="C497" s="209" t="s">
        <v>2314</v>
      </c>
      <c r="D497" s="210" t="s">
        <v>8069</v>
      </c>
      <c r="E497" s="209" t="s">
        <v>2327</v>
      </c>
      <c r="F497" s="211" t="s">
        <v>26</v>
      </c>
      <c r="G497" s="211"/>
      <c r="H497" s="211" t="s">
        <v>2328</v>
      </c>
      <c r="I497" s="211" t="s">
        <v>28</v>
      </c>
      <c r="J497" s="209"/>
      <c r="K497" s="209"/>
      <c r="L497" s="209" t="s">
        <v>7030</v>
      </c>
      <c r="M497" s="209" t="s">
        <v>2787</v>
      </c>
      <c r="N497" s="212" t="s">
        <v>4998</v>
      </c>
      <c r="O497" s="213" t="s">
        <v>2789</v>
      </c>
      <c r="P497" s="213" t="s">
        <v>2788</v>
      </c>
      <c r="Q497" s="214"/>
      <c r="R497" s="213"/>
      <c r="S497" s="214">
        <v>91001</v>
      </c>
      <c r="T497" s="214" t="s">
        <v>2331</v>
      </c>
      <c r="U497" s="214" t="s">
        <v>8005</v>
      </c>
      <c r="V497" s="215">
        <v>38712</v>
      </c>
      <c r="W497" s="213">
        <v>7235</v>
      </c>
      <c r="X497" s="273"/>
      <c r="Y497" s="274"/>
      <c r="Z497" s="273"/>
      <c r="AA497" s="273"/>
      <c r="AB497" s="273"/>
      <c r="AC497" s="275"/>
      <c r="AD497" s="41"/>
      <c r="AE497" s="41"/>
      <c r="AF497" s="41"/>
      <c r="AG497" s="41"/>
      <c r="AH497" s="41"/>
      <c r="AI497" s="278"/>
    </row>
    <row r="498" spans="1:35" ht="45" customHeight="1" x14ac:dyDescent="0.2">
      <c r="A498" s="218" t="s">
        <v>2790</v>
      </c>
      <c r="B498" s="210">
        <v>692537009</v>
      </c>
      <c r="C498" s="209" t="s">
        <v>2791</v>
      </c>
      <c r="D498" s="210" t="s">
        <v>8069</v>
      </c>
      <c r="E498" s="209" t="s">
        <v>2327</v>
      </c>
      <c r="F498" s="211" t="s">
        <v>2792</v>
      </c>
      <c r="G498" s="211"/>
      <c r="H498" s="211" t="s">
        <v>2328</v>
      </c>
      <c r="I498" s="209" t="s">
        <v>28</v>
      </c>
      <c r="J498" s="209"/>
      <c r="K498" s="209"/>
      <c r="L498" s="209" t="s">
        <v>7898</v>
      </c>
      <c r="M498" s="209" t="s">
        <v>2794</v>
      </c>
      <c r="N498" s="213" t="s">
        <v>46</v>
      </c>
      <c r="O498" s="209" t="s">
        <v>1550</v>
      </c>
      <c r="P498" s="212" t="s">
        <v>2793</v>
      </c>
      <c r="Q498" s="214" t="s">
        <v>5133</v>
      </c>
      <c r="R498" s="209"/>
      <c r="S498" s="209">
        <v>91001</v>
      </c>
      <c r="T498" s="214" t="s">
        <v>2331</v>
      </c>
      <c r="U498" s="214" t="s">
        <v>8005</v>
      </c>
      <c r="V498" s="215">
        <v>37970</v>
      </c>
      <c r="W498" s="213">
        <v>7081</v>
      </c>
      <c r="X498" s="273"/>
      <c r="Y498" s="274"/>
      <c r="Z498" s="273"/>
      <c r="AA498" s="273"/>
      <c r="AB498" s="273"/>
      <c r="AC498" s="275"/>
      <c r="AD498" s="41"/>
      <c r="AE498" s="41"/>
      <c r="AF498" s="41"/>
      <c r="AG498" s="41"/>
      <c r="AH498" s="41"/>
      <c r="AI498" s="278"/>
    </row>
    <row r="499" spans="1:35" ht="45" customHeight="1" x14ac:dyDescent="0.2">
      <c r="A499" s="208" t="s">
        <v>2795</v>
      </c>
      <c r="B499" s="210">
        <v>692005007</v>
      </c>
      <c r="C499" s="209" t="s">
        <v>2314</v>
      </c>
      <c r="D499" s="210" t="s">
        <v>8069</v>
      </c>
      <c r="E499" s="209" t="s">
        <v>503</v>
      </c>
      <c r="F499" s="211" t="s">
        <v>26</v>
      </c>
      <c r="G499" s="211"/>
      <c r="H499" s="211" t="s">
        <v>504</v>
      </c>
      <c r="I499" s="211" t="s">
        <v>28</v>
      </c>
      <c r="J499" s="209"/>
      <c r="K499" s="209"/>
      <c r="L499" s="209" t="s">
        <v>4937</v>
      </c>
      <c r="M499" s="209" t="s">
        <v>4938</v>
      </c>
      <c r="N499" s="212" t="s">
        <v>5000</v>
      </c>
      <c r="O499" s="213" t="s">
        <v>6516</v>
      </c>
      <c r="P499" s="213"/>
      <c r="Q499" s="214"/>
      <c r="R499" s="213"/>
      <c r="S499" s="214">
        <v>91001</v>
      </c>
      <c r="T499" s="214" t="s">
        <v>2457</v>
      </c>
      <c r="U499" s="214" t="s">
        <v>8005</v>
      </c>
      <c r="V499" s="215">
        <v>41939</v>
      </c>
      <c r="W499" s="213">
        <v>7515</v>
      </c>
      <c r="X499" s="231"/>
      <c r="Y499" s="212"/>
      <c r="Z499" s="231"/>
      <c r="AA499" s="231"/>
      <c r="AB499" s="231"/>
      <c r="AC499" s="209"/>
      <c r="AD499" s="41"/>
      <c r="AE499" s="41"/>
      <c r="AF499" s="41"/>
      <c r="AG499" s="41"/>
      <c r="AH499" s="41"/>
      <c r="AI499" s="278"/>
    </row>
    <row r="500" spans="1:35" ht="45" customHeight="1" x14ac:dyDescent="0.2">
      <c r="A500" s="218" t="s">
        <v>7031</v>
      </c>
      <c r="B500" s="210">
        <v>690709007</v>
      </c>
      <c r="C500" s="209" t="s">
        <v>2314</v>
      </c>
      <c r="D500" s="210" t="s">
        <v>8069</v>
      </c>
      <c r="E500" s="209" t="s">
        <v>2327</v>
      </c>
      <c r="F500" s="211" t="s">
        <v>26</v>
      </c>
      <c r="G500" s="211"/>
      <c r="H500" s="211" t="s">
        <v>2328</v>
      </c>
      <c r="I500" s="211" t="s">
        <v>28</v>
      </c>
      <c r="J500" s="209"/>
      <c r="K500" s="209"/>
      <c r="L500" s="209" t="s">
        <v>7032</v>
      </c>
      <c r="M500" s="209" t="s">
        <v>2796</v>
      </c>
      <c r="N500" s="212" t="s">
        <v>46</v>
      </c>
      <c r="O500" s="213" t="s">
        <v>2798</v>
      </c>
      <c r="P500" s="213" t="s">
        <v>2797</v>
      </c>
      <c r="Q500" s="223" t="s">
        <v>7033</v>
      </c>
      <c r="R500" s="213"/>
      <c r="S500" s="214">
        <v>91001</v>
      </c>
      <c r="T500" s="214" t="s">
        <v>2359</v>
      </c>
      <c r="U500" s="214" t="s">
        <v>8005</v>
      </c>
      <c r="V500" s="215">
        <v>38531</v>
      </c>
      <c r="W500" s="213">
        <v>7176</v>
      </c>
      <c r="X500" s="273"/>
      <c r="Y500" s="274"/>
      <c r="Z500" s="273"/>
      <c r="AA500" s="273"/>
      <c r="AB500" s="273"/>
      <c r="AC500" s="275"/>
      <c r="AD500" s="41"/>
      <c r="AE500" s="41"/>
      <c r="AF500" s="41"/>
      <c r="AG500" s="41"/>
      <c r="AH500" s="41"/>
      <c r="AI500" s="278"/>
    </row>
    <row r="501" spans="1:35" ht="45" customHeight="1" x14ac:dyDescent="0.2">
      <c r="A501" s="218" t="s">
        <v>2799</v>
      </c>
      <c r="B501" s="210">
        <v>690815001</v>
      </c>
      <c r="C501" s="209" t="s">
        <v>2314</v>
      </c>
      <c r="D501" s="210" t="s">
        <v>8069</v>
      </c>
      <c r="E501" s="209" t="s">
        <v>503</v>
      </c>
      <c r="F501" s="211" t="s">
        <v>26</v>
      </c>
      <c r="G501" s="211"/>
      <c r="H501" s="211" t="s">
        <v>504</v>
      </c>
      <c r="I501" s="211" t="s">
        <v>28</v>
      </c>
      <c r="J501" s="209"/>
      <c r="K501" s="209"/>
      <c r="L501" s="209" t="s">
        <v>7034</v>
      </c>
      <c r="M501" s="209" t="s">
        <v>2800</v>
      </c>
      <c r="N501" s="212" t="s">
        <v>4998</v>
      </c>
      <c r="O501" s="213" t="s">
        <v>2801</v>
      </c>
      <c r="P501" s="213" t="s">
        <v>5167</v>
      </c>
      <c r="Q501" s="214" t="s">
        <v>5168</v>
      </c>
      <c r="R501" s="213"/>
      <c r="S501" s="214">
        <v>91001</v>
      </c>
      <c r="T501" s="214" t="s">
        <v>2457</v>
      </c>
      <c r="U501" s="214" t="s">
        <v>8005</v>
      </c>
      <c r="V501" s="215">
        <v>41906</v>
      </c>
      <c r="W501" s="213">
        <v>7508</v>
      </c>
      <c r="X501" s="273"/>
      <c r="Y501" s="274"/>
      <c r="Z501" s="273"/>
      <c r="AA501" s="273"/>
      <c r="AB501" s="273"/>
      <c r="AC501" s="275"/>
      <c r="AD501" s="41"/>
      <c r="AE501" s="41"/>
      <c r="AF501" s="41"/>
      <c r="AG501" s="41"/>
      <c r="AH501" s="41"/>
      <c r="AI501" s="278"/>
    </row>
    <row r="502" spans="1:35" ht="45" customHeight="1" x14ac:dyDescent="0.2">
      <c r="A502" s="218" t="s">
        <v>6285</v>
      </c>
      <c r="B502" s="210">
        <v>690733005</v>
      </c>
      <c r="C502" s="209" t="s">
        <v>2314</v>
      </c>
      <c r="D502" s="210" t="s">
        <v>8069</v>
      </c>
      <c r="E502" s="209" t="s">
        <v>2327</v>
      </c>
      <c r="F502" s="211" t="s">
        <v>26</v>
      </c>
      <c r="G502" s="211"/>
      <c r="H502" s="211" t="s">
        <v>2328</v>
      </c>
      <c r="I502" s="211" t="s">
        <v>28</v>
      </c>
      <c r="J502" s="209"/>
      <c r="K502" s="209"/>
      <c r="L502" s="209" t="s">
        <v>2802</v>
      </c>
      <c r="M502" s="209" t="s">
        <v>2804</v>
      </c>
      <c r="N502" s="212" t="s">
        <v>46</v>
      </c>
      <c r="O502" s="213" t="s">
        <v>2806</v>
      </c>
      <c r="P502" s="213" t="s">
        <v>2805</v>
      </c>
      <c r="Q502" s="214" t="s">
        <v>2803</v>
      </c>
      <c r="R502" s="213"/>
      <c r="S502" s="214">
        <v>91001</v>
      </c>
      <c r="T502" s="214" t="s">
        <v>2331</v>
      </c>
      <c r="U502" s="214" t="s">
        <v>8005</v>
      </c>
      <c r="V502" s="215">
        <v>38509</v>
      </c>
      <c r="W502" s="213">
        <v>7171</v>
      </c>
      <c r="X502" s="231"/>
      <c r="Y502" s="212"/>
      <c r="Z502" s="231"/>
      <c r="AA502" s="231"/>
      <c r="AB502" s="231"/>
      <c r="AC502" s="209"/>
      <c r="AD502" s="41"/>
      <c r="AE502" s="41"/>
      <c r="AF502" s="41"/>
      <c r="AG502" s="41"/>
      <c r="AH502" s="41"/>
      <c r="AI502" s="278"/>
    </row>
    <row r="503" spans="1:35" ht="45" customHeight="1" x14ac:dyDescent="0.2">
      <c r="A503" s="218" t="s">
        <v>2807</v>
      </c>
      <c r="B503" s="210">
        <v>692004000</v>
      </c>
      <c r="C503" s="209" t="s">
        <v>2314</v>
      </c>
      <c r="D503" s="210" t="s">
        <v>8069</v>
      </c>
      <c r="E503" s="209" t="s">
        <v>503</v>
      </c>
      <c r="F503" s="211" t="s">
        <v>26</v>
      </c>
      <c r="G503" s="211"/>
      <c r="H503" s="211" t="s">
        <v>504</v>
      </c>
      <c r="I503" s="211" t="s">
        <v>2808</v>
      </c>
      <c r="J503" s="209"/>
      <c r="K503" s="209"/>
      <c r="L503" s="209" t="s">
        <v>2809</v>
      </c>
      <c r="M503" s="209" t="s">
        <v>2811</v>
      </c>
      <c r="N503" s="212" t="s">
        <v>5000</v>
      </c>
      <c r="O503" s="213" t="s">
        <v>8096</v>
      </c>
      <c r="P503" s="213" t="s">
        <v>2812</v>
      </c>
      <c r="Q503" s="214" t="s">
        <v>2810</v>
      </c>
      <c r="R503" s="213"/>
      <c r="S503" s="214">
        <v>91001</v>
      </c>
      <c r="T503" s="214" t="s">
        <v>2457</v>
      </c>
      <c r="U503" s="214" t="s">
        <v>8005</v>
      </c>
      <c r="V503" s="215">
        <v>41996</v>
      </c>
      <c r="W503" s="213">
        <v>7520</v>
      </c>
      <c r="X503" s="231"/>
      <c r="Y503" s="212"/>
      <c r="Z503" s="231"/>
      <c r="AA503" s="231"/>
      <c r="AB503" s="231"/>
      <c r="AC503" s="209"/>
      <c r="AD503" s="41"/>
      <c r="AE503" s="41"/>
      <c r="AF503" s="41"/>
      <c r="AG503" s="41"/>
      <c r="AH503" s="41"/>
      <c r="AI503" s="278"/>
    </row>
    <row r="504" spans="1:35" ht="45" customHeight="1" x14ac:dyDescent="0.2">
      <c r="A504" s="218" t="s">
        <v>2813</v>
      </c>
      <c r="B504" s="210">
        <v>691109003</v>
      </c>
      <c r="C504" s="209" t="s">
        <v>2314</v>
      </c>
      <c r="D504" s="210" t="s">
        <v>8069</v>
      </c>
      <c r="E504" s="209" t="s">
        <v>2327</v>
      </c>
      <c r="F504" s="211" t="s">
        <v>26</v>
      </c>
      <c r="G504" s="211"/>
      <c r="H504" s="211" t="s">
        <v>2328</v>
      </c>
      <c r="I504" s="211" t="s">
        <v>28</v>
      </c>
      <c r="J504" s="209"/>
      <c r="K504" s="209"/>
      <c r="L504" s="209" t="s">
        <v>2814</v>
      </c>
      <c r="M504" s="209" t="s">
        <v>2816</v>
      </c>
      <c r="N504" s="212" t="s">
        <v>4999</v>
      </c>
      <c r="O504" s="213" t="s">
        <v>1077</v>
      </c>
      <c r="P504" s="213" t="s">
        <v>2817</v>
      </c>
      <c r="Q504" s="214" t="s">
        <v>2815</v>
      </c>
      <c r="R504" s="213"/>
      <c r="S504" s="214">
        <v>91001</v>
      </c>
      <c r="T504" s="214" t="s">
        <v>2331</v>
      </c>
      <c r="U504" s="214" t="s">
        <v>8005</v>
      </c>
      <c r="V504" s="215">
        <v>38709</v>
      </c>
      <c r="W504" s="213">
        <v>7234</v>
      </c>
      <c r="X504" s="231"/>
      <c r="Y504" s="212"/>
      <c r="Z504" s="231"/>
      <c r="AA504" s="231"/>
      <c r="AB504" s="231"/>
      <c r="AC504" s="209"/>
      <c r="AD504" s="41"/>
      <c r="AE504" s="41"/>
      <c r="AF504" s="41"/>
      <c r="AG504" s="41"/>
      <c r="AH504" s="41"/>
      <c r="AI504" s="278"/>
    </row>
    <row r="505" spans="1:35" ht="45" customHeight="1" x14ac:dyDescent="0.2">
      <c r="A505" s="218" t="s">
        <v>7035</v>
      </c>
      <c r="B505" s="210">
        <v>692205006</v>
      </c>
      <c r="C505" s="209" t="s">
        <v>2314</v>
      </c>
      <c r="D505" s="210" t="s">
        <v>8069</v>
      </c>
      <c r="E505" s="209" t="s">
        <v>2327</v>
      </c>
      <c r="F505" s="211" t="s">
        <v>26</v>
      </c>
      <c r="G505" s="211"/>
      <c r="H505" s="211" t="s">
        <v>2328</v>
      </c>
      <c r="I505" s="211" t="s">
        <v>28</v>
      </c>
      <c r="J505" s="209"/>
      <c r="K505" s="209"/>
      <c r="L505" s="209" t="s">
        <v>5312</v>
      </c>
      <c r="M505" s="209" t="s">
        <v>2818</v>
      </c>
      <c r="N505" s="212" t="s">
        <v>4994</v>
      </c>
      <c r="O505" s="213" t="s">
        <v>2819</v>
      </c>
      <c r="P505" s="213" t="s">
        <v>5313</v>
      </c>
      <c r="Q505" s="214" t="s">
        <v>5314</v>
      </c>
      <c r="R505" s="213"/>
      <c r="S505" s="214">
        <v>91001</v>
      </c>
      <c r="T505" s="214" t="s">
        <v>2820</v>
      </c>
      <c r="U505" s="214">
        <v>2009</v>
      </c>
      <c r="V505" s="215">
        <v>37970</v>
      </c>
      <c r="W505" s="213">
        <v>6995</v>
      </c>
      <c r="X505" s="231"/>
      <c r="Y505" s="212"/>
      <c r="Z505" s="231"/>
      <c r="AA505" s="231"/>
      <c r="AB505" s="231"/>
      <c r="AC505" s="209"/>
      <c r="AD505" s="41"/>
      <c r="AE505" s="41"/>
      <c r="AF505" s="41"/>
      <c r="AG505" s="41"/>
      <c r="AH505" s="41"/>
      <c r="AI505" s="278"/>
    </row>
    <row r="506" spans="1:35" ht="45" customHeight="1" x14ac:dyDescent="0.2">
      <c r="A506" s="218" t="s">
        <v>2821</v>
      </c>
      <c r="B506" s="210">
        <v>690204002</v>
      </c>
      <c r="C506" s="209" t="s">
        <v>2314</v>
      </c>
      <c r="D506" s="210" t="s">
        <v>8069</v>
      </c>
      <c r="E506" s="209" t="s">
        <v>503</v>
      </c>
      <c r="F506" s="211" t="s">
        <v>26</v>
      </c>
      <c r="G506" s="211"/>
      <c r="H506" s="211" t="s">
        <v>504</v>
      </c>
      <c r="I506" s="211" t="s">
        <v>28</v>
      </c>
      <c r="J506" s="209"/>
      <c r="K506" s="209"/>
      <c r="L506" s="209" t="s">
        <v>2822</v>
      </c>
      <c r="M506" s="209" t="s">
        <v>2824</v>
      </c>
      <c r="N506" s="212" t="s">
        <v>4995</v>
      </c>
      <c r="O506" s="213" t="s">
        <v>8097</v>
      </c>
      <c r="P506" s="213" t="s">
        <v>2825</v>
      </c>
      <c r="Q506" s="214" t="s">
        <v>2823</v>
      </c>
      <c r="R506" s="213"/>
      <c r="S506" s="214">
        <v>91001</v>
      </c>
      <c r="T506" s="214" t="s">
        <v>2359</v>
      </c>
      <c r="U506" s="214" t="s">
        <v>8005</v>
      </c>
      <c r="V506" s="215">
        <v>38618</v>
      </c>
      <c r="W506" s="213">
        <v>7194</v>
      </c>
      <c r="X506" s="231"/>
      <c r="Y506" s="212"/>
      <c r="Z506" s="231"/>
      <c r="AA506" s="231"/>
      <c r="AB506" s="231"/>
      <c r="AC506" s="209"/>
      <c r="AD506" s="41"/>
      <c r="AE506" s="41"/>
      <c r="AF506" s="41"/>
      <c r="AG506" s="41"/>
      <c r="AH506" s="41"/>
      <c r="AI506" s="278"/>
    </row>
    <row r="507" spans="1:35" ht="45" customHeight="1" x14ac:dyDescent="0.2">
      <c r="A507" s="218" t="s">
        <v>2826</v>
      </c>
      <c r="B507" s="210">
        <v>690729008</v>
      </c>
      <c r="C507" s="209" t="s">
        <v>2314</v>
      </c>
      <c r="D507" s="210" t="s">
        <v>8069</v>
      </c>
      <c r="E507" s="209" t="s">
        <v>2327</v>
      </c>
      <c r="F507" s="211" t="s">
        <v>26</v>
      </c>
      <c r="G507" s="211"/>
      <c r="H507" s="211" t="s">
        <v>2328</v>
      </c>
      <c r="I507" s="211" t="s">
        <v>28</v>
      </c>
      <c r="J507" s="209"/>
      <c r="K507" s="209"/>
      <c r="L507" s="209" t="s">
        <v>5170</v>
      </c>
      <c r="M507" s="209" t="s">
        <v>2827</v>
      </c>
      <c r="N507" s="212" t="s">
        <v>46</v>
      </c>
      <c r="O507" s="213" t="s">
        <v>2828</v>
      </c>
      <c r="P507" s="213" t="s">
        <v>5171</v>
      </c>
      <c r="Q507" s="214" t="s">
        <v>5172</v>
      </c>
      <c r="R507" s="213"/>
      <c r="S507" s="214">
        <v>91001</v>
      </c>
      <c r="T507" s="214" t="s">
        <v>2359</v>
      </c>
      <c r="U507" s="214" t="s">
        <v>8005</v>
      </c>
      <c r="V507" s="215">
        <v>37970</v>
      </c>
      <c r="W507" s="213">
        <v>7136</v>
      </c>
      <c r="X507" s="231"/>
      <c r="Y507" s="212"/>
      <c r="Z507" s="231"/>
      <c r="AA507" s="231"/>
      <c r="AB507" s="231"/>
      <c r="AC507" s="209"/>
      <c r="AD507" s="41"/>
      <c r="AE507" s="41"/>
      <c r="AF507" s="41"/>
      <c r="AG507" s="41"/>
      <c r="AH507" s="41"/>
      <c r="AI507" s="278"/>
    </row>
    <row r="508" spans="1:35" ht="45" customHeight="1" x14ac:dyDescent="0.2">
      <c r="A508" s="218" t="s">
        <v>2829</v>
      </c>
      <c r="B508" s="210">
        <v>691101002</v>
      </c>
      <c r="C508" s="209" t="s">
        <v>2314</v>
      </c>
      <c r="D508" s="210" t="s">
        <v>8069</v>
      </c>
      <c r="E508" s="209" t="s">
        <v>2327</v>
      </c>
      <c r="F508" s="211" t="s">
        <v>26</v>
      </c>
      <c r="G508" s="211"/>
      <c r="H508" s="211" t="s">
        <v>2328</v>
      </c>
      <c r="I508" s="211" t="s">
        <v>28</v>
      </c>
      <c r="J508" s="209"/>
      <c r="K508" s="209"/>
      <c r="L508" s="209" t="s">
        <v>2830</v>
      </c>
      <c r="M508" s="209" t="s">
        <v>2831</v>
      </c>
      <c r="N508" s="212" t="s">
        <v>4999</v>
      </c>
      <c r="O508" s="213" t="s">
        <v>2833</v>
      </c>
      <c r="P508" s="213" t="s">
        <v>2832</v>
      </c>
      <c r="Q508" s="214"/>
      <c r="R508" s="213"/>
      <c r="S508" s="214">
        <v>91001</v>
      </c>
      <c r="T508" s="214" t="s">
        <v>2331</v>
      </c>
      <c r="U508" s="214" t="s">
        <v>8005</v>
      </c>
      <c r="V508" s="215">
        <v>38736</v>
      </c>
      <c r="W508" s="213">
        <v>7276</v>
      </c>
      <c r="X508" s="231"/>
      <c r="Y508" s="212"/>
      <c r="Z508" s="231"/>
      <c r="AA508" s="231"/>
      <c r="AB508" s="231"/>
      <c r="AC508" s="209"/>
      <c r="AD508" s="41"/>
      <c r="AE508" s="41"/>
      <c r="AF508" s="41"/>
      <c r="AG508" s="41"/>
      <c r="AH508" s="41"/>
      <c r="AI508" s="278"/>
    </row>
    <row r="509" spans="1:35" ht="45" customHeight="1" x14ac:dyDescent="0.2">
      <c r="A509" s="218" t="s">
        <v>2834</v>
      </c>
      <c r="B509" s="210">
        <v>690408007</v>
      </c>
      <c r="C509" s="209" t="s">
        <v>2314</v>
      </c>
      <c r="D509" s="210" t="s">
        <v>8069</v>
      </c>
      <c r="E509" s="209" t="s">
        <v>503</v>
      </c>
      <c r="F509" s="211" t="s">
        <v>26</v>
      </c>
      <c r="G509" s="211"/>
      <c r="H509" s="211" t="s">
        <v>504</v>
      </c>
      <c r="I509" s="211" t="s">
        <v>28</v>
      </c>
      <c r="J509" s="209"/>
      <c r="K509" s="209"/>
      <c r="L509" s="209" t="s">
        <v>7036</v>
      </c>
      <c r="M509" s="231" t="s">
        <v>2835</v>
      </c>
      <c r="N509" s="212" t="s">
        <v>4997</v>
      </c>
      <c r="O509" s="213" t="s">
        <v>2836</v>
      </c>
      <c r="P509" s="213" t="s">
        <v>7037</v>
      </c>
      <c r="Q509" s="214" t="s">
        <v>7038</v>
      </c>
      <c r="R509" s="213"/>
      <c r="S509" s="214">
        <v>91001</v>
      </c>
      <c r="T509" s="214" t="s">
        <v>2331</v>
      </c>
      <c r="U509" s="214" t="s">
        <v>8005</v>
      </c>
      <c r="V509" s="215">
        <v>38658</v>
      </c>
      <c r="W509" s="213">
        <v>7212</v>
      </c>
      <c r="X509" s="275"/>
      <c r="Y509" s="274"/>
      <c r="Z509" s="273"/>
      <c r="AA509" s="273"/>
      <c r="AB509" s="273"/>
      <c r="AC509" s="275"/>
      <c r="AD509" s="41"/>
      <c r="AE509" s="41"/>
      <c r="AF509" s="41"/>
      <c r="AG509" s="41"/>
      <c r="AH509" s="41"/>
      <c r="AI509" s="278"/>
    </row>
    <row r="510" spans="1:35" ht="45" customHeight="1" x14ac:dyDescent="0.2">
      <c r="A510" s="218" t="s">
        <v>2837</v>
      </c>
      <c r="B510" s="210">
        <v>690805006</v>
      </c>
      <c r="C510" s="209" t="s">
        <v>2314</v>
      </c>
      <c r="D510" s="210" t="s">
        <v>8069</v>
      </c>
      <c r="E510" s="209" t="s">
        <v>2338</v>
      </c>
      <c r="F510" s="211" t="s">
        <v>1389</v>
      </c>
      <c r="G510" s="211"/>
      <c r="H510" s="211" t="s">
        <v>2339</v>
      </c>
      <c r="I510" s="211" t="s">
        <v>28</v>
      </c>
      <c r="J510" s="209"/>
      <c r="K510" s="209"/>
      <c r="L510" s="209" t="s">
        <v>2838</v>
      </c>
      <c r="M510" s="209" t="s">
        <v>2840</v>
      </c>
      <c r="N510" s="212" t="s">
        <v>4998</v>
      </c>
      <c r="O510" s="213" t="s">
        <v>8098</v>
      </c>
      <c r="P510" s="213" t="s">
        <v>2841</v>
      </c>
      <c r="Q510" s="214" t="s">
        <v>2839</v>
      </c>
      <c r="R510" s="213"/>
      <c r="S510" s="214">
        <v>91001</v>
      </c>
      <c r="T510" s="214" t="s">
        <v>482</v>
      </c>
      <c r="U510" s="214" t="s">
        <v>8005</v>
      </c>
      <c r="V510" s="215">
        <v>38729</v>
      </c>
      <c r="W510" s="213">
        <v>7261</v>
      </c>
      <c r="X510" s="231"/>
      <c r="Y510" s="212"/>
      <c r="Z510" s="231"/>
      <c r="AA510" s="231"/>
      <c r="AB510" s="231"/>
      <c r="AC510" s="209"/>
      <c r="AD510" s="41"/>
      <c r="AE510" s="41"/>
      <c r="AF510" s="41"/>
      <c r="AG510" s="41"/>
      <c r="AH510" s="41"/>
      <c r="AI510" s="278"/>
    </row>
    <row r="511" spans="1:35" ht="45" customHeight="1" x14ac:dyDescent="0.2">
      <c r="A511" s="218" t="s">
        <v>7039</v>
      </c>
      <c r="B511" s="210">
        <v>691705005</v>
      </c>
      <c r="C511" s="209" t="s">
        <v>2314</v>
      </c>
      <c r="D511" s="210" t="s">
        <v>8069</v>
      </c>
      <c r="E511" s="209" t="s">
        <v>503</v>
      </c>
      <c r="F511" s="211" t="s">
        <v>26</v>
      </c>
      <c r="G511" s="211"/>
      <c r="H511" s="211" t="s">
        <v>504</v>
      </c>
      <c r="I511" s="211" t="s">
        <v>28</v>
      </c>
      <c r="J511" s="209"/>
      <c r="K511" s="209"/>
      <c r="L511" s="209" t="s">
        <v>2842</v>
      </c>
      <c r="M511" s="209" t="s">
        <v>2843</v>
      </c>
      <c r="N511" s="212" t="s">
        <v>294</v>
      </c>
      <c r="O511" s="213" t="s">
        <v>2845</v>
      </c>
      <c r="P511" s="213" t="s">
        <v>2844</v>
      </c>
      <c r="Q511" s="214"/>
      <c r="R511" s="213"/>
      <c r="S511" s="214">
        <v>91001</v>
      </c>
      <c r="T511" s="214" t="s">
        <v>482</v>
      </c>
      <c r="U511" s="214" t="s">
        <v>8005</v>
      </c>
      <c r="V511" s="215">
        <v>42053</v>
      </c>
      <c r="W511" s="213">
        <v>7537</v>
      </c>
      <c r="X511" s="273"/>
      <c r="Y511" s="274"/>
      <c r="Z511" s="273"/>
      <c r="AA511" s="273"/>
      <c r="AB511" s="273"/>
      <c r="AC511" s="275"/>
      <c r="AD511" s="41"/>
      <c r="AE511" s="41"/>
      <c r="AF511" s="41"/>
      <c r="AG511" s="41"/>
      <c r="AH511" s="41"/>
      <c r="AI511" s="278"/>
    </row>
    <row r="512" spans="1:35" ht="45" customHeight="1" x14ac:dyDescent="0.2">
      <c r="A512" s="218" t="s">
        <v>2846</v>
      </c>
      <c r="B512" s="210">
        <v>691707008</v>
      </c>
      <c r="C512" s="209" t="s">
        <v>2314</v>
      </c>
      <c r="D512" s="210" t="s">
        <v>8069</v>
      </c>
      <c r="E512" s="209" t="s">
        <v>2327</v>
      </c>
      <c r="F512" s="211" t="s">
        <v>26</v>
      </c>
      <c r="G512" s="211"/>
      <c r="H512" s="211" t="s">
        <v>2328</v>
      </c>
      <c r="I512" s="211" t="s">
        <v>28</v>
      </c>
      <c r="J512" s="209"/>
      <c r="K512" s="209"/>
      <c r="L512" s="209" t="s">
        <v>7040</v>
      </c>
      <c r="M512" s="209" t="s">
        <v>2848</v>
      </c>
      <c r="N512" s="212" t="s">
        <v>294</v>
      </c>
      <c r="O512" s="213" t="s">
        <v>2850</v>
      </c>
      <c r="P512" s="213" t="s">
        <v>2849</v>
      </c>
      <c r="Q512" s="214" t="s">
        <v>2847</v>
      </c>
      <c r="R512" s="213"/>
      <c r="S512" s="214">
        <v>91001</v>
      </c>
      <c r="T512" s="214" t="s">
        <v>2634</v>
      </c>
      <c r="U512" s="214" t="s">
        <v>8005</v>
      </c>
      <c r="V512" s="215">
        <v>38723</v>
      </c>
      <c r="W512" s="213">
        <v>7252</v>
      </c>
      <c r="X512" s="273"/>
      <c r="Y512" s="274"/>
      <c r="Z512" s="273"/>
      <c r="AA512" s="273"/>
      <c r="AB512" s="273"/>
      <c r="AC512" s="275"/>
      <c r="AD512" s="41"/>
      <c r="AE512" s="41"/>
      <c r="AF512" s="41"/>
      <c r="AG512" s="41"/>
      <c r="AH512" s="41"/>
      <c r="AI512" s="278"/>
    </row>
    <row r="513" spans="1:35" ht="45" customHeight="1" x14ac:dyDescent="0.2">
      <c r="A513" s="218" t="s">
        <v>2851</v>
      </c>
      <c r="B513" s="210">
        <v>690606003</v>
      </c>
      <c r="C513" s="209" t="s">
        <v>2314</v>
      </c>
      <c r="D513" s="210" t="s">
        <v>8069</v>
      </c>
      <c r="E513" s="209" t="s">
        <v>2327</v>
      </c>
      <c r="F513" s="211" t="s">
        <v>26</v>
      </c>
      <c r="G513" s="211"/>
      <c r="H513" s="211" t="s">
        <v>2328</v>
      </c>
      <c r="I513" s="211" t="s">
        <v>28</v>
      </c>
      <c r="J513" s="209"/>
      <c r="K513" s="209"/>
      <c r="L513" s="209" t="s">
        <v>2852</v>
      </c>
      <c r="M513" s="209" t="s">
        <v>2853</v>
      </c>
      <c r="N513" s="212" t="s">
        <v>501</v>
      </c>
      <c r="O513" s="213" t="s">
        <v>2854</v>
      </c>
      <c r="P513" s="213"/>
      <c r="Q513" s="214"/>
      <c r="R513" s="213"/>
      <c r="S513" s="214">
        <v>91001</v>
      </c>
      <c r="T513" s="214" t="s">
        <v>2331</v>
      </c>
      <c r="U513" s="214" t="s">
        <v>8005</v>
      </c>
      <c r="V513" s="215">
        <v>42739</v>
      </c>
      <c r="W513" s="213">
        <v>7624</v>
      </c>
      <c r="X513" s="231"/>
      <c r="Y513" s="212"/>
      <c r="Z513" s="231"/>
      <c r="AA513" s="231"/>
      <c r="AB513" s="231"/>
      <c r="AC513" s="209"/>
      <c r="AD513" s="41"/>
      <c r="AE513" s="41"/>
      <c r="AF513" s="41"/>
      <c r="AG513" s="41"/>
      <c r="AH513" s="41"/>
      <c r="AI513" s="278"/>
    </row>
    <row r="514" spans="1:35" ht="45" customHeight="1" x14ac:dyDescent="0.2">
      <c r="A514" s="218" t="s">
        <v>2855</v>
      </c>
      <c r="B514" s="210">
        <v>691904008</v>
      </c>
      <c r="C514" s="209" t="s">
        <v>2314</v>
      </c>
      <c r="D514" s="210" t="s">
        <v>8069</v>
      </c>
      <c r="E514" s="209" t="s">
        <v>2327</v>
      </c>
      <c r="F514" s="211" t="s">
        <v>26</v>
      </c>
      <c r="G514" s="211"/>
      <c r="H514" s="211" t="s">
        <v>2328</v>
      </c>
      <c r="I514" s="211" t="s">
        <v>28</v>
      </c>
      <c r="J514" s="209"/>
      <c r="K514" s="209"/>
      <c r="L514" s="209" t="s">
        <v>7041</v>
      </c>
      <c r="M514" s="209" t="s">
        <v>2857</v>
      </c>
      <c r="N514" s="212" t="s">
        <v>47</v>
      </c>
      <c r="O514" s="213" t="s">
        <v>8099</v>
      </c>
      <c r="P514" s="213" t="s">
        <v>2858</v>
      </c>
      <c r="Q514" s="214" t="s">
        <v>2856</v>
      </c>
      <c r="R514" s="213"/>
      <c r="S514" s="214">
        <v>91001</v>
      </c>
      <c r="T514" s="214" t="s">
        <v>2331</v>
      </c>
      <c r="U514" s="214" t="s">
        <v>8005</v>
      </c>
      <c r="V514" s="215">
        <v>38568</v>
      </c>
      <c r="W514" s="213">
        <v>7179</v>
      </c>
      <c r="X514" s="273"/>
      <c r="Y514" s="274"/>
      <c r="Z514" s="273"/>
      <c r="AA514" s="273"/>
      <c r="AB514" s="273"/>
      <c r="AC514" s="275"/>
      <c r="AD514" s="41"/>
      <c r="AE514" s="41"/>
      <c r="AF514" s="41"/>
      <c r="AG514" s="41"/>
      <c r="AH514" s="41"/>
      <c r="AI514" s="278"/>
    </row>
    <row r="515" spans="1:35" ht="45" customHeight="1" x14ac:dyDescent="0.2">
      <c r="A515" s="218" t="s">
        <v>7042</v>
      </c>
      <c r="B515" s="210">
        <v>690705001</v>
      </c>
      <c r="C515" s="209" t="s">
        <v>2314</v>
      </c>
      <c r="D515" s="210" t="s">
        <v>8069</v>
      </c>
      <c r="E515" s="209" t="s">
        <v>2327</v>
      </c>
      <c r="F515" s="211" t="s">
        <v>26</v>
      </c>
      <c r="G515" s="211"/>
      <c r="H515" s="211" t="s">
        <v>2328</v>
      </c>
      <c r="I515" s="211" t="s">
        <v>28</v>
      </c>
      <c r="J515" s="209"/>
      <c r="K515" s="209"/>
      <c r="L515" s="209" t="s">
        <v>7043</v>
      </c>
      <c r="M515" s="209" t="s">
        <v>2859</v>
      </c>
      <c r="N515" s="212" t="s">
        <v>46</v>
      </c>
      <c r="O515" s="213" t="s">
        <v>1509</v>
      </c>
      <c r="P515" s="213" t="s">
        <v>5120</v>
      </c>
      <c r="Q515" s="214" t="s">
        <v>5121</v>
      </c>
      <c r="R515" s="213"/>
      <c r="S515" s="214">
        <v>91001</v>
      </c>
      <c r="T515" s="214" t="s">
        <v>2634</v>
      </c>
      <c r="U515" s="214" t="s">
        <v>8005</v>
      </c>
      <c r="V515" s="215">
        <v>37970</v>
      </c>
      <c r="W515" s="213">
        <v>7066</v>
      </c>
      <c r="X515" s="273"/>
      <c r="Y515" s="274"/>
      <c r="Z515" s="273"/>
      <c r="AA515" s="273"/>
      <c r="AB515" s="273"/>
      <c r="AC515" s="275"/>
      <c r="AD515" s="41"/>
      <c r="AE515" s="41"/>
      <c r="AF515" s="41"/>
      <c r="AG515" s="41"/>
      <c r="AH515" s="41"/>
      <c r="AI515" s="278"/>
    </row>
    <row r="516" spans="1:35" ht="45" customHeight="1" x14ac:dyDescent="0.2">
      <c r="A516" s="218" t="s">
        <v>7044</v>
      </c>
      <c r="B516" s="210">
        <v>691403009</v>
      </c>
      <c r="C516" s="209" t="s">
        <v>2314</v>
      </c>
      <c r="D516" s="210" t="s">
        <v>8069</v>
      </c>
      <c r="E516" s="209" t="s">
        <v>2327</v>
      </c>
      <c r="F516" s="211" t="s">
        <v>26</v>
      </c>
      <c r="G516" s="211"/>
      <c r="H516" s="211" t="s">
        <v>2328</v>
      </c>
      <c r="I516" s="211" t="s">
        <v>28</v>
      </c>
      <c r="J516" s="209"/>
      <c r="K516" s="209"/>
      <c r="L516" s="209" t="s">
        <v>2860</v>
      </c>
      <c r="M516" s="209" t="s">
        <v>2861</v>
      </c>
      <c r="N516" s="212" t="s">
        <v>4996</v>
      </c>
      <c r="O516" s="213" t="s">
        <v>8100</v>
      </c>
      <c r="P516" s="213" t="s">
        <v>2862</v>
      </c>
      <c r="Q516" s="214"/>
      <c r="R516" s="213" t="s">
        <v>5016</v>
      </c>
      <c r="S516" s="214">
        <v>91001</v>
      </c>
      <c r="T516" s="214" t="s">
        <v>2634</v>
      </c>
      <c r="U516" s="214" t="s">
        <v>8005</v>
      </c>
      <c r="V516" s="215">
        <v>38813</v>
      </c>
      <c r="W516" s="213">
        <v>7317</v>
      </c>
      <c r="X516" s="231"/>
      <c r="Y516" s="212"/>
      <c r="Z516" s="231"/>
      <c r="AA516" s="231"/>
      <c r="AB516" s="231"/>
      <c r="AC516" s="209"/>
      <c r="AD516" s="41"/>
      <c r="AE516" s="41"/>
      <c r="AF516" s="41"/>
      <c r="AG516" s="41"/>
      <c r="AH516" s="41"/>
      <c r="AI516" s="278"/>
    </row>
    <row r="517" spans="1:35" ht="45" customHeight="1" x14ac:dyDescent="0.2">
      <c r="A517" s="218" t="s">
        <v>7045</v>
      </c>
      <c r="B517" s="210">
        <v>691406008</v>
      </c>
      <c r="C517" s="209" t="s">
        <v>2314</v>
      </c>
      <c r="D517" s="210" t="s">
        <v>8069</v>
      </c>
      <c r="E517" s="209" t="s">
        <v>503</v>
      </c>
      <c r="F517" s="211" t="s">
        <v>26</v>
      </c>
      <c r="G517" s="211"/>
      <c r="H517" s="211" t="s">
        <v>504</v>
      </c>
      <c r="I517" s="211" t="s">
        <v>28</v>
      </c>
      <c r="J517" s="209"/>
      <c r="K517" s="209"/>
      <c r="L517" s="209" t="s">
        <v>2863</v>
      </c>
      <c r="M517" s="209" t="s">
        <v>5038</v>
      </c>
      <c r="N517" s="212" t="s">
        <v>4996</v>
      </c>
      <c r="O517" s="213" t="s">
        <v>2865</v>
      </c>
      <c r="P517" s="213"/>
      <c r="Q517" s="214" t="s">
        <v>2864</v>
      </c>
      <c r="R517" s="213"/>
      <c r="S517" s="214">
        <v>91001</v>
      </c>
      <c r="T517" s="214" t="s">
        <v>2634</v>
      </c>
      <c r="U517" s="214" t="s">
        <v>8005</v>
      </c>
      <c r="V517" s="215">
        <v>38776</v>
      </c>
      <c r="W517" s="213">
        <v>7310</v>
      </c>
      <c r="X517" s="231"/>
      <c r="Y517" s="212"/>
      <c r="Z517" s="231"/>
      <c r="AA517" s="231"/>
      <c r="AB517" s="231"/>
      <c r="AC517" s="209"/>
      <c r="AD517" s="41"/>
      <c r="AE517" s="41"/>
      <c r="AF517" s="41"/>
      <c r="AG517" s="41"/>
      <c r="AH517" s="41"/>
      <c r="AI517" s="278"/>
    </row>
    <row r="518" spans="1:35" ht="45" customHeight="1" x14ac:dyDescent="0.2">
      <c r="A518" s="218" t="s">
        <v>5423</v>
      </c>
      <c r="B518" s="210">
        <v>690814005</v>
      </c>
      <c r="C518" s="209"/>
      <c r="D518" s="210" t="s">
        <v>8069</v>
      </c>
      <c r="E518" s="209" t="s">
        <v>6214</v>
      </c>
      <c r="F518" s="211" t="s">
        <v>26</v>
      </c>
      <c r="G518" s="211"/>
      <c r="H518" s="211" t="s">
        <v>504</v>
      </c>
      <c r="I518" s="211" t="s">
        <v>28</v>
      </c>
      <c r="J518" s="209"/>
      <c r="K518" s="209"/>
      <c r="L518" s="209" t="s">
        <v>5424</v>
      </c>
      <c r="M518" s="209" t="s">
        <v>5425</v>
      </c>
      <c r="N518" s="212" t="s">
        <v>4998</v>
      </c>
      <c r="O518" s="213" t="s">
        <v>5426</v>
      </c>
      <c r="P518" s="213" t="s">
        <v>5427</v>
      </c>
      <c r="Q518" s="225" t="s">
        <v>5428</v>
      </c>
      <c r="R518" s="213"/>
      <c r="S518" s="214">
        <v>91001</v>
      </c>
      <c r="T518" s="214" t="s">
        <v>2634</v>
      </c>
      <c r="U518" s="214" t="s">
        <v>8005</v>
      </c>
      <c r="V518" s="215">
        <v>43717</v>
      </c>
      <c r="W518" s="213">
        <v>7688</v>
      </c>
      <c r="X518" s="231"/>
      <c r="Y518" s="212"/>
      <c r="Z518" s="231"/>
      <c r="AA518" s="231"/>
      <c r="AB518" s="231"/>
      <c r="AC518" s="209"/>
      <c r="AD518" s="41"/>
      <c r="AE518" s="41"/>
      <c r="AF518" s="41"/>
      <c r="AG518" s="41"/>
      <c r="AH518" s="41"/>
      <c r="AI518" s="278"/>
    </row>
    <row r="519" spans="1:35" ht="45" customHeight="1" x14ac:dyDescent="0.2">
      <c r="A519" s="218" t="s">
        <v>7046</v>
      </c>
      <c r="B519" s="210">
        <v>690612003</v>
      </c>
      <c r="C519" s="209" t="s">
        <v>2314</v>
      </c>
      <c r="D519" s="210" t="s">
        <v>8069</v>
      </c>
      <c r="E519" s="209" t="s">
        <v>503</v>
      </c>
      <c r="F519" s="211" t="s">
        <v>26</v>
      </c>
      <c r="G519" s="211"/>
      <c r="H519" s="211" t="s">
        <v>504</v>
      </c>
      <c r="I519" s="211" t="s">
        <v>28</v>
      </c>
      <c r="J519" s="209"/>
      <c r="K519" s="209"/>
      <c r="L519" s="209" t="s">
        <v>7047</v>
      </c>
      <c r="M519" s="209" t="s">
        <v>2867</v>
      </c>
      <c r="N519" s="212" t="s">
        <v>501</v>
      </c>
      <c r="O519" s="213" t="s">
        <v>8101</v>
      </c>
      <c r="P519" s="213" t="s">
        <v>2868</v>
      </c>
      <c r="Q519" s="214" t="s">
        <v>2866</v>
      </c>
      <c r="R519" s="213"/>
      <c r="S519" s="214">
        <v>91001</v>
      </c>
      <c r="T519" s="214" t="s">
        <v>2331</v>
      </c>
      <c r="U519" s="214" t="s">
        <v>8005</v>
      </c>
      <c r="V519" s="215">
        <v>40190</v>
      </c>
      <c r="W519" s="213">
        <v>7423</v>
      </c>
      <c r="X519" s="273"/>
      <c r="Y519" s="274"/>
      <c r="Z519" s="273"/>
      <c r="AA519" s="273"/>
      <c r="AB519" s="273"/>
      <c r="AC519" s="275"/>
      <c r="AD519" s="41"/>
      <c r="AE519" s="41"/>
      <c r="AF519" s="41"/>
      <c r="AG519" s="41"/>
      <c r="AH519" s="41"/>
      <c r="AI519" s="278"/>
    </row>
    <row r="520" spans="1:35" ht="45" customHeight="1" x14ac:dyDescent="0.2">
      <c r="A520" s="208" t="s">
        <v>2869</v>
      </c>
      <c r="B520" s="210">
        <v>692101006</v>
      </c>
      <c r="C520" s="209" t="s">
        <v>2314</v>
      </c>
      <c r="D520" s="210" t="s">
        <v>8069</v>
      </c>
      <c r="E520" s="209" t="s">
        <v>2327</v>
      </c>
      <c r="F520" s="211" t="s">
        <v>26</v>
      </c>
      <c r="G520" s="211"/>
      <c r="H520" s="211" t="s">
        <v>2409</v>
      </c>
      <c r="I520" s="211" t="s">
        <v>28</v>
      </c>
      <c r="J520" s="209"/>
      <c r="K520" s="209"/>
      <c r="L520" s="209" t="s">
        <v>2870</v>
      </c>
      <c r="M520" s="209" t="s">
        <v>2871</v>
      </c>
      <c r="N520" s="212" t="s">
        <v>4994</v>
      </c>
      <c r="O520" s="213" t="s">
        <v>2301</v>
      </c>
      <c r="P520" s="213" t="s">
        <v>5187</v>
      </c>
      <c r="Q520" s="214" t="s">
        <v>5188</v>
      </c>
      <c r="R520" s="213"/>
      <c r="S520" s="214">
        <v>91001</v>
      </c>
      <c r="T520" s="214" t="s">
        <v>2331</v>
      </c>
      <c r="U520" s="214" t="s">
        <v>8005</v>
      </c>
      <c r="V520" s="215">
        <v>37970</v>
      </c>
      <c r="W520" s="213">
        <v>7143</v>
      </c>
      <c r="X520" s="231"/>
      <c r="Y520" s="212"/>
      <c r="Z520" s="231"/>
      <c r="AA520" s="231"/>
      <c r="AB520" s="231"/>
      <c r="AC520" s="209"/>
      <c r="AD520" s="41"/>
      <c r="AE520" s="41"/>
      <c r="AF520" s="41"/>
      <c r="AG520" s="41"/>
      <c r="AH520" s="41"/>
      <c r="AI520" s="278"/>
    </row>
    <row r="521" spans="1:35" ht="45" customHeight="1" x14ac:dyDescent="0.2">
      <c r="A521" s="218" t="s">
        <v>2872</v>
      </c>
      <c r="B521" s="210">
        <v>690407000</v>
      </c>
      <c r="C521" s="209" t="s">
        <v>2314</v>
      </c>
      <c r="D521" s="210" t="s">
        <v>8069</v>
      </c>
      <c r="E521" s="209" t="s">
        <v>2327</v>
      </c>
      <c r="F521" s="211" t="s">
        <v>26</v>
      </c>
      <c r="G521" s="211"/>
      <c r="H521" s="211" t="s">
        <v>2328</v>
      </c>
      <c r="I521" s="211" t="s">
        <v>28</v>
      </c>
      <c r="J521" s="209"/>
      <c r="K521" s="209"/>
      <c r="L521" s="209" t="s">
        <v>2873</v>
      </c>
      <c r="M521" s="209" t="s">
        <v>2874</v>
      </c>
      <c r="N521" s="212" t="s">
        <v>4997</v>
      </c>
      <c r="O521" s="213" t="s">
        <v>2875</v>
      </c>
      <c r="P521" s="213" t="s">
        <v>5182</v>
      </c>
      <c r="Q521" s="214" t="s">
        <v>5183</v>
      </c>
      <c r="R521" s="213"/>
      <c r="S521" s="214">
        <v>91001</v>
      </c>
      <c r="T521" s="214" t="s">
        <v>4939</v>
      </c>
      <c r="U521" s="214" t="s">
        <v>8005</v>
      </c>
      <c r="V521" s="215">
        <v>38526</v>
      </c>
      <c r="W521" s="213">
        <v>7175</v>
      </c>
      <c r="X521" s="231"/>
      <c r="Y521" s="212"/>
      <c r="Z521" s="231"/>
      <c r="AA521" s="231"/>
      <c r="AB521" s="231"/>
      <c r="AC521" s="209"/>
      <c r="AD521" s="41"/>
      <c r="AE521" s="41"/>
      <c r="AF521" s="41"/>
      <c r="AG521" s="41"/>
      <c r="AH521" s="41"/>
      <c r="AI521" s="278"/>
    </row>
    <row r="522" spans="1:35" ht="45" customHeight="1" x14ac:dyDescent="0.2">
      <c r="A522" s="218" t="s">
        <v>2876</v>
      </c>
      <c r="B522" s="210">
        <v>692614003</v>
      </c>
      <c r="C522" s="209" t="s">
        <v>2314</v>
      </c>
      <c r="D522" s="210" t="s">
        <v>8069</v>
      </c>
      <c r="E522" s="209" t="s">
        <v>2338</v>
      </c>
      <c r="F522" s="211" t="s">
        <v>1389</v>
      </c>
      <c r="G522" s="211"/>
      <c r="H522" s="211" t="s">
        <v>2339</v>
      </c>
      <c r="I522" s="211" t="s">
        <v>28</v>
      </c>
      <c r="J522" s="209"/>
      <c r="K522" s="209"/>
      <c r="L522" s="209" t="s">
        <v>7048</v>
      </c>
      <c r="M522" s="209" t="s">
        <v>2878</v>
      </c>
      <c r="N522" s="212" t="s">
        <v>46</v>
      </c>
      <c r="O522" s="213" t="s">
        <v>2880</v>
      </c>
      <c r="P522" s="213" t="s">
        <v>2879</v>
      </c>
      <c r="Q522" s="214" t="s">
        <v>2877</v>
      </c>
      <c r="R522" s="213"/>
      <c r="S522" s="214">
        <v>91001</v>
      </c>
      <c r="T522" s="214" t="s">
        <v>2359</v>
      </c>
      <c r="U522" s="214" t="s">
        <v>8005</v>
      </c>
      <c r="V522" s="215">
        <v>39212</v>
      </c>
      <c r="W522" s="213">
        <v>7354</v>
      </c>
      <c r="X522" s="273"/>
      <c r="Y522" s="274"/>
      <c r="Z522" s="273"/>
      <c r="AA522" s="273"/>
      <c r="AB522" s="273"/>
      <c r="AC522" s="275"/>
      <c r="AD522" s="41"/>
      <c r="AE522" s="41"/>
      <c r="AF522" s="41"/>
      <c r="AG522" s="41"/>
      <c r="AH522" s="41"/>
      <c r="AI522" s="278"/>
    </row>
    <row r="523" spans="1:35" ht="45" customHeight="1" x14ac:dyDescent="0.2">
      <c r="A523" s="208" t="s">
        <v>2881</v>
      </c>
      <c r="B523" s="210">
        <v>619550005</v>
      </c>
      <c r="C523" s="209" t="s">
        <v>2314</v>
      </c>
      <c r="D523" s="210" t="s">
        <v>8069</v>
      </c>
      <c r="E523" s="209" t="s">
        <v>503</v>
      </c>
      <c r="F523" s="211" t="s">
        <v>26</v>
      </c>
      <c r="G523" s="211"/>
      <c r="H523" s="211" t="s">
        <v>504</v>
      </c>
      <c r="I523" s="211" t="s">
        <v>28</v>
      </c>
      <c r="J523" s="209"/>
      <c r="K523" s="209"/>
      <c r="L523" s="209" t="s">
        <v>7049</v>
      </c>
      <c r="M523" s="209" t="s">
        <v>2883</v>
      </c>
      <c r="N523" s="212" t="s">
        <v>47</v>
      </c>
      <c r="O523" s="213" t="s">
        <v>41</v>
      </c>
      <c r="P523" s="213" t="s">
        <v>2884</v>
      </c>
      <c r="Q523" s="214" t="s">
        <v>2882</v>
      </c>
      <c r="R523" s="213"/>
      <c r="S523" s="214">
        <v>91001</v>
      </c>
      <c r="T523" s="214" t="s">
        <v>2457</v>
      </c>
      <c r="U523" s="214" t="s">
        <v>8005</v>
      </c>
      <c r="V523" s="215">
        <v>41614</v>
      </c>
      <c r="W523" s="213">
        <v>7495</v>
      </c>
      <c r="X523" s="273"/>
      <c r="Y523" s="274"/>
      <c r="Z523" s="273"/>
      <c r="AA523" s="273"/>
      <c r="AB523" s="273"/>
      <c r="AC523" s="275"/>
      <c r="AD523" s="41"/>
      <c r="AE523" s="41"/>
      <c r="AF523" s="41"/>
      <c r="AG523" s="41"/>
      <c r="AH523" s="41"/>
      <c r="AI523" s="278"/>
    </row>
    <row r="524" spans="1:35" ht="45" customHeight="1" x14ac:dyDescent="0.2">
      <c r="A524" s="208" t="s">
        <v>2885</v>
      </c>
      <c r="B524" s="210">
        <v>690406004</v>
      </c>
      <c r="C524" s="209" t="s">
        <v>2314</v>
      </c>
      <c r="D524" s="210" t="s">
        <v>8069</v>
      </c>
      <c r="E524" s="209" t="s">
        <v>2886</v>
      </c>
      <c r="F524" s="211" t="s">
        <v>26</v>
      </c>
      <c r="G524" s="211"/>
      <c r="H524" s="211" t="s">
        <v>504</v>
      </c>
      <c r="I524" s="211" t="s">
        <v>28</v>
      </c>
      <c r="J524" s="209"/>
      <c r="K524" s="209"/>
      <c r="L524" s="209" t="s">
        <v>5445</v>
      </c>
      <c r="M524" s="209" t="s">
        <v>2887</v>
      </c>
      <c r="N524" s="209" t="s">
        <v>4997</v>
      </c>
      <c r="O524" s="214" t="s">
        <v>5446</v>
      </c>
      <c r="P524" s="214" t="s">
        <v>2888</v>
      </c>
      <c r="Q524" s="214" t="s">
        <v>5447</v>
      </c>
      <c r="R524" s="214"/>
      <c r="S524" s="214">
        <v>91001</v>
      </c>
      <c r="T524" s="214" t="s">
        <v>482</v>
      </c>
      <c r="U524" s="214" t="s">
        <v>8005</v>
      </c>
      <c r="V524" s="217">
        <v>42416</v>
      </c>
      <c r="W524" s="214">
        <v>7598</v>
      </c>
      <c r="X524" s="282"/>
      <c r="Y524" s="209"/>
      <c r="Z524" s="282"/>
      <c r="AA524" s="282"/>
      <c r="AB524" s="282"/>
      <c r="AC524" s="209"/>
      <c r="AD524" s="41"/>
      <c r="AE524" s="41"/>
      <c r="AF524" s="41"/>
      <c r="AG524" s="41"/>
      <c r="AH524" s="41"/>
      <c r="AI524" s="278"/>
    </row>
    <row r="525" spans="1:35" ht="45" customHeight="1" x14ac:dyDescent="0.2">
      <c r="A525" s="218" t="s">
        <v>2889</v>
      </c>
      <c r="B525" s="210">
        <v>692009002</v>
      </c>
      <c r="C525" s="209" t="s">
        <v>2314</v>
      </c>
      <c r="D525" s="210" t="s">
        <v>8069</v>
      </c>
      <c r="E525" s="209" t="s">
        <v>503</v>
      </c>
      <c r="F525" s="211" t="s">
        <v>26</v>
      </c>
      <c r="G525" s="211"/>
      <c r="H525" s="211" t="s">
        <v>504</v>
      </c>
      <c r="I525" s="211" t="s">
        <v>28</v>
      </c>
      <c r="J525" s="209"/>
      <c r="K525" s="209"/>
      <c r="L525" s="209" t="s">
        <v>7788</v>
      </c>
      <c r="M525" s="209" t="s">
        <v>2890</v>
      </c>
      <c r="N525" s="212" t="s">
        <v>5000</v>
      </c>
      <c r="O525" s="213" t="s">
        <v>8102</v>
      </c>
      <c r="P525" s="213" t="s">
        <v>2891</v>
      </c>
      <c r="Q525" s="225" t="s">
        <v>7789</v>
      </c>
      <c r="R525" s="213"/>
      <c r="S525" s="214">
        <v>91001</v>
      </c>
      <c r="T525" s="214" t="s">
        <v>2457</v>
      </c>
      <c r="U525" s="214" t="s">
        <v>8005</v>
      </c>
      <c r="V525" s="215">
        <v>41872</v>
      </c>
      <c r="W525" s="213">
        <v>7504</v>
      </c>
      <c r="X525" s="231"/>
      <c r="Y525" s="212"/>
      <c r="Z525" s="231"/>
      <c r="AA525" s="231"/>
      <c r="AB525" s="231"/>
      <c r="AC525" s="209"/>
      <c r="AD525" s="41"/>
      <c r="AE525" s="41"/>
      <c r="AF525" s="41"/>
      <c r="AG525" s="41"/>
      <c r="AH525" s="41"/>
      <c r="AI525" s="278"/>
    </row>
    <row r="526" spans="1:35" ht="45" customHeight="1" x14ac:dyDescent="0.2">
      <c r="A526" s="218" t="s">
        <v>2892</v>
      </c>
      <c r="B526" s="210">
        <v>690726009</v>
      </c>
      <c r="C526" s="209" t="s">
        <v>2314</v>
      </c>
      <c r="D526" s="210" t="s">
        <v>8069</v>
      </c>
      <c r="E526" s="209" t="s">
        <v>2327</v>
      </c>
      <c r="F526" s="211" t="s">
        <v>26</v>
      </c>
      <c r="G526" s="211"/>
      <c r="H526" s="211" t="s">
        <v>2328</v>
      </c>
      <c r="I526" s="211" t="s">
        <v>28</v>
      </c>
      <c r="J526" s="209"/>
      <c r="K526" s="209"/>
      <c r="L526" s="209" t="s">
        <v>7050</v>
      </c>
      <c r="M526" s="209" t="s">
        <v>2893</v>
      </c>
      <c r="N526" s="212" t="s">
        <v>46</v>
      </c>
      <c r="O526" s="213" t="s">
        <v>2894</v>
      </c>
      <c r="P526" s="213" t="s">
        <v>7051</v>
      </c>
      <c r="Q526" s="214" t="s">
        <v>7052</v>
      </c>
      <c r="R526" s="213"/>
      <c r="S526" s="214">
        <v>91001</v>
      </c>
      <c r="T526" s="214" t="s">
        <v>2390</v>
      </c>
      <c r="U526" s="214" t="s">
        <v>8005</v>
      </c>
      <c r="V526" s="215">
        <v>38624</v>
      </c>
      <c r="W526" s="213">
        <v>7195</v>
      </c>
      <c r="X526" s="273"/>
      <c r="Y526" s="274"/>
      <c r="Z526" s="273"/>
      <c r="AA526" s="273"/>
      <c r="AB526" s="273"/>
      <c r="AC526" s="275"/>
      <c r="AD526" s="41"/>
      <c r="AE526" s="41"/>
      <c r="AF526" s="41"/>
      <c r="AG526" s="41"/>
      <c r="AH526" s="41"/>
      <c r="AI526" s="278"/>
    </row>
    <row r="527" spans="1:35" ht="45" customHeight="1" x14ac:dyDescent="0.2">
      <c r="A527" s="218" t="s">
        <v>2895</v>
      </c>
      <c r="B527" s="210">
        <v>692313003</v>
      </c>
      <c r="C527" s="209" t="s">
        <v>2314</v>
      </c>
      <c r="D527" s="210" t="s">
        <v>8069</v>
      </c>
      <c r="E527" s="209" t="s">
        <v>2327</v>
      </c>
      <c r="F527" s="211" t="s">
        <v>26</v>
      </c>
      <c r="G527" s="211"/>
      <c r="H527" s="211" t="s">
        <v>2328</v>
      </c>
      <c r="I527" s="211" t="s">
        <v>28</v>
      </c>
      <c r="J527" s="209"/>
      <c r="K527" s="209"/>
      <c r="L527" s="209" t="s">
        <v>5184</v>
      </c>
      <c r="M527" s="209" t="s">
        <v>2896</v>
      </c>
      <c r="N527" s="212" t="s">
        <v>4994</v>
      </c>
      <c r="O527" s="213" t="s">
        <v>2897</v>
      </c>
      <c r="P527" s="213" t="s">
        <v>5185</v>
      </c>
      <c r="Q527" s="214" t="s">
        <v>5186</v>
      </c>
      <c r="R527" s="213"/>
      <c r="S527" s="214">
        <v>91001</v>
      </c>
      <c r="T527" s="214" t="s">
        <v>2331</v>
      </c>
      <c r="U527" s="214" t="s">
        <v>8005</v>
      </c>
      <c r="V527" s="215">
        <v>40683</v>
      </c>
      <c r="W527" s="213">
        <v>7450</v>
      </c>
      <c r="X527" s="231"/>
      <c r="Y527" s="212"/>
      <c r="Z527" s="231"/>
      <c r="AA527" s="231"/>
      <c r="AB527" s="231"/>
      <c r="AC527" s="209"/>
      <c r="AD527" s="41"/>
      <c r="AE527" s="41"/>
      <c r="AF527" s="41"/>
      <c r="AG527" s="41"/>
      <c r="AH527" s="41"/>
      <c r="AI527" s="278"/>
    </row>
    <row r="528" spans="1:35" ht="45" customHeight="1" x14ac:dyDescent="0.2">
      <c r="A528" s="218" t="s">
        <v>2898</v>
      </c>
      <c r="B528" s="210">
        <v>690910004</v>
      </c>
      <c r="C528" s="209" t="s">
        <v>2314</v>
      </c>
      <c r="D528" s="210" t="s">
        <v>8069</v>
      </c>
      <c r="E528" s="209" t="s">
        <v>503</v>
      </c>
      <c r="F528" s="211" t="s">
        <v>26</v>
      </c>
      <c r="G528" s="211"/>
      <c r="H528" s="211" t="s">
        <v>504</v>
      </c>
      <c r="I528" s="211" t="s">
        <v>28</v>
      </c>
      <c r="J528" s="209"/>
      <c r="K528" s="209"/>
      <c r="L528" s="209" t="s">
        <v>2899</v>
      </c>
      <c r="M528" s="209" t="s">
        <v>2900</v>
      </c>
      <c r="N528" s="212" t="s">
        <v>4998</v>
      </c>
      <c r="O528" s="213" t="s">
        <v>8103</v>
      </c>
      <c r="P528" s="213" t="s">
        <v>7053</v>
      </c>
      <c r="Q528" s="214" t="s">
        <v>7054</v>
      </c>
      <c r="R528" s="213"/>
      <c r="S528" s="214">
        <v>91001</v>
      </c>
      <c r="T528" s="214" t="s">
        <v>482</v>
      </c>
      <c r="U528" s="214" t="s">
        <v>8005</v>
      </c>
      <c r="V528" s="215">
        <v>42080</v>
      </c>
      <c r="W528" s="213">
        <v>7559</v>
      </c>
      <c r="X528" s="273"/>
      <c r="Y528" s="274"/>
      <c r="Z528" s="273"/>
      <c r="AA528" s="273"/>
      <c r="AB528" s="273"/>
      <c r="AC528" s="275"/>
      <c r="AD528" s="41"/>
      <c r="AE528" s="41"/>
      <c r="AF528" s="41"/>
      <c r="AG528" s="41"/>
      <c r="AH528" s="41"/>
      <c r="AI528" s="278"/>
    </row>
    <row r="529" spans="1:35" ht="45" customHeight="1" x14ac:dyDescent="0.2">
      <c r="A529" s="218" t="s">
        <v>2901</v>
      </c>
      <c r="B529" s="210">
        <v>692012003</v>
      </c>
      <c r="C529" s="209" t="s">
        <v>2314</v>
      </c>
      <c r="D529" s="210" t="s">
        <v>8069</v>
      </c>
      <c r="E529" s="209" t="s">
        <v>2327</v>
      </c>
      <c r="F529" s="211" t="s">
        <v>26</v>
      </c>
      <c r="G529" s="211"/>
      <c r="H529" s="211" t="s">
        <v>2328</v>
      </c>
      <c r="I529" s="211" t="s">
        <v>28</v>
      </c>
      <c r="J529" s="209"/>
      <c r="K529" s="209"/>
      <c r="L529" s="209" t="s">
        <v>7055</v>
      </c>
      <c r="M529" s="209" t="s">
        <v>2902</v>
      </c>
      <c r="N529" s="212" t="s">
        <v>5000</v>
      </c>
      <c r="O529" s="213" t="s">
        <v>900</v>
      </c>
      <c r="P529" s="213" t="s">
        <v>5315</v>
      </c>
      <c r="Q529" s="214"/>
      <c r="R529" s="213"/>
      <c r="S529" s="214">
        <v>91001</v>
      </c>
      <c r="T529" s="214" t="s">
        <v>2463</v>
      </c>
      <c r="U529" s="214" t="s">
        <v>8005</v>
      </c>
      <c r="V529" s="215">
        <v>40500</v>
      </c>
      <c r="W529" s="213">
        <v>7436</v>
      </c>
      <c r="X529" s="273"/>
      <c r="Y529" s="274"/>
      <c r="Z529" s="273"/>
      <c r="AA529" s="273"/>
      <c r="AB529" s="273"/>
      <c r="AC529" s="275"/>
      <c r="AD529" s="41"/>
      <c r="AE529" s="41"/>
      <c r="AF529" s="41"/>
      <c r="AG529" s="41"/>
      <c r="AH529" s="41"/>
      <c r="AI529" s="278"/>
    </row>
    <row r="530" spans="1:35" ht="45" customHeight="1" x14ac:dyDescent="0.2">
      <c r="A530" s="218" t="s">
        <v>2903</v>
      </c>
      <c r="B530" s="210">
        <v>690508001</v>
      </c>
      <c r="C530" s="209" t="s">
        <v>2314</v>
      </c>
      <c r="D530" s="210" t="s">
        <v>8069</v>
      </c>
      <c r="E530" s="209" t="s">
        <v>2587</v>
      </c>
      <c r="F530" s="211" t="s">
        <v>26</v>
      </c>
      <c r="G530" s="211"/>
      <c r="H530" s="211" t="s">
        <v>504</v>
      </c>
      <c r="I530" s="211" t="s">
        <v>28</v>
      </c>
      <c r="J530" s="209"/>
      <c r="K530" s="209"/>
      <c r="L530" s="209" t="s">
        <v>2904</v>
      </c>
      <c r="M530" s="209" t="s">
        <v>2905</v>
      </c>
      <c r="N530" s="212" t="s">
        <v>501</v>
      </c>
      <c r="O530" s="213" t="s">
        <v>2906</v>
      </c>
      <c r="P530" s="213"/>
      <c r="Q530" s="214"/>
      <c r="R530" s="213"/>
      <c r="S530" s="214">
        <v>91001</v>
      </c>
      <c r="T530" s="214" t="s">
        <v>482</v>
      </c>
      <c r="U530" s="214" t="s">
        <v>8005</v>
      </c>
      <c r="V530" s="215">
        <v>42216</v>
      </c>
      <c r="W530" s="213">
        <v>7579</v>
      </c>
      <c r="X530" s="231"/>
      <c r="Y530" s="212"/>
      <c r="Z530" s="231"/>
      <c r="AA530" s="231"/>
      <c r="AB530" s="231"/>
      <c r="AC530" s="209"/>
      <c r="AD530" s="41"/>
      <c r="AE530" s="41"/>
      <c r="AF530" s="41"/>
      <c r="AG530" s="41"/>
      <c r="AH530" s="41"/>
      <c r="AI530" s="278"/>
    </row>
    <row r="531" spans="1:35" ht="45" customHeight="1" x14ac:dyDescent="0.2">
      <c r="A531" s="218" t="s">
        <v>2907</v>
      </c>
      <c r="B531" s="209" t="s">
        <v>7745</v>
      </c>
      <c r="C531" s="209" t="s">
        <v>2314</v>
      </c>
      <c r="D531" s="210" t="s">
        <v>8069</v>
      </c>
      <c r="E531" s="209" t="s">
        <v>2338</v>
      </c>
      <c r="F531" s="211" t="s">
        <v>1389</v>
      </c>
      <c r="G531" s="211"/>
      <c r="H531" s="211" t="s">
        <v>2339</v>
      </c>
      <c r="I531" s="211" t="s">
        <v>28</v>
      </c>
      <c r="J531" s="209"/>
      <c r="K531" s="209"/>
      <c r="L531" s="209" t="s">
        <v>2908</v>
      </c>
      <c r="M531" s="209" t="s">
        <v>2909</v>
      </c>
      <c r="N531" s="212" t="s">
        <v>4999</v>
      </c>
      <c r="O531" s="213" t="s">
        <v>2911</v>
      </c>
      <c r="P531" s="213" t="s">
        <v>2910</v>
      </c>
      <c r="Q531" s="214"/>
      <c r="R531" s="213"/>
      <c r="S531" s="214">
        <v>91001</v>
      </c>
      <c r="T531" s="214" t="s">
        <v>2331</v>
      </c>
      <c r="U531" s="214" t="s">
        <v>8005</v>
      </c>
      <c r="V531" s="215">
        <v>38743</v>
      </c>
      <c r="W531" s="213">
        <v>7288</v>
      </c>
      <c r="X531" s="273"/>
      <c r="Y531" s="274"/>
      <c r="Z531" s="273"/>
      <c r="AA531" s="273"/>
      <c r="AB531" s="273"/>
      <c r="AC531" s="275"/>
      <c r="AD531" s="41"/>
      <c r="AE531" s="41"/>
      <c r="AF531" s="41"/>
      <c r="AG531" s="41"/>
      <c r="AH531" s="41"/>
      <c r="AI531" s="278"/>
    </row>
    <row r="532" spans="1:35" ht="45" customHeight="1" x14ac:dyDescent="0.2">
      <c r="A532" s="218" t="s">
        <v>2912</v>
      </c>
      <c r="B532" s="210">
        <v>692549007</v>
      </c>
      <c r="C532" s="209" t="s">
        <v>2314</v>
      </c>
      <c r="D532" s="210" t="s">
        <v>8069</v>
      </c>
      <c r="E532" s="209" t="s">
        <v>2327</v>
      </c>
      <c r="F532" s="211" t="s">
        <v>26</v>
      </c>
      <c r="G532" s="211"/>
      <c r="H532" s="211" t="s">
        <v>2328</v>
      </c>
      <c r="I532" s="211" t="s">
        <v>28</v>
      </c>
      <c r="J532" s="209"/>
      <c r="K532" s="209"/>
      <c r="L532" s="209" t="s">
        <v>7056</v>
      </c>
      <c r="M532" s="209" t="s">
        <v>7057</v>
      </c>
      <c r="N532" s="212" t="s">
        <v>46</v>
      </c>
      <c r="O532" s="213" t="s">
        <v>742</v>
      </c>
      <c r="P532" s="213" t="s">
        <v>7058</v>
      </c>
      <c r="Q532" s="214" t="s">
        <v>7059</v>
      </c>
      <c r="R532" s="213"/>
      <c r="S532" s="209">
        <v>91001</v>
      </c>
      <c r="T532" s="214" t="s">
        <v>2390</v>
      </c>
      <c r="U532" s="214" t="s">
        <v>8005</v>
      </c>
      <c r="V532" s="215">
        <v>38722</v>
      </c>
      <c r="W532" s="213">
        <v>7245</v>
      </c>
      <c r="X532" s="273"/>
      <c r="Y532" s="274"/>
      <c r="Z532" s="273"/>
      <c r="AA532" s="273"/>
      <c r="AB532" s="273"/>
      <c r="AC532" s="275"/>
      <c r="AD532" s="41"/>
      <c r="AE532" s="41"/>
      <c r="AF532" s="41"/>
      <c r="AG532" s="41"/>
      <c r="AH532" s="41"/>
      <c r="AI532" s="278"/>
    </row>
    <row r="533" spans="1:35" ht="45" customHeight="1" x14ac:dyDescent="0.2">
      <c r="A533" s="218" t="s">
        <v>2913</v>
      </c>
      <c r="B533" s="210">
        <v>691505006</v>
      </c>
      <c r="C533" s="209" t="s">
        <v>2314</v>
      </c>
      <c r="D533" s="210" t="s">
        <v>8069</v>
      </c>
      <c r="E533" s="209" t="s">
        <v>2338</v>
      </c>
      <c r="F533" s="211" t="s">
        <v>1389</v>
      </c>
      <c r="G533" s="211"/>
      <c r="H533" s="211" t="s">
        <v>2914</v>
      </c>
      <c r="I533" s="211" t="s">
        <v>28</v>
      </c>
      <c r="J533" s="209"/>
      <c r="K533" s="209"/>
      <c r="L533" s="238" t="s">
        <v>2915</v>
      </c>
      <c r="M533" s="209" t="s">
        <v>2916</v>
      </c>
      <c r="N533" s="212" t="s">
        <v>294</v>
      </c>
      <c r="O533" s="213" t="s">
        <v>7989</v>
      </c>
      <c r="P533" s="213" t="s">
        <v>5449</v>
      </c>
      <c r="Q533" s="214" t="s">
        <v>5448</v>
      </c>
      <c r="R533" s="213"/>
      <c r="S533" s="214">
        <v>91001</v>
      </c>
      <c r="T533" s="214" t="s">
        <v>2331</v>
      </c>
      <c r="U533" s="214" t="s">
        <v>8005</v>
      </c>
      <c r="V533" s="215">
        <v>38737</v>
      </c>
      <c r="W533" s="213">
        <v>7284</v>
      </c>
      <c r="X533" s="273"/>
      <c r="Y533" s="274"/>
      <c r="Z533" s="273"/>
      <c r="AA533" s="273"/>
      <c r="AB533" s="273"/>
      <c r="AC533" s="275"/>
      <c r="AD533" s="41"/>
      <c r="AE533" s="41"/>
      <c r="AF533" s="41"/>
      <c r="AG533" s="41"/>
      <c r="AH533" s="41"/>
      <c r="AI533" s="278"/>
    </row>
    <row r="534" spans="1:35" ht="45" customHeight="1" x14ac:dyDescent="0.2">
      <c r="A534" s="218" t="s">
        <v>7060</v>
      </c>
      <c r="B534" s="209" t="s">
        <v>7746</v>
      </c>
      <c r="C534" s="209" t="s">
        <v>2314</v>
      </c>
      <c r="D534" s="210" t="s">
        <v>8069</v>
      </c>
      <c r="E534" s="209" t="s">
        <v>2327</v>
      </c>
      <c r="F534" s="211" t="s">
        <v>26</v>
      </c>
      <c r="G534" s="211"/>
      <c r="H534" s="211" t="s">
        <v>2328</v>
      </c>
      <c r="I534" s="211" t="s">
        <v>28</v>
      </c>
      <c r="J534" s="209"/>
      <c r="K534" s="209"/>
      <c r="L534" s="209" t="s">
        <v>2917</v>
      </c>
      <c r="M534" s="209" t="s">
        <v>2918</v>
      </c>
      <c r="N534" s="212" t="s">
        <v>46</v>
      </c>
      <c r="O534" s="213" t="s">
        <v>1859</v>
      </c>
      <c r="P534" s="213" t="s">
        <v>2919</v>
      </c>
      <c r="Q534" s="214"/>
      <c r="R534" s="213"/>
      <c r="S534" s="214">
        <v>91001</v>
      </c>
      <c r="T534" s="214" t="s">
        <v>2920</v>
      </c>
      <c r="U534" s="214" t="s">
        <v>8005</v>
      </c>
      <c r="V534" s="215">
        <v>40875</v>
      </c>
      <c r="W534" s="213">
        <v>7458</v>
      </c>
      <c r="X534" s="231"/>
      <c r="Y534" s="212"/>
      <c r="Z534" s="231"/>
      <c r="AA534" s="231"/>
      <c r="AB534" s="231"/>
      <c r="AC534" s="209"/>
      <c r="AD534" s="41"/>
      <c r="AE534" s="41"/>
      <c r="AF534" s="41"/>
      <c r="AG534" s="41"/>
      <c r="AH534" s="41"/>
      <c r="AI534" s="278"/>
    </row>
    <row r="535" spans="1:35" ht="45" customHeight="1" x14ac:dyDescent="0.2">
      <c r="A535" s="218" t="s">
        <v>7061</v>
      </c>
      <c r="B535" s="209" t="s">
        <v>7747</v>
      </c>
      <c r="C535" s="209" t="s">
        <v>2314</v>
      </c>
      <c r="D535" s="210" t="s">
        <v>8069</v>
      </c>
      <c r="E535" s="209" t="s">
        <v>2338</v>
      </c>
      <c r="F535" s="211" t="s">
        <v>1389</v>
      </c>
      <c r="G535" s="211"/>
      <c r="H535" s="211" t="s">
        <v>2921</v>
      </c>
      <c r="I535" s="211" t="s">
        <v>28</v>
      </c>
      <c r="J535" s="209"/>
      <c r="K535" s="209"/>
      <c r="L535" s="209" t="s">
        <v>2922</v>
      </c>
      <c r="M535" s="209" t="s">
        <v>2923</v>
      </c>
      <c r="N535" s="212" t="s">
        <v>46</v>
      </c>
      <c r="O535" s="213" t="s">
        <v>752</v>
      </c>
      <c r="P535" s="213" t="s">
        <v>7062</v>
      </c>
      <c r="Q535" s="214" t="s">
        <v>7063</v>
      </c>
      <c r="R535" s="213"/>
      <c r="S535" s="214">
        <v>91001</v>
      </c>
      <c r="T535" s="214" t="s">
        <v>2331</v>
      </c>
      <c r="U535" s="214" t="s">
        <v>8005</v>
      </c>
      <c r="V535" s="215">
        <v>38478</v>
      </c>
      <c r="W535" s="213">
        <v>7168</v>
      </c>
      <c r="X535" s="273"/>
      <c r="Y535" s="274"/>
      <c r="Z535" s="273"/>
      <c r="AA535" s="273"/>
      <c r="AB535" s="273"/>
      <c r="AC535" s="275"/>
      <c r="AD535" s="41"/>
      <c r="AE535" s="41"/>
      <c r="AF535" s="41"/>
      <c r="AG535" s="41"/>
      <c r="AH535" s="41"/>
      <c r="AI535" s="278"/>
    </row>
    <row r="536" spans="1:35" ht="45" customHeight="1" x14ac:dyDescent="0.2">
      <c r="A536" s="218" t="s">
        <v>2924</v>
      </c>
      <c r="B536" s="210">
        <v>690915006</v>
      </c>
      <c r="C536" s="209" t="s">
        <v>2314</v>
      </c>
      <c r="D536" s="210" t="s">
        <v>8069</v>
      </c>
      <c r="E536" s="209" t="s">
        <v>2327</v>
      </c>
      <c r="F536" s="211" t="s">
        <v>26</v>
      </c>
      <c r="G536" s="211"/>
      <c r="H536" s="211" t="s">
        <v>2328</v>
      </c>
      <c r="I536" s="211" t="s">
        <v>28</v>
      </c>
      <c r="J536" s="209"/>
      <c r="K536" s="209"/>
      <c r="L536" s="209" t="s">
        <v>2925</v>
      </c>
      <c r="M536" s="209" t="s">
        <v>2926</v>
      </c>
      <c r="N536" s="212" t="s">
        <v>4998</v>
      </c>
      <c r="O536" s="213" t="s">
        <v>2927</v>
      </c>
      <c r="P536" s="213"/>
      <c r="Q536" s="214"/>
      <c r="R536" s="213"/>
      <c r="S536" s="214">
        <v>91001</v>
      </c>
      <c r="T536" s="214" t="s">
        <v>2331</v>
      </c>
      <c r="U536" s="214" t="s">
        <v>8005</v>
      </c>
      <c r="V536" s="215">
        <v>38301</v>
      </c>
      <c r="W536" s="213">
        <v>7148</v>
      </c>
      <c r="X536" s="231"/>
      <c r="Y536" s="212"/>
      <c r="Z536" s="231"/>
      <c r="AA536" s="231"/>
      <c r="AB536" s="231"/>
      <c r="AC536" s="209"/>
      <c r="AD536" s="41"/>
      <c r="AE536" s="41"/>
      <c r="AF536" s="41"/>
      <c r="AG536" s="41"/>
      <c r="AH536" s="41"/>
      <c r="AI536" s="278"/>
    </row>
    <row r="537" spans="1:35" ht="45" customHeight="1" x14ac:dyDescent="0.2">
      <c r="A537" s="218" t="s">
        <v>2928</v>
      </c>
      <c r="B537" s="210">
        <v>691903001</v>
      </c>
      <c r="C537" s="209" t="s">
        <v>2314</v>
      </c>
      <c r="D537" s="210" t="s">
        <v>8069</v>
      </c>
      <c r="E537" s="209" t="s">
        <v>2886</v>
      </c>
      <c r="F537" s="211" t="s">
        <v>26</v>
      </c>
      <c r="G537" s="211"/>
      <c r="H537" s="211" t="s">
        <v>504</v>
      </c>
      <c r="I537" s="211" t="s">
        <v>28</v>
      </c>
      <c r="J537" s="209"/>
      <c r="K537" s="209"/>
      <c r="L537" s="209" t="s">
        <v>7064</v>
      </c>
      <c r="M537" s="209" t="s">
        <v>2929</v>
      </c>
      <c r="N537" s="212" t="s">
        <v>47</v>
      </c>
      <c r="O537" s="213" t="s">
        <v>2930</v>
      </c>
      <c r="P537" s="213" t="s">
        <v>7790</v>
      </c>
      <c r="Q537" s="214" t="s">
        <v>7791</v>
      </c>
      <c r="R537" s="213"/>
      <c r="S537" s="214">
        <v>91001</v>
      </c>
      <c r="T537" s="214" t="s">
        <v>482</v>
      </c>
      <c r="U537" s="214" t="s">
        <v>8005</v>
      </c>
      <c r="V537" s="215">
        <v>42451</v>
      </c>
      <c r="W537" s="213">
        <v>7604</v>
      </c>
      <c r="X537" s="273"/>
      <c r="Y537" s="274"/>
      <c r="Z537" s="273"/>
      <c r="AA537" s="273"/>
      <c r="AB537" s="273"/>
      <c r="AC537" s="275"/>
      <c r="AD537" s="41"/>
      <c r="AE537" s="41"/>
      <c r="AF537" s="41"/>
      <c r="AG537" s="41"/>
      <c r="AH537" s="41"/>
      <c r="AI537" s="278"/>
    </row>
    <row r="538" spans="1:35" ht="45" customHeight="1" x14ac:dyDescent="0.2">
      <c r="A538" s="218" t="s">
        <v>2931</v>
      </c>
      <c r="B538" s="210">
        <v>690505002</v>
      </c>
      <c r="C538" s="209" t="s">
        <v>2314</v>
      </c>
      <c r="D538" s="210" t="s">
        <v>8069</v>
      </c>
      <c r="E538" s="209" t="s">
        <v>2587</v>
      </c>
      <c r="F538" s="211" t="s">
        <v>26</v>
      </c>
      <c r="G538" s="211"/>
      <c r="H538" s="211" t="s">
        <v>2409</v>
      </c>
      <c r="I538" s="211" t="s">
        <v>28</v>
      </c>
      <c r="J538" s="209"/>
      <c r="K538" s="209"/>
      <c r="L538" s="209" t="s">
        <v>7065</v>
      </c>
      <c r="M538" s="209" t="s">
        <v>7066</v>
      </c>
      <c r="N538" s="212" t="s">
        <v>501</v>
      </c>
      <c r="O538" s="213" t="s">
        <v>2932</v>
      </c>
      <c r="P538" s="213"/>
      <c r="Q538" s="214"/>
      <c r="R538" s="213"/>
      <c r="S538" s="214">
        <v>91001</v>
      </c>
      <c r="T538" s="214" t="s">
        <v>2331</v>
      </c>
      <c r="U538" s="214" t="s">
        <v>8005</v>
      </c>
      <c r="V538" s="215">
        <v>38695</v>
      </c>
      <c r="W538" s="213">
        <v>7225</v>
      </c>
      <c r="X538" s="273"/>
      <c r="Y538" s="274"/>
      <c r="Z538" s="273"/>
      <c r="AA538" s="273"/>
      <c r="AB538" s="273"/>
      <c r="AC538" s="275"/>
      <c r="AD538" s="41"/>
      <c r="AE538" s="41"/>
      <c r="AF538" s="41"/>
      <c r="AG538" s="41"/>
      <c r="AH538" s="41"/>
      <c r="AI538" s="278"/>
    </row>
    <row r="539" spans="1:35" ht="45" customHeight="1" x14ac:dyDescent="0.2">
      <c r="A539" s="218" t="s">
        <v>2933</v>
      </c>
      <c r="B539" s="210">
        <v>690104008</v>
      </c>
      <c r="C539" s="209" t="s">
        <v>2314</v>
      </c>
      <c r="D539" s="210" t="s">
        <v>8069</v>
      </c>
      <c r="E539" s="209" t="s">
        <v>503</v>
      </c>
      <c r="F539" s="211" t="s">
        <v>26</v>
      </c>
      <c r="G539" s="211"/>
      <c r="H539" s="211" t="s">
        <v>504</v>
      </c>
      <c r="I539" s="211" t="s">
        <v>28</v>
      </c>
      <c r="J539" s="209"/>
      <c r="K539" s="209"/>
      <c r="L539" s="209" t="s">
        <v>2934</v>
      </c>
      <c r="M539" s="209" t="s">
        <v>2936</v>
      </c>
      <c r="N539" s="213" t="s">
        <v>492</v>
      </c>
      <c r="O539" s="213" t="s">
        <v>2938</v>
      </c>
      <c r="P539" s="213" t="s">
        <v>2937</v>
      </c>
      <c r="Q539" s="214" t="s">
        <v>2935</v>
      </c>
      <c r="R539" s="213"/>
      <c r="S539" s="214">
        <v>91001</v>
      </c>
      <c r="T539" s="214" t="s">
        <v>2939</v>
      </c>
      <c r="U539" s="214">
        <v>2004</v>
      </c>
      <c r="V539" s="215">
        <v>38673</v>
      </c>
      <c r="W539" s="213">
        <v>7217</v>
      </c>
      <c r="X539" s="231"/>
      <c r="Y539" s="212"/>
      <c r="Z539" s="231"/>
      <c r="AA539" s="231"/>
      <c r="AB539" s="231"/>
      <c r="AC539" s="209"/>
      <c r="AD539" s="41"/>
      <c r="AE539" s="41"/>
      <c r="AF539" s="41"/>
      <c r="AG539" s="41"/>
      <c r="AH539" s="41"/>
      <c r="AI539" s="278"/>
    </row>
    <row r="540" spans="1:35" ht="45" customHeight="1" x14ac:dyDescent="0.2">
      <c r="A540" s="218" t="s">
        <v>2940</v>
      </c>
      <c r="B540" s="210">
        <v>690912007</v>
      </c>
      <c r="C540" s="209" t="s">
        <v>2314</v>
      </c>
      <c r="D540" s="210" t="s">
        <v>8069</v>
      </c>
      <c r="E540" s="209" t="s">
        <v>503</v>
      </c>
      <c r="F540" s="211" t="s">
        <v>26</v>
      </c>
      <c r="G540" s="211"/>
      <c r="H540" s="211" t="s">
        <v>2409</v>
      </c>
      <c r="I540" s="211" t="s">
        <v>28</v>
      </c>
      <c r="J540" s="209"/>
      <c r="K540" s="209"/>
      <c r="L540" s="209" t="s">
        <v>7067</v>
      </c>
      <c r="M540" s="248" t="s">
        <v>2942</v>
      </c>
      <c r="N540" s="212" t="s">
        <v>4998</v>
      </c>
      <c r="O540" s="213" t="s">
        <v>2944</v>
      </c>
      <c r="P540" s="213" t="s">
        <v>2943</v>
      </c>
      <c r="Q540" s="214" t="s">
        <v>2941</v>
      </c>
      <c r="R540" s="213"/>
      <c r="S540" s="214">
        <v>91001</v>
      </c>
      <c r="T540" s="214" t="s">
        <v>2331</v>
      </c>
      <c r="U540" s="214" t="s">
        <v>8005</v>
      </c>
      <c r="V540" s="215">
        <v>38761</v>
      </c>
      <c r="W540" s="213">
        <v>7302</v>
      </c>
      <c r="X540" s="273"/>
      <c r="Y540" s="274"/>
      <c r="Z540" s="273"/>
      <c r="AA540" s="273"/>
      <c r="AB540" s="273"/>
      <c r="AC540" s="275"/>
      <c r="AD540" s="41"/>
      <c r="AE540" s="41"/>
      <c r="AF540" s="41"/>
      <c r="AG540" s="41"/>
      <c r="AH540" s="41"/>
      <c r="AI540" s="278"/>
    </row>
    <row r="541" spans="1:35" ht="45" customHeight="1" x14ac:dyDescent="0.2">
      <c r="A541" s="218" t="s">
        <v>2945</v>
      </c>
      <c r="B541" s="210">
        <v>690811006</v>
      </c>
      <c r="C541" s="209" t="s">
        <v>2314</v>
      </c>
      <c r="D541" s="210" t="s">
        <v>8069</v>
      </c>
      <c r="E541" s="209" t="s">
        <v>503</v>
      </c>
      <c r="F541" s="211" t="s">
        <v>26</v>
      </c>
      <c r="G541" s="211"/>
      <c r="H541" s="211" t="s">
        <v>504</v>
      </c>
      <c r="I541" s="211" t="s">
        <v>28</v>
      </c>
      <c r="J541" s="209"/>
      <c r="K541" s="209"/>
      <c r="L541" s="209" t="s">
        <v>7792</v>
      </c>
      <c r="M541" s="209" t="s">
        <v>2946</v>
      </c>
      <c r="N541" s="212" t="s">
        <v>4998</v>
      </c>
      <c r="O541" s="213" t="s">
        <v>1199</v>
      </c>
      <c r="P541" s="213" t="s">
        <v>7793</v>
      </c>
      <c r="Q541" s="214" t="s">
        <v>7794</v>
      </c>
      <c r="R541" s="213"/>
      <c r="S541" s="214">
        <v>91001</v>
      </c>
      <c r="T541" s="214" t="s">
        <v>2457</v>
      </c>
      <c r="U541" s="214" t="s">
        <v>8005</v>
      </c>
      <c r="V541" s="215">
        <v>42032</v>
      </c>
      <c r="W541" s="213">
        <v>7524</v>
      </c>
      <c r="X541" s="231"/>
      <c r="Y541" s="212"/>
      <c r="Z541" s="231"/>
      <c r="AA541" s="231"/>
      <c r="AB541" s="231"/>
      <c r="AC541" s="209"/>
      <c r="AD541" s="41"/>
      <c r="AE541" s="41"/>
      <c r="AF541" s="41"/>
      <c r="AG541" s="41"/>
      <c r="AH541" s="41"/>
      <c r="AI541" s="278"/>
    </row>
    <row r="542" spans="1:35" ht="45" customHeight="1" x14ac:dyDescent="0.2">
      <c r="A542" s="218" t="s">
        <v>2947</v>
      </c>
      <c r="B542" s="210">
        <v>690722003</v>
      </c>
      <c r="C542" s="209" t="s">
        <v>2314</v>
      </c>
      <c r="D542" s="210" t="s">
        <v>8069</v>
      </c>
      <c r="E542" s="209" t="s">
        <v>2327</v>
      </c>
      <c r="F542" s="211" t="s">
        <v>26</v>
      </c>
      <c r="G542" s="211"/>
      <c r="H542" s="211" t="s">
        <v>2328</v>
      </c>
      <c r="I542" s="211" t="s">
        <v>28</v>
      </c>
      <c r="J542" s="209"/>
      <c r="K542" s="209"/>
      <c r="L542" s="209" t="s">
        <v>2948</v>
      </c>
      <c r="M542" s="209" t="s">
        <v>2949</v>
      </c>
      <c r="N542" s="212" t="s">
        <v>46</v>
      </c>
      <c r="O542" s="213" t="s">
        <v>2951</v>
      </c>
      <c r="P542" s="213" t="s">
        <v>2950</v>
      </c>
      <c r="Q542" s="214"/>
      <c r="R542" s="213"/>
      <c r="S542" s="214">
        <v>91001</v>
      </c>
      <c r="T542" s="214" t="s">
        <v>2390</v>
      </c>
      <c r="U542" s="214" t="s">
        <v>8005</v>
      </c>
      <c r="V542" s="215">
        <v>38686</v>
      </c>
      <c r="W542" s="213">
        <v>7219</v>
      </c>
      <c r="X542" s="231"/>
      <c r="Y542" s="212"/>
      <c r="Z542" s="231"/>
      <c r="AA542" s="231"/>
      <c r="AB542" s="231"/>
      <c r="AC542" s="209"/>
      <c r="AD542" s="41"/>
      <c r="AE542" s="41"/>
      <c r="AF542" s="41"/>
      <c r="AG542" s="41"/>
      <c r="AH542" s="41"/>
      <c r="AI542" s="278"/>
    </row>
    <row r="543" spans="1:35" ht="45" customHeight="1" x14ac:dyDescent="0.2">
      <c r="A543" s="218" t="s">
        <v>7068</v>
      </c>
      <c r="B543" s="210">
        <v>691913007</v>
      </c>
      <c r="C543" s="209" t="s">
        <v>2314</v>
      </c>
      <c r="D543" s="210" t="s">
        <v>8069</v>
      </c>
      <c r="E543" s="209" t="s">
        <v>2327</v>
      </c>
      <c r="F543" s="211" t="s">
        <v>26</v>
      </c>
      <c r="G543" s="211"/>
      <c r="H543" s="211" t="s">
        <v>2328</v>
      </c>
      <c r="I543" s="211" t="s">
        <v>28</v>
      </c>
      <c r="J543" s="209"/>
      <c r="K543" s="209"/>
      <c r="L543" s="209" t="s">
        <v>7069</v>
      </c>
      <c r="M543" s="209" t="s">
        <v>2952</v>
      </c>
      <c r="N543" s="212" t="s">
        <v>47</v>
      </c>
      <c r="O543" s="213" t="s">
        <v>2953</v>
      </c>
      <c r="P543" s="213" t="s">
        <v>5118</v>
      </c>
      <c r="Q543" s="214" t="s">
        <v>5119</v>
      </c>
      <c r="R543" s="213"/>
      <c r="S543" s="214">
        <v>91001</v>
      </c>
      <c r="T543" s="214" t="s">
        <v>2331</v>
      </c>
      <c r="U543" s="214" t="s">
        <v>8005</v>
      </c>
      <c r="V543" s="215">
        <v>42446</v>
      </c>
      <c r="W543" s="213">
        <v>7603</v>
      </c>
      <c r="X543" s="273"/>
      <c r="Y543" s="274"/>
      <c r="Z543" s="273"/>
      <c r="AA543" s="273"/>
      <c r="AB543" s="273"/>
      <c r="AC543" s="275"/>
      <c r="AD543" s="41"/>
      <c r="AE543" s="41"/>
      <c r="AF543" s="41"/>
      <c r="AG543" s="41"/>
      <c r="AH543" s="41"/>
      <c r="AI543" s="278"/>
    </row>
    <row r="544" spans="1:35" ht="45" customHeight="1" x14ac:dyDescent="0.2">
      <c r="A544" s="218" t="s">
        <v>2954</v>
      </c>
      <c r="B544" s="210">
        <v>690902001</v>
      </c>
      <c r="C544" s="209" t="s">
        <v>2314</v>
      </c>
      <c r="D544" s="210" t="s">
        <v>8069</v>
      </c>
      <c r="E544" s="209" t="s">
        <v>2338</v>
      </c>
      <c r="F544" s="211" t="s">
        <v>1389</v>
      </c>
      <c r="G544" s="211"/>
      <c r="H544" s="211" t="s">
        <v>2339</v>
      </c>
      <c r="I544" s="211" t="s">
        <v>28</v>
      </c>
      <c r="J544" s="209"/>
      <c r="K544" s="209"/>
      <c r="L544" s="209" t="s">
        <v>2955</v>
      </c>
      <c r="M544" s="209" t="s">
        <v>2956</v>
      </c>
      <c r="N544" s="212" t="s">
        <v>4998</v>
      </c>
      <c r="O544" s="213" t="s">
        <v>8104</v>
      </c>
      <c r="P544" s="213"/>
      <c r="Q544" s="214"/>
      <c r="R544" s="213"/>
      <c r="S544" s="214">
        <v>91001</v>
      </c>
      <c r="T544" s="214" t="s">
        <v>2957</v>
      </c>
      <c r="U544" s="214">
        <v>2007</v>
      </c>
      <c r="V544" s="215">
        <v>38736</v>
      </c>
      <c r="W544" s="213">
        <v>7271</v>
      </c>
      <c r="X544" s="231"/>
      <c r="Y544" s="212"/>
      <c r="Z544" s="231"/>
      <c r="AA544" s="231"/>
      <c r="AB544" s="231"/>
      <c r="AC544" s="209"/>
      <c r="AD544" s="41"/>
      <c r="AE544" s="41"/>
      <c r="AF544" s="41"/>
      <c r="AG544" s="41"/>
      <c r="AH544" s="41"/>
      <c r="AI544" s="278"/>
    </row>
    <row r="545" spans="1:35" ht="45" customHeight="1" x14ac:dyDescent="0.2">
      <c r="A545" s="218" t="s">
        <v>2958</v>
      </c>
      <c r="B545" s="210">
        <v>692503007</v>
      </c>
      <c r="C545" s="209" t="s">
        <v>2314</v>
      </c>
      <c r="D545" s="210" t="s">
        <v>8069</v>
      </c>
      <c r="E545" s="209" t="s">
        <v>503</v>
      </c>
      <c r="F545" s="211" t="s">
        <v>26</v>
      </c>
      <c r="G545" s="211"/>
      <c r="H545" s="211" t="s">
        <v>504</v>
      </c>
      <c r="I545" s="211" t="s">
        <v>28</v>
      </c>
      <c r="J545" s="209"/>
      <c r="K545" s="209"/>
      <c r="L545" s="209" t="s">
        <v>2959</v>
      </c>
      <c r="M545" s="209" t="s">
        <v>2961</v>
      </c>
      <c r="N545" s="212" t="s">
        <v>5034</v>
      </c>
      <c r="O545" s="213" t="s">
        <v>2963</v>
      </c>
      <c r="P545" s="213" t="s">
        <v>2962</v>
      </c>
      <c r="Q545" s="214" t="s">
        <v>2960</v>
      </c>
      <c r="R545" s="213"/>
      <c r="S545" s="214">
        <v>91001</v>
      </c>
      <c r="T545" s="214" t="s">
        <v>2457</v>
      </c>
      <c r="U545" s="214" t="s">
        <v>8005</v>
      </c>
      <c r="V545" s="215">
        <v>42059</v>
      </c>
      <c r="W545" s="213">
        <v>7550</v>
      </c>
      <c r="X545" s="231"/>
      <c r="Y545" s="212"/>
      <c r="Z545" s="231"/>
      <c r="AA545" s="231"/>
      <c r="AB545" s="231"/>
      <c r="AC545" s="209"/>
      <c r="AD545" s="41"/>
      <c r="AE545" s="41"/>
      <c r="AF545" s="41"/>
      <c r="AG545" s="41"/>
      <c r="AH545" s="41"/>
      <c r="AI545" s="278"/>
    </row>
    <row r="546" spans="1:35" ht="45" customHeight="1" x14ac:dyDescent="0.2">
      <c r="A546" s="218" t="s">
        <v>2964</v>
      </c>
      <c r="B546" s="210">
        <v>830175008</v>
      </c>
      <c r="C546" s="209" t="s">
        <v>2314</v>
      </c>
      <c r="D546" s="210" t="s">
        <v>8069</v>
      </c>
      <c r="E546" s="209" t="s">
        <v>503</v>
      </c>
      <c r="F546" s="211" t="s">
        <v>26</v>
      </c>
      <c r="G546" s="211"/>
      <c r="H546" s="211" t="s">
        <v>504</v>
      </c>
      <c r="I546" s="211" t="s">
        <v>28</v>
      </c>
      <c r="J546" s="209"/>
      <c r="K546" s="209"/>
      <c r="L546" s="209" t="s">
        <v>2965</v>
      </c>
      <c r="M546" s="209" t="s">
        <v>2966</v>
      </c>
      <c r="N546" s="213" t="s">
        <v>492</v>
      </c>
      <c r="O546" s="213" t="s">
        <v>2639</v>
      </c>
      <c r="P546" s="213" t="s">
        <v>2967</v>
      </c>
      <c r="Q546" s="214"/>
      <c r="R546" s="213"/>
      <c r="S546" s="214">
        <v>91001</v>
      </c>
      <c r="T546" s="214" t="s">
        <v>2331</v>
      </c>
      <c r="U546" s="214" t="s">
        <v>8005</v>
      </c>
      <c r="V546" s="215">
        <v>38649</v>
      </c>
      <c r="W546" s="213">
        <v>7209</v>
      </c>
      <c r="X546" s="231"/>
      <c r="Y546" s="212"/>
      <c r="Z546" s="231"/>
      <c r="AA546" s="231"/>
      <c r="AB546" s="231"/>
      <c r="AC546" s="209"/>
      <c r="AD546" s="41"/>
      <c r="AE546" s="41"/>
      <c r="AF546" s="41"/>
      <c r="AG546" s="41"/>
      <c r="AH546" s="41"/>
      <c r="AI546" s="278"/>
    </row>
    <row r="547" spans="1:35" ht="45" customHeight="1" x14ac:dyDescent="0.2">
      <c r="A547" s="218" t="s">
        <v>2968</v>
      </c>
      <c r="B547" s="210">
        <v>692513002</v>
      </c>
      <c r="C547" s="209" t="s">
        <v>2314</v>
      </c>
      <c r="D547" s="210" t="s">
        <v>8069</v>
      </c>
      <c r="E547" s="209" t="s">
        <v>2886</v>
      </c>
      <c r="F547" s="211" t="s">
        <v>26</v>
      </c>
      <c r="G547" s="211"/>
      <c r="H547" s="211" t="s">
        <v>504</v>
      </c>
      <c r="I547" s="211" t="s">
        <v>28</v>
      </c>
      <c r="J547" s="209"/>
      <c r="K547" s="209"/>
      <c r="L547" s="209" t="s">
        <v>2969</v>
      </c>
      <c r="M547" s="209" t="s">
        <v>2971</v>
      </c>
      <c r="N547" s="212" t="s">
        <v>5034</v>
      </c>
      <c r="O547" s="209" t="s">
        <v>8105</v>
      </c>
      <c r="P547" s="213" t="s">
        <v>2972</v>
      </c>
      <c r="Q547" s="213" t="s">
        <v>2970</v>
      </c>
      <c r="R547" s="213"/>
      <c r="S547" s="214">
        <v>91001</v>
      </c>
      <c r="T547" s="214" t="s">
        <v>482</v>
      </c>
      <c r="U547" s="214" t="s">
        <v>8005</v>
      </c>
      <c r="V547" s="215">
        <v>42416</v>
      </c>
      <c r="W547" s="213">
        <v>7599</v>
      </c>
      <c r="X547" s="231"/>
      <c r="Y547" s="212"/>
      <c r="Z547" s="231"/>
      <c r="AA547" s="231"/>
      <c r="AB547" s="231"/>
      <c r="AC547" s="209"/>
      <c r="AD547" s="41"/>
      <c r="AE547" s="41"/>
      <c r="AF547" s="41"/>
      <c r="AG547" s="41"/>
      <c r="AH547" s="41"/>
      <c r="AI547" s="278"/>
    </row>
    <row r="548" spans="1:35" ht="45" customHeight="1" x14ac:dyDescent="0.2">
      <c r="A548" s="218" t="s">
        <v>2973</v>
      </c>
      <c r="B548" s="210">
        <v>690703009</v>
      </c>
      <c r="C548" s="209" t="s">
        <v>2314</v>
      </c>
      <c r="D548" s="210" t="s">
        <v>8069</v>
      </c>
      <c r="E548" s="209" t="s">
        <v>503</v>
      </c>
      <c r="F548" s="211" t="s">
        <v>26</v>
      </c>
      <c r="G548" s="211"/>
      <c r="H548" s="211" t="s">
        <v>504</v>
      </c>
      <c r="I548" s="211" t="s">
        <v>28</v>
      </c>
      <c r="J548" s="209"/>
      <c r="K548" s="209"/>
      <c r="L548" s="209" t="s">
        <v>2974</v>
      </c>
      <c r="M548" s="209" t="s">
        <v>2975</v>
      </c>
      <c r="N548" s="212" t="s">
        <v>46</v>
      </c>
      <c r="O548" s="213" t="s">
        <v>685</v>
      </c>
      <c r="P548" s="213" t="s">
        <v>2976</v>
      </c>
      <c r="Q548" s="214" t="s">
        <v>7070</v>
      </c>
      <c r="R548" s="213"/>
      <c r="S548" s="214">
        <v>91001</v>
      </c>
      <c r="T548" s="214" t="s">
        <v>2457</v>
      </c>
      <c r="U548" s="214" t="s">
        <v>8005</v>
      </c>
      <c r="V548" s="215">
        <v>42061</v>
      </c>
      <c r="W548" s="213">
        <v>7554</v>
      </c>
      <c r="X548" s="273"/>
      <c r="Y548" s="274"/>
      <c r="Z548" s="273"/>
      <c r="AA548" s="273"/>
      <c r="AB548" s="273"/>
      <c r="AC548" s="275"/>
      <c r="AD548" s="41"/>
      <c r="AE548" s="41"/>
      <c r="AF548" s="41"/>
      <c r="AG548" s="41"/>
      <c r="AH548" s="41"/>
      <c r="AI548" s="278"/>
    </row>
    <row r="549" spans="1:35" ht="45" customHeight="1" x14ac:dyDescent="0.2">
      <c r="A549" s="218" t="s">
        <v>7071</v>
      </c>
      <c r="B549" s="210">
        <v>690608006</v>
      </c>
      <c r="C549" s="209" t="s">
        <v>2314</v>
      </c>
      <c r="D549" s="210" t="s">
        <v>8069</v>
      </c>
      <c r="E549" s="209" t="s">
        <v>503</v>
      </c>
      <c r="F549" s="211" t="s">
        <v>26</v>
      </c>
      <c r="G549" s="211"/>
      <c r="H549" s="211" t="s">
        <v>504</v>
      </c>
      <c r="I549" s="211" t="s">
        <v>28</v>
      </c>
      <c r="J549" s="209"/>
      <c r="K549" s="209"/>
      <c r="L549" s="209" t="s">
        <v>7072</v>
      </c>
      <c r="M549" s="209" t="s">
        <v>2977</v>
      </c>
      <c r="N549" s="212" t="s">
        <v>501</v>
      </c>
      <c r="O549" s="213" t="s">
        <v>2978</v>
      </c>
      <c r="P549" s="213" t="s">
        <v>5342</v>
      </c>
      <c r="Q549" s="214"/>
      <c r="R549" s="213"/>
      <c r="S549" s="214">
        <v>91001</v>
      </c>
      <c r="T549" s="214" t="s">
        <v>482</v>
      </c>
      <c r="U549" s="214" t="s">
        <v>8005</v>
      </c>
      <c r="V549" s="215">
        <v>42059</v>
      </c>
      <c r="W549" s="213">
        <v>7545</v>
      </c>
      <c r="X549" s="231"/>
      <c r="Y549" s="212"/>
      <c r="Z549" s="231"/>
      <c r="AA549" s="231"/>
      <c r="AB549" s="231"/>
      <c r="AC549" s="209"/>
      <c r="AD549" s="41"/>
      <c r="AE549" s="41"/>
      <c r="AF549" s="41"/>
      <c r="AG549" s="41"/>
      <c r="AH549" s="41"/>
      <c r="AI549" s="278"/>
    </row>
    <row r="550" spans="1:35" ht="45" customHeight="1" x14ac:dyDescent="0.2">
      <c r="A550" s="218" t="s">
        <v>7073</v>
      </c>
      <c r="B550" s="210">
        <v>691916006</v>
      </c>
      <c r="C550" s="209" t="s">
        <v>2314</v>
      </c>
      <c r="D550" s="210" t="s">
        <v>8069</v>
      </c>
      <c r="E550" s="209" t="s">
        <v>2327</v>
      </c>
      <c r="F550" s="211" t="s">
        <v>26</v>
      </c>
      <c r="G550" s="211"/>
      <c r="H550" s="211" t="s">
        <v>2328</v>
      </c>
      <c r="I550" s="211" t="s">
        <v>28</v>
      </c>
      <c r="J550" s="209"/>
      <c r="K550" s="209"/>
      <c r="L550" s="209" t="s">
        <v>2979</v>
      </c>
      <c r="M550" s="209" t="s">
        <v>2980</v>
      </c>
      <c r="N550" s="212" t="s">
        <v>47</v>
      </c>
      <c r="O550" s="213" t="s">
        <v>1801</v>
      </c>
      <c r="P550" s="213"/>
      <c r="Q550" s="214"/>
      <c r="R550" s="213"/>
      <c r="S550" s="214">
        <v>91001</v>
      </c>
      <c r="T550" s="214" t="s">
        <v>2981</v>
      </c>
      <c r="U550" s="214" t="s">
        <v>8005</v>
      </c>
      <c r="V550" s="215">
        <v>38159</v>
      </c>
      <c r="W550" s="213">
        <v>7132</v>
      </c>
      <c r="X550" s="231"/>
      <c r="Y550" s="212"/>
      <c r="Z550" s="231"/>
      <c r="AA550" s="231"/>
      <c r="AB550" s="231"/>
      <c r="AC550" s="209"/>
      <c r="AD550" s="41"/>
      <c r="AE550" s="41"/>
      <c r="AF550" s="41"/>
      <c r="AG550" s="41"/>
      <c r="AH550" s="41"/>
      <c r="AI550" s="278"/>
    </row>
    <row r="551" spans="1:35" ht="45" customHeight="1" x14ac:dyDescent="0.2">
      <c r="A551" s="218" t="s">
        <v>8106</v>
      </c>
      <c r="B551" s="210">
        <v>690711001</v>
      </c>
      <c r="C551" s="209" t="s">
        <v>2314</v>
      </c>
      <c r="D551" s="210" t="s">
        <v>8069</v>
      </c>
      <c r="E551" s="209" t="s">
        <v>2327</v>
      </c>
      <c r="F551" s="211" t="s">
        <v>26</v>
      </c>
      <c r="G551" s="211"/>
      <c r="H551" s="211" t="s">
        <v>2328</v>
      </c>
      <c r="I551" s="211" t="s">
        <v>28</v>
      </c>
      <c r="J551" s="209"/>
      <c r="K551" s="209"/>
      <c r="L551" s="209" t="s">
        <v>7074</v>
      </c>
      <c r="M551" s="209" t="s">
        <v>2982</v>
      </c>
      <c r="N551" s="212" t="s">
        <v>46</v>
      </c>
      <c r="O551" s="213" t="s">
        <v>975</v>
      </c>
      <c r="P551" s="213"/>
      <c r="Q551" s="214"/>
      <c r="R551" s="213"/>
      <c r="S551" s="214">
        <v>91001</v>
      </c>
      <c r="T551" s="214" t="s">
        <v>2390</v>
      </c>
      <c r="U551" s="214" t="s">
        <v>8005</v>
      </c>
      <c r="V551" s="215">
        <v>37970</v>
      </c>
      <c r="W551" s="213">
        <v>7104</v>
      </c>
      <c r="X551" s="273"/>
      <c r="Y551" s="274"/>
      <c r="Z551" s="273"/>
      <c r="AA551" s="273"/>
      <c r="AB551" s="273"/>
      <c r="AC551" s="275"/>
      <c r="AD551" s="41"/>
      <c r="AE551" s="41"/>
      <c r="AF551" s="41"/>
      <c r="AG551" s="41"/>
      <c r="AH551" s="41"/>
      <c r="AI551" s="278"/>
    </row>
    <row r="552" spans="1:35" ht="45" customHeight="1" x14ac:dyDescent="0.2">
      <c r="A552" s="218" t="s">
        <v>2983</v>
      </c>
      <c r="B552" s="210">
        <v>690721007</v>
      </c>
      <c r="C552" s="209" t="s">
        <v>2314</v>
      </c>
      <c r="D552" s="210" t="s">
        <v>8069</v>
      </c>
      <c r="E552" s="209" t="s">
        <v>2327</v>
      </c>
      <c r="F552" s="211" t="s">
        <v>26</v>
      </c>
      <c r="G552" s="211"/>
      <c r="H552" s="211" t="s">
        <v>2328</v>
      </c>
      <c r="I552" s="211" t="s">
        <v>28</v>
      </c>
      <c r="J552" s="209"/>
      <c r="K552" s="209"/>
      <c r="L552" s="209" t="s">
        <v>2984</v>
      </c>
      <c r="M552" s="209" t="s">
        <v>2985</v>
      </c>
      <c r="N552" s="212" t="s">
        <v>46</v>
      </c>
      <c r="O552" s="213" t="s">
        <v>887</v>
      </c>
      <c r="P552" s="213" t="s">
        <v>7075</v>
      </c>
      <c r="Q552" s="214" t="s">
        <v>7076</v>
      </c>
      <c r="R552" s="213"/>
      <c r="S552" s="214">
        <v>91001</v>
      </c>
      <c r="T552" s="214" t="s">
        <v>2331</v>
      </c>
      <c r="U552" s="214" t="s">
        <v>8005</v>
      </c>
      <c r="V552" s="215">
        <v>37970</v>
      </c>
      <c r="W552" s="213">
        <v>7116</v>
      </c>
      <c r="X552" s="273"/>
      <c r="Y552" s="274"/>
      <c r="Z552" s="273"/>
      <c r="AA552" s="273"/>
      <c r="AB552" s="273"/>
      <c r="AC552" s="275"/>
      <c r="AD552" s="41"/>
      <c r="AE552" s="41"/>
      <c r="AF552" s="41"/>
      <c r="AG552" s="41"/>
      <c r="AH552" s="41"/>
      <c r="AI552" s="278"/>
    </row>
    <row r="553" spans="1:35" ht="45" customHeight="1" x14ac:dyDescent="0.2">
      <c r="A553" s="218" t="s">
        <v>2986</v>
      </c>
      <c r="B553" s="210">
        <v>690409003</v>
      </c>
      <c r="C553" s="209" t="s">
        <v>2314</v>
      </c>
      <c r="D553" s="210" t="s">
        <v>8069</v>
      </c>
      <c r="E553" s="209" t="s">
        <v>503</v>
      </c>
      <c r="F553" s="211" t="s">
        <v>26</v>
      </c>
      <c r="G553" s="211"/>
      <c r="H553" s="211" t="s">
        <v>504</v>
      </c>
      <c r="I553" s="211" t="s">
        <v>28</v>
      </c>
      <c r="J553" s="209"/>
      <c r="K553" s="209"/>
      <c r="L553" s="209" t="s">
        <v>7077</v>
      </c>
      <c r="M553" s="209" t="s">
        <v>2988</v>
      </c>
      <c r="N553" s="212" t="s">
        <v>4997</v>
      </c>
      <c r="O553" s="213" t="s">
        <v>2990</v>
      </c>
      <c r="P553" s="213" t="s">
        <v>2989</v>
      </c>
      <c r="Q553" s="214" t="s">
        <v>2987</v>
      </c>
      <c r="R553" s="213"/>
      <c r="S553" s="214">
        <v>91001</v>
      </c>
      <c r="T553" s="214" t="s">
        <v>2343</v>
      </c>
      <c r="U553" s="214" t="s">
        <v>8005</v>
      </c>
      <c r="V553" s="215">
        <v>42052</v>
      </c>
      <c r="W553" s="213">
        <v>7528</v>
      </c>
      <c r="X553" s="273"/>
      <c r="Y553" s="274"/>
      <c r="Z553" s="273"/>
      <c r="AA553" s="273"/>
      <c r="AB553" s="273"/>
      <c r="AC553" s="275"/>
      <c r="AD553" s="41"/>
      <c r="AE553" s="41"/>
      <c r="AF553" s="41"/>
      <c r="AG553" s="41"/>
      <c r="AH553" s="41"/>
      <c r="AI553" s="278"/>
    </row>
    <row r="554" spans="1:35" ht="45" customHeight="1" x14ac:dyDescent="0.2">
      <c r="A554" s="218" t="s">
        <v>2991</v>
      </c>
      <c r="B554" s="210">
        <v>692201000</v>
      </c>
      <c r="C554" s="209" t="s">
        <v>2314</v>
      </c>
      <c r="D554" s="210" t="s">
        <v>8069</v>
      </c>
      <c r="E554" s="209" t="s">
        <v>2338</v>
      </c>
      <c r="F554" s="211" t="s">
        <v>1389</v>
      </c>
      <c r="G554" s="211"/>
      <c r="H554" s="211" t="s">
        <v>2921</v>
      </c>
      <c r="I554" s="211" t="s">
        <v>28</v>
      </c>
      <c r="J554" s="209"/>
      <c r="K554" s="209"/>
      <c r="L554" s="211" t="s">
        <v>6215</v>
      </c>
      <c r="M554" s="209" t="s">
        <v>2994</v>
      </c>
      <c r="N554" s="212" t="s">
        <v>4994</v>
      </c>
      <c r="O554" s="213" t="s">
        <v>1412</v>
      </c>
      <c r="P554" s="213" t="s">
        <v>2993</v>
      </c>
      <c r="Q554" s="214" t="s">
        <v>2992</v>
      </c>
      <c r="R554" s="213"/>
      <c r="S554" s="214">
        <v>91001</v>
      </c>
      <c r="T554" s="214" t="s">
        <v>2995</v>
      </c>
      <c r="U554" s="214" t="s">
        <v>8020</v>
      </c>
      <c r="V554" s="215">
        <v>37970</v>
      </c>
      <c r="W554" s="213">
        <v>7106</v>
      </c>
      <c r="X554" s="231"/>
      <c r="Y554" s="212"/>
      <c r="Z554" s="231"/>
      <c r="AA554" s="231"/>
      <c r="AB554" s="231"/>
      <c r="AC554" s="209"/>
      <c r="AD554" s="41"/>
      <c r="AE554" s="41"/>
      <c r="AF554" s="41"/>
      <c r="AG554" s="41"/>
      <c r="AH554" s="41"/>
      <c r="AI554" s="278"/>
    </row>
    <row r="555" spans="1:35" ht="45" customHeight="1" x14ac:dyDescent="0.2">
      <c r="A555" s="218" t="s">
        <v>2996</v>
      </c>
      <c r="B555" s="210">
        <v>692104005</v>
      </c>
      <c r="C555" s="209" t="s">
        <v>2314</v>
      </c>
      <c r="D555" s="210" t="s">
        <v>8069</v>
      </c>
      <c r="E555" s="209" t="s">
        <v>503</v>
      </c>
      <c r="F555" s="211" t="s">
        <v>26</v>
      </c>
      <c r="G555" s="211"/>
      <c r="H555" s="211" t="s">
        <v>2409</v>
      </c>
      <c r="I555" s="211" t="s">
        <v>28</v>
      </c>
      <c r="J555" s="209"/>
      <c r="K555" s="209"/>
      <c r="L555" s="209" t="s">
        <v>2997</v>
      </c>
      <c r="M555" s="209" t="s">
        <v>2998</v>
      </c>
      <c r="N555" s="212" t="s">
        <v>4994</v>
      </c>
      <c r="O555" s="213" t="s">
        <v>2999</v>
      </c>
      <c r="P555" s="213" t="s">
        <v>3001</v>
      </c>
      <c r="Q555" s="214" t="s">
        <v>3000</v>
      </c>
      <c r="R555" s="213"/>
      <c r="S555" s="214">
        <v>91001</v>
      </c>
      <c r="T555" s="214" t="s">
        <v>2343</v>
      </c>
      <c r="U555" s="214" t="s">
        <v>8005</v>
      </c>
      <c r="V555" s="215">
        <v>38674</v>
      </c>
      <c r="W555" s="213">
        <v>7218</v>
      </c>
      <c r="X555" s="231"/>
      <c r="Y555" s="212"/>
      <c r="Z555" s="231"/>
      <c r="AA555" s="231"/>
      <c r="AB555" s="231"/>
      <c r="AC555" s="209"/>
      <c r="AD555" s="41"/>
      <c r="AE555" s="41"/>
      <c r="AF555" s="41"/>
      <c r="AG555" s="41"/>
      <c r="AH555" s="41"/>
      <c r="AI555" s="278"/>
    </row>
    <row r="556" spans="1:35" ht="45" customHeight="1" x14ac:dyDescent="0.2">
      <c r="A556" s="218" t="s">
        <v>3002</v>
      </c>
      <c r="B556" s="210">
        <v>692202007</v>
      </c>
      <c r="C556" s="209" t="s">
        <v>2314</v>
      </c>
      <c r="D556" s="210" t="s">
        <v>8069</v>
      </c>
      <c r="E556" s="209" t="s">
        <v>2338</v>
      </c>
      <c r="F556" s="211" t="s">
        <v>1389</v>
      </c>
      <c r="G556" s="211"/>
      <c r="H556" s="243" t="s">
        <v>2921</v>
      </c>
      <c r="I556" s="211" t="s">
        <v>28</v>
      </c>
      <c r="J556" s="209"/>
      <c r="K556" s="209"/>
      <c r="L556" s="209" t="s">
        <v>3003</v>
      </c>
      <c r="M556" s="209" t="s">
        <v>3005</v>
      </c>
      <c r="N556" s="212" t="s">
        <v>4994</v>
      </c>
      <c r="O556" s="213" t="s">
        <v>1792</v>
      </c>
      <c r="P556" s="213" t="s">
        <v>3006</v>
      </c>
      <c r="Q556" s="214" t="s">
        <v>3004</v>
      </c>
      <c r="R556" s="213"/>
      <c r="S556" s="214">
        <v>91001</v>
      </c>
      <c r="T556" s="214" t="s">
        <v>2359</v>
      </c>
      <c r="U556" s="214" t="s">
        <v>8005</v>
      </c>
      <c r="V556" s="215">
        <v>37970</v>
      </c>
      <c r="W556" s="213">
        <v>6984</v>
      </c>
      <c r="X556" s="231"/>
      <c r="Y556" s="212"/>
      <c r="Z556" s="231"/>
      <c r="AA556" s="231"/>
      <c r="AB556" s="231"/>
      <c r="AC556" s="209"/>
      <c r="AD556" s="41"/>
      <c r="AE556" s="41"/>
      <c r="AF556" s="41"/>
      <c r="AG556" s="41"/>
      <c r="AH556" s="41"/>
      <c r="AI556" s="278"/>
    </row>
    <row r="557" spans="1:35" ht="45" customHeight="1" x14ac:dyDescent="0.2">
      <c r="A557" s="218" t="s">
        <v>3007</v>
      </c>
      <c r="B557" s="210">
        <v>692502000</v>
      </c>
      <c r="C557" s="209" t="s">
        <v>2314</v>
      </c>
      <c r="D557" s="210" t="s">
        <v>8069</v>
      </c>
      <c r="E557" s="209" t="s">
        <v>3008</v>
      </c>
      <c r="F557" s="211" t="s">
        <v>1389</v>
      </c>
      <c r="G557" s="211"/>
      <c r="H557" s="211" t="s">
        <v>3009</v>
      </c>
      <c r="I557" s="211" t="s">
        <v>28</v>
      </c>
      <c r="J557" s="209"/>
      <c r="K557" s="209"/>
      <c r="L557" s="209" t="s">
        <v>3010</v>
      </c>
      <c r="M557" s="209" t="s">
        <v>3011</v>
      </c>
      <c r="N557" s="212" t="s">
        <v>5034</v>
      </c>
      <c r="O557" s="213" t="s">
        <v>710</v>
      </c>
      <c r="P557" s="213" t="s">
        <v>7078</v>
      </c>
      <c r="Q557" s="225" t="s">
        <v>7079</v>
      </c>
      <c r="R557" s="213"/>
      <c r="S557" s="214">
        <v>91001</v>
      </c>
      <c r="T557" s="214" t="s">
        <v>2331</v>
      </c>
      <c r="U557" s="214" t="s">
        <v>8005</v>
      </c>
      <c r="V557" s="215">
        <v>37970</v>
      </c>
      <c r="W557" s="213">
        <v>7120</v>
      </c>
      <c r="X557" s="273"/>
      <c r="Y557" s="274"/>
      <c r="Z557" s="273"/>
      <c r="AA557" s="273"/>
      <c r="AB557" s="273"/>
      <c r="AC557" s="275"/>
      <c r="AD557" s="41"/>
      <c r="AE557" s="41"/>
      <c r="AF557" s="41"/>
      <c r="AG557" s="41"/>
      <c r="AH557" s="41"/>
      <c r="AI557" s="278"/>
    </row>
    <row r="558" spans="1:35" ht="45" customHeight="1" x14ac:dyDescent="0.2">
      <c r="A558" s="218" t="s">
        <v>7080</v>
      </c>
      <c r="B558" s="210">
        <v>691802000</v>
      </c>
      <c r="C558" s="209" t="s">
        <v>2314</v>
      </c>
      <c r="D558" s="210" t="s">
        <v>8069</v>
      </c>
      <c r="E558" s="209" t="s">
        <v>503</v>
      </c>
      <c r="F558" s="211" t="s">
        <v>26</v>
      </c>
      <c r="G558" s="211"/>
      <c r="H558" s="211" t="s">
        <v>504</v>
      </c>
      <c r="I558" s="211" t="s">
        <v>28</v>
      </c>
      <c r="J558" s="209"/>
      <c r="K558" s="209"/>
      <c r="L558" s="209" t="s">
        <v>3012</v>
      </c>
      <c r="M558" s="209" t="s">
        <v>3014</v>
      </c>
      <c r="N558" s="212" t="s">
        <v>47</v>
      </c>
      <c r="O558" s="213" t="s">
        <v>3016</v>
      </c>
      <c r="P558" s="213" t="s">
        <v>3015</v>
      </c>
      <c r="Q558" s="214" t="s">
        <v>3013</v>
      </c>
      <c r="R558" s="213"/>
      <c r="S558" s="214">
        <v>91001</v>
      </c>
      <c r="T558" s="214" t="s">
        <v>482</v>
      </c>
      <c r="U558" s="214" t="s">
        <v>8005</v>
      </c>
      <c r="V558" s="215">
        <v>42047</v>
      </c>
      <c r="W558" s="213">
        <v>7526</v>
      </c>
      <c r="X558" s="273"/>
      <c r="Y558" s="274"/>
      <c r="Z558" s="273"/>
      <c r="AA558" s="273"/>
      <c r="AB558" s="273"/>
      <c r="AC558" s="275"/>
      <c r="AD558" s="41"/>
      <c r="AE558" s="41"/>
      <c r="AF558" s="41"/>
      <c r="AG558" s="41"/>
      <c r="AH558" s="41"/>
      <c r="AI558" s="278"/>
    </row>
    <row r="559" spans="1:35" ht="45" customHeight="1" x14ac:dyDescent="0.2">
      <c r="A559" s="218" t="s">
        <v>3017</v>
      </c>
      <c r="B559" s="210">
        <v>692105001</v>
      </c>
      <c r="C559" s="209" t="s">
        <v>2314</v>
      </c>
      <c r="D559" s="210" t="s">
        <v>8069</v>
      </c>
      <c r="E559" s="209" t="s">
        <v>2327</v>
      </c>
      <c r="F559" s="211" t="s">
        <v>26</v>
      </c>
      <c r="G559" s="211"/>
      <c r="H559" s="211" t="s">
        <v>2328</v>
      </c>
      <c r="I559" s="211" t="s">
        <v>28</v>
      </c>
      <c r="J559" s="209"/>
      <c r="K559" s="209"/>
      <c r="L559" s="209" t="s">
        <v>6216</v>
      </c>
      <c r="M559" s="209" t="s">
        <v>3018</v>
      </c>
      <c r="N559" s="212" t="s">
        <v>4994</v>
      </c>
      <c r="O559" s="213" t="s">
        <v>8107</v>
      </c>
      <c r="P559" s="213" t="s">
        <v>5174</v>
      </c>
      <c r="Q559" s="214" t="s">
        <v>5173</v>
      </c>
      <c r="R559" s="213"/>
      <c r="S559" s="214">
        <v>91001</v>
      </c>
      <c r="T559" s="214" t="s">
        <v>2331</v>
      </c>
      <c r="U559" s="214" t="s">
        <v>8005</v>
      </c>
      <c r="V559" s="215">
        <v>38624</v>
      </c>
      <c r="W559" s="213">
        <v>7201</v>
      </c>
      <c r="X559" s="231"/>
      <c r="Y559" s="212"/>
      <c r="Z559" s="231"/>
      <c r="AA559" s="231"/>
      <c r="AB559" s="231"/>
      <c r="AC559" s="209"/>
      <c r="AD559" s="41"/>
      <c r="AE559" s="41"/>
      <c r="AF559" s="41"/>
      <c r="AG559" s="41"/>
      <c r="AH559" s="41"/>
      <c r="AI559" s="278"/>
    </row>
    <row r="560" spans="1:35" ht="45" customHeight="1" x14ac:dyDescent="0.2">
      <c r="A560" s="218" t="s">
        <v>3019</v>
      </c>
      <c r="B560" s="210">
        <v>690507005</v>
      </c>
      <c r="C560" s="209" t="s">
        <v>2314</v>
      </c>
      <c r="D560" s="210" t="s">
        <v>8069</v>
      </c>
      <c r="E560" s="209" t="s">
        <v>2587</v>
      </c>
      <c r="F560" s="211" t="s">
        <v>26</v>
      </c>
      <c r="G560" s="211"/>
      <c r="H560" s="211" t="s">
        <v>504</v>
      </c>
      <c r="I560" s="211" t="s">
        <v>28</v>
      </c>
      <c r="J560" s="209"/>
      <c r="K560" s="209"/>
      <c r="L560" s="209" t="s">
        <v>7081</v>
      </c>
      <c r="M560" s="209" t="s">
        <v>3021</v>
      </c>
      <c r="N560" s="212" t="s">
        <v>501</v>
      </c>
      <c r="O560" s="213" t="s">
        <v>3023</v>
      </c>
      <c r="P560" s="213" t="s">
        <v>3020</v>
      </c>
      <c r="Q560" s="214" t="s">
        <v>3022</v>
      </c>
      <c r="R560" s="213"/>
      <c r="S560" s="214">
        <v>91001</v>
      </c>
      <c r="T560" s="214" t="s">
        <v>482</v>
      </c>
      <c r="U560" s="214" t="s">
        <v>8005</v>
      </c>
      <c r="V560" s="215">
        <v>38641</v>
      </c>
      <c r="W560" s="213">
        <v>7584</v>
      </c>
      <c r="X560" s="273"/>
      <c r="Y560" s="274"/>
      <c r="Z560" s="273"/>
      <c r="AA560" s="273"/>
      <c r="AB560" s="273"/>
      <c r="AC560" s="275"/>
      <c r="AD560" s="41"/>
      <c r="AE560" s="41"/>
      <c r="AF560" s="41"/>
      <c r="AG560" s="41"/>
      <c r="AH560" s="41"/>
      <c r="AI560" s="278"/>
    </row>
    <row r="561" spans="1:35" ht="45" customHeight="1" x14ac:dyDescent="0.2">
      <c r="A561" s="218" t="s">
        <v>3024</v>
      </c>
      <c r="B561" s="210">
        <v>692508009</v>
      </c>
      <c r="C561" s="209" t="s">
        <v>2314</v>
      </c>
      <c r="D561" s="210" t="s">
        <v>8069</v>
      </c>
      <c r="E561" s="209" t="s">
        <v>503</v>
      </c>
      <c r="F561" s="211" t="s">
        <v>26</v>
      </c>
      <c r="G561" s="211"/>
      <c r="H561" s="211" t="s">
        <v>504</v>
      </c>
      <c r="I561" s="211" t="s">
        <v>28</v>
      </c>
      <c r="J561" s="209"/>
      <c r="K561" s="209"/>
      <c r="L561" s="209" t="s">
        <v>3025</v>
      </c>
      <c r="M561" s="209" t="s">
        <v>3027</v>
      </c>
      <c r="N561" s="212" t="s">
        <v>190</v>
      </c>
      <c r="O561" s="209" t="s">
        <v>2273</v>
      </c>
      <c r="P561" s="213" t="s">
        <v>3028</v>
      </c>
      <c r="Q561" s="213" t="s">
        <v>3026</v>
      </c>
      <c r="R561" s="213"/>
      <c r="S561" s="214">
        <v>91001</v>
      </c>
      <c r="T561" s="214" t="s">
        <v>2331</v>
      </c>
      <c r="U561" s="214" t="s">
        <v>8005</v>
      </c>
      <c r="V561" s="215">
        <v>41807</v>
      </c>
      <c r="W561" s="213">
        <v>7501</v>
      </c>
      <c r="X561" s="231"/>
      <c r="Y561" s="212"/>
      <c r="Z561" s="231"/>
      <c r="AA561" s="231"/>
      <c r="AB561" s="231"/>
      <c r="AC561" s="209"/>
      <c r="AD561" s="41"/>
      <c r="AE561" s="41"/>
      <c r="AF561" s="41"/>
      <c r="AG561" s="41"/>
      <c r="AH561" s="41"/>
      <c r="AI561" s="278"/>
    </row>
    <row r="562" spans="1:35" ht="45" customHeight="1" x14ac:dyDescent="0.2">
      <c r="A562" s="218" t="s">
        <v>8108</v>
      </c>
      <c r="B562" s="210">
        <v>692307003</v>
      </c>
      <c r="C562" s="209" t="s">
        <v>2314</v>
      </c>
      <c r="D562" s="210" t="s">
        <v>8069</v>
      </c>
      <c r="E562" s="209" t="s">
        <v>2327</v>
      </c>
      <c r="F562" s="211" t="s">
        <v>26</v>
      </c>
      <c r="G562" s="211"/>
      <c r="H562" s="211" t="s">
        <v>2328</v>
      </c>
      <c r="I562" s="211" t="s">
        <v>28</v>
      </c>
      <c r="J562" s="209"/>
      <c r="K562" s="209"/>
      <c r="L562" s="209" t="s">
        <v>6217</v>
      </c>
      <c r="M562" s="209" t="s">
        <v>3029</v>
      </c>
      <c r="N562" s="212" t="s">
        <v>4994</v>
      </c>
      <c r="O562" s="213" t="s">
        <v>1002</v>
      </c>
      <c r="P562" s="213" t="s">
        <v>6080</v>
      </c>
      <c r="Q562" s="225" t="s">
        <v>6081</v>
      </c>
      <c r="R562" s="213"/>
      <c r="S562" s="214">
        <v>91001</v>
      </c>
      <c r="T562" s="214" t="s">
        <v>2331</v>
      </c>
      <c r="U562" s="214" t="s">
        <v>8005</v>
      </c>
      <c r="V562" s="215">
        <v>37970</v>
      </c>
      <c r="W562" s="213">
        <v>6982</v>
      </c>
      <c r="X562" s="231"/>
      <c r="Y562" s="212"/>
      <c r="Z562" s="231"/>
      <c r="AA562" s="231"/>
      <c r="AB562" s="231"/>
      <c r="AC562" s="209"/>
      <c r="AD562" s="41"/>
      <c r="AE562" s="41"/>
      <c r="AF562" s="41"/>
      <c r="AG562" s="41"/>
      <c r="AH562" s="41"/>
      <c r="AI562" s="278"/>
    </row>
    <row r="563" spans="1:35" ht="45" customHeight="1" x14ac:dyDescent="0.2">
      <c r="A563" s="249" t="s">
        <v>3030</v>
      </c>
      <c r="B563" s="210">
        <v>690713004</v>
      </c>
      <c r="C563" s="209" t="s">
        <v>2314</v>
      </c>
      <c r="D563" s="210" t="s">
        <v>8069</v>
      </c>
      <c r="E563" s="209" t="s">
        <v>2327</v>
      </c>
      <c r="F563" s="250" t="s">
        <v>26</v>
      </c>
      <c r="G563" s="250"/>
      <c r="H563" s="211" t="s">
        <v>2328</v>
      </c>
      <c r="I563" s="211" t="s">
        <v>28</v>
      </c>
      <c r="J563" s="243"/>
      <c r="K563" s="209"/>
      <c r="L563" s="209" t="s">
        <v>7082</v>
      </c>
      <c r="M563" s="209" t="s">
        <v>3031</v>
      </c>
      <c r="N563" s="212" t="s">
        <v>46</v>
      </c>
      <c r="O563" s="213" t="s">
        <v>1920</v>
      </c>
      <c r="P563" s="213" t="s">
        <v>3032</v>
      </c>
      <c r="Q563" s="214"/>
      <c r="R563" s="213"/>
      <c r="S563" s="214">
        <v>91001</v>
      </c>
      <c r="T563" s="214" t="s">
        <v>2331</v>
      </c>
      <c r="U563" s="214" t="s">
        <v>8005</v>
      </c>
      <c r="V563" s="215">
        <v>37970</v>
      </c>
      <c r="W563" s="213">
        <v>7056</v>
      </c>
      <c r="X563" s="273"/>
      <c r="Y563" s="274"/>
      <c r="Z563" s="273"/>
      <c r="AA563" s="273"/>
      <c r="AB563" s="273"/>
      <c r="AC563" s="275"/>
      <c r="AD563" s="41"/>
      <c r="AE563" s="41"/>
      <c r="AF563" s="41"/>
      <c r="AG563" s="41"/>
      <c r="AH563" s="41"/>
      <c r="AI563" s="278"/>
    </row>
    <row r="564" spans="1:35" ht="45" customHeight="1" x14ac:dyDescent="0.2">
      <c r="A564" s="218" t="s">
        <v>7083</v>
      </c>
      <c r="B564" s="209" t="s">
        <v>7748</v>
      </c>
      <c r="C564" s="209" t="s">
        <v>2314</v>
      </c>
      <c r="D564" s="210" t="s">
        <v>8069</v>
      </c>
      <c r="E564" s="209" t="s">
        <v>2327</v>
      </c>
      <c r="F564" s="211" t="s">
        <v>26</v>
      </c>
      <c r="G564" s="211"/>
      <c r="H564" s="211" t="s">
        <v>2328</v>
      </c>
      <c r="I564" s="211" t="s">
        <v>28</v>
      </c>
      <c r="J564" s="209"/>
      <c r="K564" s="209"/>
      <c r="L564" s="228" t="s">
        <v>7084</v>
      </c>
      <c r="M564" s="209" t="s">
        <v>3033</v>
      </c>
      <c r="N564" s="212" t="s">
        <v>501</v>
      </c>
      <c r="O564" s="213" t="s">
        <v>1051</v>
      </c>
      <c r="P564" s="213" t="s">
        <v>3034</v>
      </c>
      <c r="Q564" s="214"/>
      <c r="R564" s="213"/>
      <c r="S564" s="214">
        <v>91001</v>
      </c>
      <c r="T564" s="214" t="s">
        <v>2331</v>
      </c>
      <c r="U564" s="214" t="s">
        <v>8005</v>
      </c>
      <c r="V564" s="215">
        <v>38755</v>
      </c>
      <c r="W564" s="213">
        <v>7298</v>
      </c>
      <c r="X564" s="273"/>
      <c r="Y564" s="274"/>
      <c r="Z564" s="273"/>
      <c r="AA564" s="273"/>
      <c r="AB564" s="273"/>
      <c r="AC564" s="275"/>
      <c r="AD564" s="41"/>
      <c r="AE564" s="41"/>
      <c r="AF564" s="41"/>
      <c r="AG564" s="41"/>
      <c r="AH564" s="41"/>
      <c r="AI564" s="278"/>
    </row>
    <row r="565" spans="1:35" ht="45" customHeight="1" x14ac:dyDescent="0.2">
      <c r="A565" s="249" t="s">
        <v>7085</v>
      </c>
      <c r="B565" s="210">
        <v>691414000</v>
      </c>
      <c r="C565" s="209" t="s">
        <v>2314</v>
      </c>
      <c r="D565" s="210" t="s">
        <v>8069</v>
      </c>
      <c r="E565" s="209" t="s">
        <v>2314</v>
      </c>
      <c r="F565" s="211" t="s">
        <v>26</v>
      </c>
      <c r="G565" s="211"/>
      <c r="H565" s="211" t="s">
        <v>2328</v>
      </c>
      <c r="I565" s="211" t="s">
        <v>28</v>
      </c>
      <c r="J565" s="209"/>
      <c r="K565" s="209"/>
      <c r="L565" s="228" t="s">
        <v>7086</v>
      </c>
      <c r="M565" s="209" t="s">
        <v>5017</v>
      </c>
      <c r="N565" s="212" t="s">
        <v>4996</v>
      </c>
      <c r="O565" s="213" t="s">
        <v>8109</v>
      </c>
      <c r="P565" s="213" t="s">
        <v>3035</v>
      </c>
      <c r="Q565" s="214"/>
      <c r="R565" s="213"/>
      <c r="S565" s="214">
        <v>91001</v>
      </c>
      <c r="T565" s="214" t="s">
        <v>2331</v>
      </c>
      <c r="U565" s="214" t="s">
        <v>8005</v>
      </c>
      <c r="V565" s="215">
        <v>38736</v>
      </c>
      <c r="W565" s="213">
        <v>7273</v>
      </c>
      <c r="X565" s="273"/>
      <c r="Y565" s="274"/>
      <c r="Z565" s="273"/>
      <c r="AA565" s="273"/>
      <c r="AB565" s="273"/>
      <c r="AC565" s="275"/>
      <c r="AD565" s="41"/>
      <c r="AE565" s="41"/>
      <c r="AF565" s="41"/>
      <c r="AG565" s="41"/>
      <c r="AH565" s="41"/>
      <c r="AI565" s="278"/>
    </row>
    <row r="566" spans="1:35" ht="45" customHeight="1" x14ac:dyDescent="0.2">
      <c r="A566" s="218" t="s">
        <v>3036</v>
      </c>
      <c r="B566" s="210">
        <v>690601001</v>
      </c>
      <c r="C566" s="209" t="s">
        <v>2314</v>
      </c>
      <c r="D566" s="210" t="s">
        <v>8069</v>
      </c>
      <c r="E566" s="209" t="s">
        <v>2338</v>
      </c>
      <c r="F566" s="211" t="s">
        <v>1389</v>
      </c>
      <c r="G566" s="211"/>
      <c r="H566" s="211" t="s">
        <v>3037</v>
      </c>
      <c r="I566" s="211" t="s">
        <v>28</v>
      </c>
      <c r="J566" s="209"/>
      <c r="K566" s="209"/>
      <c r="L566" s="251" t="s">
        <v>7087</v>
      </c>
      <c r="M566" s="209" t="s">
        <v>3038</v>
      </c>
      <c r="N566" s="212" t="s">
        <v>501</v>
      </c>
      <c r="O566" s="213" t="s">
        <v>1095</v>
      </c>
      <c r="P566" s="213" t="s">
        <v>7088</v>
      </c>
      <c r="Q566" s="214" t="s">
        <v>7089</v>
      </c>
      <c r="R566" s="213"/>
      <c r="S566" s="214">
        <v>91001</v>
      </c>
      <c r="T566" s="214" t="s">
        <v>2390</v>
      </c>
      <c r="U566" s="214" t="s">
        <v>8005</v>
      </c>
      <c r="V566" s="215">
        <v>37970</v>
      </c>
      <c r="W566" s="213">
        <v>7064</v>
      </c>
      <c r="X566" s="273"/>
      <c r="Y566" s="274"/>
      <c r="Z566" s="273"/>
      <c r="AA566" s="273"/>
      <c r="AB566" s="273"/>
      <c r="AC566" s="275"/>
      <c r="AD566" s="41"/>
      <c r="AE566" s="41"/>
      <c r="AF566" s="41"/>
      <c r="AG566" s="41"/>
      <c r="AH566" s="41"/>
      <c r="AI566" s="278"/>
    </row>
    <row r="567" spans="1:35" ht="45" customHeight="1" x14ac:dyDescent="0.2">
      <c r="A567" s="218" t="s">
        <v>3039</v>
      </c>
      <c r="B567" s="210">
        <v>692309006</v>
      </c>
      <c r="C567" s="209" t="s">
        <v>2314</v>
      </c>
      <c r="D567" s="210" t="s">
        <v>8069</v>
      </c>
      <c r="E567" s="209" t="s">
        <v>503</v>
      </c>
      <c r="F567" s="211" t="s">
        <v>26</v>
      </c>
      <c r="G567" s="211"/>
      <c r="H567" s="211" t="s">
        <v>504</v>
      </c>
      <c r="I567" s="211" t="s">
        <v>28</v>
      </c>
      <c r="J567" s="209"/>
      <c r="K567" s="209"/>
      <c r="L567" s="209" t="s">
        <v>7090</v>
      </c>
      <c r="M567" s="209" t="s">
        <v>3041</v>
      </c>
      <c r="N567" s="212" t="s">
        <v>4994</v>
      </c>
      <c r="O567" s="213" t="s">
        <v>3042</v>
      </c>
      <c r="P567" s="213" t="s">
        <v>3040</v>
      </c>
      <c r="Q567" s="214" t="s">
        <v>7091</v>
      </c>
      <c r="R567" s="213"/>
      <c r="S567" s="214">
        <v>91001</v>
      </c>
      <c r="T567" s="214" t="s">
        <v>482</v>
      </c>
      <c r="U567" s="214" t="s">
        <v>8005</v>
      </c>
      <c r="V567" s="215">
        <v>42110</v>
      </c>
      <c r="W567" s="213">
        <v>7562</v>
      </c>
      <c r="X567" s="273"/>
      <c r="Y567" s="274"/>
      <c r="Z567" s="273"/>
      <c r="AA567" s="273"/>
      <c r="AB567" s="273"/>
      <c r="AC567" s="275"/>
      <c r="AD567" s="41"/>
      <c r="AE567" s="41"/>
      <c r="AF567" s="41"/>
      <c r="AG567" s="41"/>
      <c r="AH567" s="41"/>
      <c r="AI567" s="278"/>
    </row>
    <row r="568" spans="1:35" ht="45" customHeight="1" x14ac:dyDescent="0.2">
      <c r="A568" s="218" t="s">
        <v>3043</v>
      </c>
      <c r="B568" s="210">
        <v>690817004</v>
      </c>
      <c r="C568" s="209" t="s">
        <v>2314</v>
      </c>
      <c r="D568" s="210" t="s">
        <v>8069</v>
      </c>
      <c r="E568" s="209" t="s">
        <v>2327</v>
      </c>
      <c r="F568" s="211" t="s">
        <v>26</v>
      </c>
      <c r="G568" s="211"/>
      <c r="H568" s="211" t="s">
        <v>2328</v>
      </c>
      <c r="I568" s="211" t="s">
        <v>28</v>
      </c>
      <c r="J568" s="209"/>
      <c r="K568" s="209"/>
      <c r="L568" s="209" t="s">
        <v>3044</v>
      </c>
      <c r="M568" s="209" t="s">
        <v>3046</v>
      </c>
      <c r="N568" s="212" t="s">
        <v>4998</v>
      </c>
      <c r="O568" s="213" t="s">
        <v>8051</v>
      </c>
      <c r="P568" s="213" t="s">
        <v>3047</v>
      </c>
      <c r="Q568" s="214" t="s">
        <v>3045</v>
      </c>
      <c r="R568" s="213"/>
      <c r="S568" s="214">
        <v>91001</v>
      </c>
      <c r="T568" s="214" t="s">
        <v>2331</v>
      </c>
      <c r="U568" s="214" t="s">
        <v>8005</v>
      </c>
      <c r="V568" s="215">
        <v>38722</v>
      </c>
      <c r="W568" s="213">
        <v>7250</v>
      </c>
      <c r="X568" s="231"/>
      <c r="Y568" s="212"/>
      <c r="Z568" s="231"/>
      <c r="AA568" s="231"/>
      <c r="AB568" s="231"/>
      <c r="AC568" s="209"/>
      <c r="AD568" s="41"/>
      <c r="AE568" s="41"/>
      <c r="AF568" s="41"/>
      <c r="AG568" s="41"/>
      <c r="AH568" s="41"/>
      <c r="AI568" s="278"/>
    </row>
    <row r="569" spans="1:35" ht="45" customHeight="1" x14ac:dyDescent="0.2">
      <c r="A569" s="218" t="s">
        <v>3048</v>
      </c>
      <c r="B569" s="210">
        <v>690710005</v>
      </c>
      <c r="C569" s="209" t="s">
        <v>2314</v>
      </c>
      <c r="D569" s="210" t="s">
        <v>8069</v>
      </c>
      <c r="E569" s="209" t="s">
        <v>2327</v>
      </c>
      <c r="F569" s="211" t="s">
        <v>26</v>
      </c>
      <c r="G569" s="211"/>
      <c r="H569" s="211" t="s">
        <v>2328</v>
      </c>
      <c r="I569" s="211" t="s">
        <v>28</v>
      </c>
      <c r="J569" s="209"/>
      <c r="K569" s="209"/>
      <c r="L569" s="209" t="s">
        <v>7899</v>
      </c>
      <c r="M569" s="209" t="s">
        <v>3049</v>
      </c>
      <c r="N569" s="212" t="s">
        <v>46</v>
      </c>
      <c r="O569" s="213" t="s">
        <v>4381</v>
      </c>
      <c r="P569" s="213" t="s">
        <v>5751</v>
      </c>
      <c r="Q569" s="225" t="s">
        <v>5750</v>
      </c>
      <c r="R569" s="213"/>
      <c r="S569" s="214">
        <v>91001</v>
      </c>
      <c r="T569" s="214" t="s">
        <v>2331</v>
      </c>
      <c r="U569" s="214" t="s">
        <v>8005</v>
      </c>
      <c r="V569" s="215">
        <v>38159</v>
      </c>
      <c r="W569" s="213">
        <v>7125</v>
      </c>
      <c r="X569" s="231"/>
      <c r="Y569" s="212"/>
      <c r="Z569" s="231"/>
      <c r="AA569" s="231"/>
      <c r="AB569" s="231"/>
      <c r="AC569" s="209"/>
      <c r="AD569" s="41"/>
      <c r="AE569" s="41"/>
      <c r="AF569" s="41"/>
      <c r="AG569" s="41"/>
      <c r="AH569" s="41"/>
      <c r="AI569" s="278"/>
    </row>
    <row r="570" spans="1:35" ht="45" customHeight="1" x14ac:dyDescent="0.2">
      <c r="A570" s="218" t="s">
        <v>6218</v>
      </c>
      <c r="B570" s="209" t="s">
        <v>7749</v>
      </c>
      <c r="C570" s="209" t="s">
        <v>2314</v>
      </c>
      <c r="D570" s="210" t="s">
        <v>8069</v>
      </c>
      <c r="E570" s="209" t="s">
        <v>2327</v>
      </c>
      <c r="F570" s="211" t="s">
        <v>26</v>
      </c>
      <c r="G570" s="211"/>
      <c r="H570" s="211" t="s">
        <v>2328</v>
      </c>
      <c r="I570" s="211" t="s">
        <v>28</v>
      </c>
      <c r="J570" s="209"/>
      <c r="K570" s="209"/>
      <c r="L570" s="209" t="s">
        <v>3050</v>
      </c>
      <c r="M570" s="209" t="s">
        <v>3051</v>
      </c>
      <c r="N570" s="212" t="s">
        <v>501</v>
      </c>
      <c r="O570" s="213" t="s">
        <v>3052</v>
      </c>
      <c r="P570" s="213" t="s">
        <v>5175</v>
      </c>
      <c r="Q570" s="214" t="s">
        <v>5176</v>
      </c>
      <c r="R570" s="213"/>
      <c r="S570" s="214">
        <v>91001</v>
      </c>
      <c r="T570" s="214" t="s">
        <v>2634</v>
      </c>
      <c r="U570" s="214" t="s">
        <v>8005</v>
      </c>
      <c r="V570" s="215">
        <v>38691</v>
      </c>
      <c r="W570" s="215">
        <v>7224</v>
      </c>
      <c r="X570" s="231"/>
      <c r="Y570" s="212"/>
      <c r="Z570" s="231"/>
      <c r="AA570" s="231"/>
      <c r="AB570" s="231"/>
      <c r="AC570" s="209"/>
      <c r="AD570" s="41"/>
      <c r="AE570" s="41"/>
      <c r="AF570" s="41"/>
      <c r="AG570" s="41"/>
      <c r="AH570" s="41"/>
      <c r="AI570" s="278"/>
    </row>
    <row r="571" spans="1:35" ht="45" customHeight="1" x14ac:dyDescent="0.2">
      <c r="A571" s="218" t="s">
        <v>3053</v>
      </c>
      <c r="B571" s="210">
        <v>691401006</v>
      </c>
      <c r="C571" s="209" t="s">
        <v>2314</v>
      </c>
      <c r="D571" s="210" t="s">
        <v>8069</v>
      </c>
      <c r="E571" s="209" t="s">
        <v>2338</v>
      </c>
      <c r="F571" s="211" t="s">
        <v>1389</v>
      </c>
      <c r="G571" s="211"/>
      <c r="H571" s="211" t="s">
        <v>2921</v>
      </c>
      <c r="I571" s="211" t="s">
        <v>28</v>
      </c>
      <c r="J571" s="209"/>
      <c r="K571" s="209"/>
      <c r="L571" s="209" t="s">
        <v>3054</v>
      </c>
      <c r="M571" s="209" t="s">
        <v>5018</v>
      </c>
      <c r="N571" s="212" t="s">
        <v>4996</v>
      </c>
      <c r="O571" s="213" t="s">
        <v>1116</v>
      </c>
      <c r="P571" s="213" t="s">
        <v>3056</v>
      </c>
      <c r="Q571" s="214" t="s">
        <v>3055</v>
      </c>
      <c r="R571" s="213"/>
      <c r="S571" s="214">
        <v>91001</v>
      </c>
      <c r="T571" s="214" t="s">
        <v>2331</v>
      </c>
      <c r="U571" s="214" t="s">
        <v>8005</v>
      </c>
      <c r="V571" s="215">
        <v>38735</v>
      </c>
      <c r="W571" s="213">
        <v>7260</v>
      </c>
      <c r="X571" s="231"/>
      <c r="Y571" s="212"/>
      <c r="Z571" s="231"/>
      <c r="AA571" s="231"/>
      <c r="AB571" s="231"/>
      <c r="AC571" s="209"/>
      <c r="AD571" s="41"/>
      <c r="AE571" s="41"/>
      <c r="AF571" s="41"/>
      <c r="AG571" s="41"/>
      <c r="AH571" s="41"/>
      <c r="AI571" s="278"/>
    </row>
    <row r="572" spans="1:35" ht="45" customHeight="1" x14ac:dyDescent="0.2">
      <c r="A572" s="249" t="s">
        <v>3057</v>
      </c>
      <c r="B572" s="210">
        <v>690801000</v>
      </c>
      <c r="C572" s="209" t="s">
        <v>2314</v>
      </c>
      <c r="D572" s="210" t="s">
        <v>8069</v>
      </c>
      <c r="E572" s="209" t="s">
        <v>2338</v>
      </c>
      <c r="F572" s="211" t="s">
        <v>1389</v>
      </c>
      <c r="G572" s="211"/>
      <c r="H572" s="211" t="s">
        <v>2914</v>
      </c>
      <c r="I572" s="211" t="s">
        <v>28</v>
      </c>
      <c r="J572" s="209"/>
      <c r="K572" s="209"/>
      <c r="L572" s="209" t="s">
        <v>7092</v>
      </c>
      <c r="M572" s="209" t="s">
        <v>3058</v>
      </c>
      <c r="N572" s="212" t="s">
        <v>4998</v>
      </c>
      <c r="O572" s="213" t="s">
        <v>2257</v>
      </c>
      <c r="P572" s="213" t="s">
        <v>5169</v>
      </c>
      <c r="Q572" s="214" t="s">
        <v>7093</v>
      </c>
      <c r="R572" s="213"/>
      <c r="S572" s="214">
        <v>91001</v>
      </c>
      <c r="T572" s="214" t="s">
        <v>2331</v>
      </c>
      <c r="U572" s="214" t="s">
        <v>8005</v>
      </c>
      <c r="V572" s="215">
        <v>38558</v>
      </c>
      <c r="W572" s="213">
        <v>7183</v>
      </c>
      <c r="X572" s="273"/>
      <c r="Y572" s="274"/>
      <c r="Z572" s="273"/>
      <c r="AA572" s="273"/>
      <c r="AB572" s="273"/>
      <c r="AC572" s="275"/>
      <c r="AD572" s="41"/>
      <c r="AE572" s="41"/>
      <c r="AF572" s="41"/>
      <c r="AG572" s="41"/>
      <c r="AH572" s="41"/>
      <c r="AI572" s="278"/>
    </row>
    <row r="573" spans="1:35" ht="45" customHeight="1" x14ac:dyDescent="0.2">
      <c r="A573" s="218" t="s">
        <v>7094</v>
      </c>
      <c r="B573" s="210">
        <v>691503003</v>
      </c>
      <c r="C573" s="209" t="s">
        <v>2314</v>
      </c>
      <c r="D573" s="210" t="s">
        <v>8069</v>
      </c>
      <c r="E573" s="209" t="s">
        <v>2327</v>
      </c>
      <c r="F573" s="211" t="s">
        <v>26</v>
      </c>
      <c r="G573" s="211"/>
      <c r="H573" s="211" t="s">
        <v>2328</v>
      </c>
      <c r="I573" s="211" t="s">
        <v>28</v>
      </c>
      <c r="J573" s="209"/>
      <c r="K573" s="209"/>
      <c r="L573" s="209" t="s">
        <v>7095</v>
      </c>
      <c r="M573" s="209" t="s">
        <v>5019</v>
      </c>
      <c r="N573" s="212" t="s">
        <v>4996</v>
      </c>
      <c r="O573" s="213" t="s">
        <v>3060</v>
      </c>
      <c r="P573" s="213" t="s">
        <v>3059</v>
      </c>
      <c r="Q573" s="214"/>
      <c r="R573" s="213"/>
      <c r="S573" s="214">
        <v>91001</v>
      </c>
      <c r="T573" s="214" t="s">
        <v>2331</v>
      </c>
      <c r="U573" s="214" t="s">
        <v>8005</v>
      </c>
      <c r="V573" s="215">
        <v>38737</v>
      </c>
      <c r="W573" s="213">
        <v>7281</v>
      </c>
      <c r="X573" s="273"/>
      <c r="Y573" s="274"/>
      <c r="Z573" s="273"/>
      <c r="AA573" s="273"/>
      <c r="AB573" s="273"/>
      <c r="AC573" s="275"/>
      <c r="AD573" s="41"/>
      <c r="AE573" s="41"/>
      <c r="AF573" s="41"/>
      <c r="AG573" s="41"/>
      <c r="AH573" s="41"/>
      <c r="AI573" s="278"/>
    </row>
    <row r="574" spans="1:35" ht="45" customHeight="1" x14ac:dyDescent="0.2">
      <c r="A574" s="218" t="s">
        <v>3061</v>
      </c>
      <c r="B574" s="210">
        <v>691004007</v>
      </c>
      <c r="C574" s="209" t="s">
        <v>2314</v>
      </c>
      <c r="D574" s="210" t="s">
        <v>8069</v>
      </c>
      <c r="E574" s="209" t="s">
        <v>2886</v>
      </c>
      <c r="F574" s="211" t="s">
        <v>26</v>
      </c>
      <c r="G574" s="211"/>
      <c r="H574" s="211" t="s">
        <v>504</v>
      </c>
      <c r="I574" s="211" t="s">
        <v>28</v>
      </c>
      <c r="J574" s="209"/>
      <c r="K574" s="209"/>
      <c r="L574" s="209" t="s">
        <v>3062</v>
      </c>
      <c r="M574" s="209" t="s">
        <v>3063</v>
      </c>
      <c r="N574" s="212" t="s">
        <v>4999</v>
      </c>
      <c r="O574" s="213" t="s">
        <v>3065</v>
      </c>
      <c r="P574" s="213" t="s">
        <v>3064</v>
      </c>
      <c r="Q574" s="214"/>
      <c r="R574" s="213"/>
      <c r="S574" s="214">
        <v>91001</v>
      </c>
      <c r="T574" s="214" t="s">
        <v>482</v>
      </c>
      <c r="U574" s="214" t="s">
        <v>8005</v>
      </c>
      <c r="V574" s="215">
        <v>42415</v>
      </c>
      <c r="W574" s="213">
        <v>7597</v>
      </c>
      <c r="X574" s="231"/>
      <c r="Y574" s="212"/>
      <c r="Z574" s="231"/>
      <c r="AA574" s="231"/>
      <c r="AB574" s="231"/>
      <c r="AC574" s="209"/>
      <c r="AD574" s="41"/>
      <c r="AE574" s="41"/>
      <c r="AF574" s="41"/>
      <c r="AG574" s="41"/>
      <c r="AH574" s="41"/>
      <c r="AI574" s="278"/>
    </row>
    <row r="575" spans="1:35" ht="45" customHeight="1" x14ac:dyDescent="0.2">
      <c r="A575" s="218" t="s">
        <v>3066</v>
      </c>
      <c r="B575" s="210">
        <v>692548000</v>
      </c>
      <c r="C575" s="209" t="s">
        <v>2314</v>
      </c>
      <c r="D575" s="210" t="s">
        <v>8069</v>
      </c>
      <c r="E575" s="209" t="s">
        <v>2338</v>
      </c>
      <c r="F575" s="211" t="s">
        <v>1389</v>
      </c>
      <c r="G575" s="211"/>
      <c r="H575" s="211" t="s">
        <v>2921</v>
      </c>
      <c r="I575" s="211" t="s">
        <v>28</v>
      </c>
      <c r="J575" s="209"/>
      <c r="K575" s="209"/>
      <c r="L575" s="214" t="s">
        <v>5123</v>
      </c>
      <c r="M575" s="209" t="s">
        <v>3067</v>
      </c>
      <c r="N575" s="212" t="s">
        <v>46</v>
      </c>
      <c r="O575" s="213" t="s">
        <v>938</v>
      </c>
      <c r="P575" s="220">
        <v>229457440</v>
      </c>
      <c r="Q575" s="252" t="s">
        <v>5122</v>
      </c>
      <c r="R575" s="213"/>
      <c r="S575" s="214">
        <v>91001</v>
      </c>
      <c r="T575" s="209" t="s">
        <v>2331</v>
      </c>
      <c r="U575" s="214" t="s">
        <v>8005</v>
      </c>
      <c r="V575" s="215">
        <v>38631</v>
      </c>
      <c r="W575" s="213">
        <v>7206</v>
      </c>
      <c r="X575" s="231"/>
      <c r="Y575" s="212"/>
      <c r="Z575" s="231"/>
      <c r="AA575" s="231"/>
      <c r="AB575" s="231"/>
      <c r="AC575" s="209"/>
      <c r="AD575" s="41"/>
      <c r="AE575" s="41"/>
      <c r="AF575" s="41"/>
      <c r="AG575" s="41"/>
      <c r="AH575" s="41"/>
      <c r="AI575" s="278"/>
    </row>
    <row r="576" spans="1:35" ht="45" customHeight="1" x14ac:dyDescent="0.2">
      <c r="A576" s="218" t="s">
        <v>3068</v>
      </c>
      <c r="B576" s="210">
        <v>691804003</v>
      </c>
      <c r="C576" s="209" t="s">
        <v>2314</v>
      </c>
      <c r="D576" s="210" t="s">
        <v>8069</v>
      </c>
      <c r="E576" s="209" t="s">
        <v>2587</v>
      </c>
      <c r="F576" s="211" t="s">
        <v>26</v>
      </c>
      <c r="G576" s="211"/>
      <c r="H576" s="211" t="s">
        <v>504</v>
      </c>
      <c r="I576" s="211" t="s">
        <v>28</v>
      </c>
      <c r="J576" s="209"/>
      <c r="K576" s="209"/>
      <c r="L576" s="209" t="s">
        <v>3069</v>
      </c>
      <c r="M576" s="213" t="s">
        <v>3071</v>
      </c>
      <c r="N576" s="212" t="s">
        <v>47</v>
      </c>
      <c r="O576" s="213" t="s">
        <v>8110</v>
      </c>
      <c r="P576" s="213" t="s">
        <v>3072</v>
      </c>
      <c r="Q576" s="214" t="s">
        <v>3070</v>
      </c>
      <c r="R576" s="213"/>
      <c r="S576" s="214">
        <v>91001</v>
      </c>
      <c r="T576" s="214" t="s">
        <v>482</v>
      </c>
      <c r="U576" s="214" t="s">
        <v>8005</v>
      </c>
      <c r="V576" s="215">
        <v>42262</v>
      </c>
      <c r="W576" s="213">
        <v>7583</v>
      </c>
      <c r="X576" s="273"/>
      <c r="Y576" s="274"/>
      <c r="Z576" s="273"/>
      <c r="AA576" s="273"/>
      <c r="AB576" s="273"/>
      <c r="AC576" s="275"/>
      <c r="AD576" s="41"/>
      <c r="AE576" s="41"/>
      <c r="AF576" s="41"/>
      <c r="AG576" s="41"/>
      <c r="AH576" s="41"/>
      <c r="AI576" s="278"/>
    </row>
    <row r="577" spans="1:35" ht="45" customHeight="1" x14ac:dyDescent="0.2">
      <c r="A577" s="218" t="s">
        <v>7679</v>
      </c>
      <c r="B577" s="210">
        <v>690712008</v>
      </c>
      <c r="C577" s="209" t="s">
        <v>3073</v>
      </c>
      <c r="D577" s="210" t="s">
        <v>8069</v>
      </c>
      <c r="E577" s="209" t="s">
        <v>3074</v>
      </c>
      <c r="F577" s="211" t="s">
        <v>1389</v>
      </c>
      <c r="G577" s="211"/>
      <c r="H577" s="211" t="s">
        <v>3075</v>
      </c>
      <c r="I577" s="211" t="s">
        <v>28</v>
      </c>
      <c r="J577" s="209"/>
      <c r="K577" s="209"/>
      <c r="L577" s="209" t="s">
        <v>7096</v>
      </c>
      <c r="M577" s="209" t="s">
        <v>3077</v>
      </c>
      <c r="N577" s="212" t="s">
        <v>46</v>
      </c>
      <c r="O577" s="213" t="s">
        <v>3079</v>
      </c>
      <c r="P577" s="209" t="s">
        <v>3078</v>
      </c>
      <c r="Q577" s="214" t="s">
        <v>3076</v>
      </c>
      <c r="R577" s="213"/>
      <c r="S577" s="214">
        <v>91001</v>
      </c>
      <c r="T577" s="214" t="s">
        <v>3080</v>
      </c>
      <c r="U577" s="214" t="s">
        <v>8005</v>
      </c>
      <c r="V577" s="215">
        <v>40057</v>
      </c>
      <c r="W577" s="213">
        <v>7418</v>
      </c>
      <c r="X577" s="273"/>
      <c r="Y577" s="274"/>
      <c r="Z577" s="273"/>
      <c r="AA577" s="273"/>
      <c r="AB577" s="273"/>
      <c r="AC577" s="275"/>
      <c r="AD577" s="41"/>
      <c r="AE577" s="41"/>
      <c r="AF577" s="41"/>
      <c r="AG577" s="41"/>
      <c r="AH577" s="41"/>
      <c r="AI577" s="278"/>
    </row>
    <row r="578" spans="1:35" ht="45" customHeight="1" x14ac:dyDescent="0.2">
      <c r="A578" s="218" t="s">
        <v>3081</v>
      </c>
      <c r="B578" s="210">
        <v>690812002</v>
      </c>
      <c r="C578" s="209" t="s">
        <v>2314</v>
      </c>
      <c r="D578" s="210" t="s">
        <v>8069</v>
      </c>
      <c r="E578" s="209" t="s">
        <v>2327</v>
      </c>
      <c r="F578" s="211" t="s">
        <v>26</v>
      </c>
      <c r="G578" s="211"/>
      <c r="H578" s="211" t="s">
        <v>2328</v>
      </c>
      <c r="I578" s="211" t="s">
        <v>28</v>
      </c>
      <c r="J578" s="209"/>
      <c r="K578" s="209"/>
      <c r="L578" s="209" t="s">
        <v>7097</v>
      </c>
      <c r="M578" s="209" t="s">
        <v>3082</v>
      </c>
      <c r="N578" s="212" t="s">
        <v>4998</v>
      </c>
      <c r="O578" s="213" t="s">
        <v>3084</v>
      </c>
      <c r="P578" s="213" t="s">
        <v>3083</v>
      </c>
      <c r="Q578" s="214"/>
      <c r="R578" s="213"/>
      <c r="S578" s="214">
        <v>91001</v>
      </c>
      <c r="T578" s="214" t="s">
        <v>2331</v>
      </c>
      <c r="U578" s="214" t="s">
        <v>8005</v>
      </c>
      <c r="V578" s="215">
        <v>37970</v>
      </c>
      <c r="W578" s="213">
        <v>7052</v>
      </c>
      <c r="X578" s="231"/>
      <c r="Y578" s="212"/>
      <c r="Z578" s="231"/>
      <c r="AA578" s="231"/>
      <c r="AB578" s="231"/>
      <c r="AC578" s="209"/>
      <c r="AD578" s="41"/>
      <c r="AE578" s="41"/>
      <c r="AF578" s="41"/>
      <c r="AG578" s="41"/>
      <c r="AH578" s="41"/>
      <c r="AI578" s="278"/>
    </row>
    <row r="579" spans="1:35" ht="45" customHeight="1" x14ac:dyDescent="0.2">
      <c r="A579" s="218" t="s">
        <v>8111</v>
      </c>
      <c r="B579" s="210">
        <v>690813009</v>
      </c>
      <c r="C579" s="209" t="s">
        <v>2314</v>
      </c>
      <c r="D579" s="210" t="s">
        <v>8069</v>
      </c>
      <c r="E579" s="209" t="s">
        <v>2338</v>
      </c>
      <c r="F579" s="211" t="s">
        <v>26</v>
      </c>
      <c r="G579" s="211"/>
      <c r="H579" s="211" t="s">
        <v>2339</v>
      </c>
      <c r="I579" s="211" t="s">
        <v>28</v>
      </c>
      <c r="J579" s="209"/>
      <c r="K579" s="209"/>
      <c r="L579" s="209" t="s">
        <v>7098</v>
      </c>
      <c r="M579" s="209" t="s">
        <v>3085</v>
      </c>
      <c r="N579" s="212" t="s">
        <v>4998</v>
      </c>
      <c r="O579" s="213" t="s">
        <v>8112</v>
      </c>
      <c r="P579" s="213" t="s">
        <v>3086</v>
      </c>
      <c r="Q579" s="214"/>
      <c r="R579" s="213"/>
      <c r="S579" s="214">
        <v>91001</v>
      </c>
      <c r="T579" s="214" t="s">
        <v>2634</v>
      </c>
      <c r="U579" s="214" t="s">
        <v>8005</v>
      </c>
      <c r="V579" s="215">
        <v>38722</v>
      </c>
      <c r="W579" s="213">
        <v>7246</v>
      </c>
      <c r="X579" s="273"/>
      <c r="Y579" s="274"/>
      <c r="Z579" s="273"/>
      <c r="AA579" s="273"/>
      <c r="AB579" s="273"/>
      <c r="AC579" s="275"/>
      <c r="AD579" s="41"/>
      <c r="AE579" s="41"/>
      <c r="AF579" s="41"/>
      <c r="AG579" s="41"/>
      <c r="AH579" s="41"/>
      <c r="AI579" s="278"/>
    </row>
    <row r="580" spans="1:35" ht="45" customHeight="1" x14ac:dyDescent="0.2">
      <c r="A580" s="253" t="s">
        <v>5020</v>
      </c>
      <c r="B580" s="210">
        <v>691308006</v>
      </c>
      <c r="C580" s="209" t="s">
        <v>2314</v>
      </c>
      <c r="D580" s="210" t="s">
        <v>8069</v>
      </c>
      <c r="E580" s="209" t="s">
        <v>2327</v>
      </c>
      <c r="F580" s="236" t="s">
        <v>26</v>
      </c>
      <c r="G580" s="236"/>
      <c r="H580" s="211" t="s">
        <v>2328</v>
      </c>
      <c r="I580" s="211" t="s">
        <v>28</v>
      </c>
      <c r="J580" s="209"/>
      <c r="K580" s="209"/>
      <c r="L580" s="209" t="s">
        <v>3087</v>
      </c>
      <c r="M580" s="209" t="s">
        <v>3088</v>
      </c>
      <c r="N580" s="212" t="s">
        <v>4999</v>
      </c>
      <c r="O580" s="213" t="s">
        <v>3089</v>
      </c>
      <c r="P580" s="213"/>
      <c r="Q580" s="214"/>
      <c r="R580" s="213"/>
      <c r="S580" s="214">
        <v>91001</v>
      </c>
      <c r="T580" s="214" t="s">
        <v>2331</v>
      </c>
      <c r="U580" s="214" t="s">
        <v>8005</v>
      </c>
      <c r="V580" s="215">
        <v>38761</v>
      </c>
      <c r="W580" s="213">
        <v>7301</v>
      </c>
      <c r="X580" s="231"/>
      <c r="Y580" s="212"/>
      <c r="Z580" s="231"/>
      <c r="AA580" s="231"/>
      <c r="AB580" s="231"/>
      <c r="AC580" s="209"/>
      <c r="AD580" s="41"/>
      <c r="AE580" s="41"/>
      <c r="AF580" s="41"/>
      <c r="AG580" s="41"/>
      <c r="AH580" s="41"/>
      <c r="AI580" s="278"/>
    </row>
    <row r="581" spans="1:35" ht="45" customHeight="1" x14ac:dyDescent="0.2">
      <c r="A581" s="218" t="s">
        <v>7099</v>
      </c>
      <c r="B581" s="210">
        <v>692531000</v>
      </c>
      <c r="C581" s="209" t="s">
        <v>2314</v>
      </c>
      <c r="D581" s="210" t="s">
        <v>8069</v>
      </c>
      <c r="E581" s="209" t="s">
        <v>2338</v>
      </c>
      <c r="F581" s="211" t="s">
        <v>1389</v>
      </c>
      <c r="G581" s="211"/>
      <c r="H581" s="211" t="s">
        <v>2339</v>
      </c>
      <c r="I581" s="211" t="s">
        <v>28</v>
      </c>
      <c r="J581" s="209"/>
      <c r="K581" s="209"/>
      <c r="L581" s="209" t="s">
        <v>3090</v>
      </c>
      <c r="M581" s="209" t="s">
        <v>3091</v>
      </c>
      <c r="N581" s="212" t="s">
        <v>718</v>
      </c>
      <c r="O581" s="213" t="s">
        <v>8113</v>
      </c>
      <c r="P581" s="213" t="s">
        <v>7100</v>
      </c>
      <c r="Q581" s="214" t="s">
        <v>7101</v>
      </c>
      <c r="R581" s="213"/>
      <c r="S581" s="214">
        <v>91001</v>
      </c>
      <c r="T581" s="214" t="s">
        <v>2331</v>
      </c>
      <c r="U581" s="214" t="s">
        <v>8005</v>
      </c>
      <c r="V581" s="215">
        <v>41925</v>
      </c>
      <c r="W581" s="213">
        <v>7512</v>
      </c>
      <c r="X581" s="273"/>
      <c r="Y581" s="274"/>
      <c r="Z581" s="273"/>
      <c r="AA581" s="273"/>
      <c r="AB581" s="273"/>
      <c r="AC581" s="275"/>
      <c r="AD581" s="41"/>
      <c r="AE581" s="41"/>
      <c r="AF581" s="41"/>
      <c r="AG581" s="41"/>
      <c r="AH581" s="41"/>
      <c r="AI581" s="278"/>
    </row>
    <row r="582" spans="1:35" ht="45" customHeight="1" x14ac:dyDescent="0.2">
      <c r="A582" s="218" t="s">
        <v>7468</v>
      </c>
      <c r="B582" s="210">
        <v>690410001</v>
      </c>
      <c r="C582" s="209"/>
      <c r="D582" s="210" t="s">
        <v>8069</v>
      </c>
      <c r="E582" s="209" t="s">
        <v>7469</v>
      </c>
      <c r="F582" s="211" t="s">
        <v>1389</v>
      </c>
      <c r="G582" s="211"/>
      <c r="H582" s="211" t="s">
        <v>7470</v>
      </c>
      <c r="I582" s="211" t="s">
        <v>28</v>
      </c>
      <c r="J582" s="209" t="s">
        <v>28</v>
      </c>
      <c r="K582" s="209" t="s">
        <v>28</v>
      </c>
      <c r="L582" s="209" t="s">
        <v>7471</v>
      </c>
      <c r="M582" s="209" t="s">
        <v>7472</v>
      </c>
      <c r="N582" s="212" t="s">
        <v>4997</v>
      </c>
      <c r="O582" s="213" t="s">
        <v>7473</v>
      </c>
      <c r="P582" s="213">
        <v>56532655900</v>
      </c>
      <c r="Q582" s="214"/>
      <c r="R582" s="213"/>
      <c r="S582" s="214">
        <v>91001</v>
      </c>
      <c r="T582" s="214" t="s">
        <v>7474</v>
      </c>
      <c r="U582" s="214" t="s">
        <v>8005</v>
      </c>
      <c r="V582" s="215">
        <v>44442</v>
      </c>
      <c r="W582" s="213">
        <v>7737</v>
      </c>
      <c r="X582" s="283"/>
      <c r="Y582" s="284"/>
      <c r="Z582" s="283"/>
      <c r="AA582" s="283"/>
      <c r="AB582" s="283"/>
      <c r="AC582" s="285"/>
      <c r="AD582" s="41"/>
      <c r="AE582" s="41"/>
      <c r="AF582" s="41"/>
      <c r="AG582" s="41"/>
      <c r="AH582" s="41"/>
      <c r="AI582" s="278"/>
    </row>
    <row r="583" spans="1:35" ht="45" customHeight="1" x14ac:dyDescent="0.2">
      <c r="A583" s="208" t="s">
        <v>7102</v>
      </c>
      <c r="B583" s="210">
        <v>692010000</v>
      </c>
      <c r="C583" s="209" t="s">
        <v>2314</v>
      </c>
      <c r="D583" s="210" t="s">
        <v>8069</v>
      </c>
      <c r="E583" s="209" t="s">
        <v>503</v>
      </c>
      <c r="F583" s="209" t="s">
        <v>26</v>
      </c>
      <c r="G583" s="209"/>
      <c r="H583" s="209" t="s">
        <v>504</v>
      </c>
      <c r="I583" s="209" t="s">
        <v>28</v>
      </c>
      <c r="J583" s="209"/>
      <c r="K583" s="209"/>
      <c r="L583" s="209" t="s">
        <v>3129</v>
      </c>
      <c r="M583" s="209" t="s">
        <v>3131</v>
      </c>
      <c r="N583" s="209" t="s">
        <v>5000</v>
      </c>
      <c r="O583" s="209" t="s">
        <v>8114</v>
      </c>
      <c r="P583" s="209" t="s">
        <v>3132</v>
      </c>
      <c r="Q583" s="209" t="s">
        <v>3130</v>
      </c>
      <c r="R583" s="209"/>
      <c r="S583" s="209" t="s">
        <v>3133</v>
      </c>
      <c r="T583" s="209" t="s">
        <v>2457</v>
      </c>
      <c r="U583" s="214" t="s">
        <v>8005</v>
      </c>
      <c r="V583" s="219">
        <v>42027</v>
      </c>
      <c r="W583" s="209">
        <v>7522</v>
      </c>
      <c r="X583" s="231"/>
      <c r="Y583" s="212"/>
      <c r="Z583" s="231"/>
      <c r="AA583" s="231"/>
      <c r="AB583" s="231"/>
      <c r="AC583" s="209"/>
      <c r="AD583" s="41"/>
      <c r="AE583" s="41"/>
      <c r="AF583" s="41"/>
      <c r="AG583" s="41"/>
      <c r="AH583" s="41"/>
      <c r="AI583" s="278"/>
    </row>
    <row r="584" spans="1:35" ht="45" customHeight="1" x14ac:dyDescent="0.2">
      <c r="A584" s="218" t="s">
        <v>7103</v>
      </c>
      <c r="B584" s="210">
        <v>692103009</v>
      </c>
      <c r="C584" s="209" t="s">
        <v>2314</v>
      </c>
      <c r="D584" s="210" t="s">
        <v>8069</v>
      </c>
      <c r="E584" s="209" t="s">
        <v>503</v>
      </c>
      <c r="F584" s="211" t="s">
        <v>26</v>
      </c>
      <c r="G584" s="211"/>
      <c r="H584" s="211" t="s">
        <v>2409</v>
      </c>
      <c r="I584" s="211" t="s">
        <v>28</v>
      </c>
      <c r="J584" s="209"/>
      <c r="K584" s="209"/>
      <c r="L584" s="209" t="s">
        <v>3093</v>
      </c>
      <c r="M584" s="209" t="s">
        <v>3092</v>
      </c>
      <c r="N584" s="212" t="s">
        <v>4994</v>
      </c>
      <c r="O584" s="213" t="s">
        <v>3094</v>
      </c>
      <c r="P584" s="230" t="s">
        <v>5070</v>
      </c>
      <c r="Q584" s="214" t="s">
        <v>5069</v>
      </c>
      <c r="R584" s="213"/>
      <c r="S584" s="214">
        <v>91001</v>
      </c>
      <c r="T584" s="214" t="s">
        <v>2331</v>
      </c>
      <c r="U584" s="214" t="s">
        <v>8005</v>
      </c>
      <c r="V584" s="215">
        <v>38672</v>
      </c>
      <c r="W584" s="213">
        <v>7216</v>
      </c>
      <c r="X584" s="231"/>
      <c r="Y584" s="212"/>
      <c r="Z584" s="231"/>
      <c r="AA584" s="231"/>
      <c r="AB584" s="231"/>
      <c r="AC584" s="209"/>
      <c r="AD584" s="41"/>
      <c r="AE584" s="41"/>
      <c r="AF584" s="41"/>
      <c r="AG584" s="41"/>
      <c r="AH584" s="41"/>
      <c r="AI584" s="278"/>
    </row>
    <row r="585" spans="1:35" ht="45" customHeight="1" x14ac:dyDescent="0.2">
      <c r="A585" s="218" t="s">
        <v>3095</v>
      </c>
      <c r="B585" s="210">
        <v>690513005</v>
      </c>
      <c r="C585" s="209" t="s">
        <v>2314</v>
      </c>
      <c r="D585" s="210" t="s">
        <v>8069</v>
      </c>
      <c r="E585" s="209" t="s">
        <v>503</v>
      </c>
      <c r="F585" s="211" t="s">
        <v>26</v>
      </c>
      <c r="G585" s="211"/>
      <c r="H585" s="211" t="s">
        <v>504</v>
      </c>
      <c r="I585" s="211" t="s">
        <v>28</v>
      </c>
      <c r="J585" s="209"/>
      <c r="K585" s="209"/>
      <c r="L585" s="209" t="s">
        <v>7104</v>
      </c>
      <c r="M585" s="209" t="s">
        <v>3096</v>
      </c>
      <c r="N585" s="212" t="s">
        <v>501</v>
      </c>
      <c r="O585" s="213" t="s">
        <v>8115</v>
      </c>
      <c r="P585" s="213" t="s">
        <v>7105</v>
      </c>
      <c r="Q585" s="225" t="s">
        <v>7106</v>
      </c>
      <c r="R585" s="213"/>
      <c r="S585" s="214">
        <v>91001</v>
      </c>
      <c r="T585" s="214" t="s">
        <v>482</v>
      </c>
      <c r="U585" s="214" t="s">
        <v>8005</v>
      </c>
      <c r="V585" s="215">
        <v>42402</v>
      </c>
      <c r="W585" s="213">
        <v>7593</v>
      </c>
      <c r="X585" s="273"/>
      <c r="Y585" s="274"/>
      <c r="Z585" s="273"/>
      <c r="AA585" s="273"/>
      <c r="AB585" s="273"/>
      <c r="AC585" s="275"/>
      <c r="AD585" s="41"/>
      <c r="AE585" s="41"/>
      <c r="AF585" s="41"/>
      <c r="AG585" s="41"/>
      <c r="AH585" s="41"/>
      <c r="AI585" s="278"/>
    </row>
    <row r="586" spans="1:35" ht="45" customHeight="1" x14ac:dyDescent="0.2">
      <c r="A586" s="218" t="s">
        <v>3097</v>
      </c>
      <c r="B586" s="210">
        <v>691002004</v>
      </c>
      <c r="C586" s="243" t="s">
        <v>2314</v>
      </c>
      <c r="D586" s="210" t="s">
        <v>8069</v>
      </c>
      <c r="E586" s="209" t="s">
        <v>503</v>
      </c>
      <c r="F586" s="211" t="s">
        <v>26</v>
      </c>
      <c r="G586" s="211"/>
      <c r="H586" s="211" t="s">
        <v>504</v>
      </c>
      <c r="I586" s="211" t="s">
        <v>28</v>
      </c>
      <c r="J586" s="209"/>
      <c r="K586" s="209"/>
      <c r="L586" s="209" t="s">
        <v>3098</v>
      </c>
      <c r="M586" s="209" t="s">
        <v>3100</v>
      </c>
      <c r="N586" s="212" t="s">
        <v>4999</v>
      </c>
      <c r="O586" s="213" t="s">
        <v>3102</v>
      </c>
      <c r="P586" s="213" t="s">
        <v>3099</v>
      </c>
      <c r="Q586" s="214" t="s">
        <v>3101</v>
      </c>
      <c r="R586" s="213"/>
      <c r="S586" s="214">
        <v>91001</v>
      </c>
      <c r="T586" s="214" t="s">
        <v>482</v>
      </c>
      <c r="U586" s="214" t="s">
        <v>8005</v>
      </c>
      <c r="V586" s="215">
        <v>42402</v>
      </c>
      <c r="W586" s="213">
        <v>7594</v>
      </c>
      <c r="X586" s="231"/>
      <c r="Y586" s="212"/>
      <c r="Z586" s="231"/>
      <c r="AA586" s="231"/>
      <c r="AB586" s="231"/>
      <c r="AC586" s="209"/>
      <c r="AD586" s="41"/>
      <c r="AE586" s="41"/>
      <c r="AF586" s="41"/>
      <c r="AG586" s="41"/>
      <c r="AH586" s="41"/>
      <c r="AI586" s="278"/>
    </row>
    <row r="587" spans="1:35" ht="45" customHeight="1" x14ac:dyDescent="0.2">
      <c r="A587" s="218" t="s">
        <v>3103</v>
      </c>
      <c r="B587" s="210">
        <v>691906000</v>
      </c>
      <c r="C587" s="209" t="s">
        <v>2314</v>
      </c>
      <c r="D587" s="210" t="s">
        <v>8069</v>
      </c>
      <c r="E587" s="209" t="s">
        <v>3104</v>
      </c>
      <c r="F587" s="211" t="s">
        <v>26</v>
      </c>
      <c r="G587" s="211"/>
      <c r="H587" s="211" t="s">
        <v>504</v>
      </c>
      <c r="I587" s="243"/>
      <c r="J587" s="209"/>
      <c r="K587" s="209"/>
      <c r="L587" s="211" t="s">
        <v>3105</v>
      </c>
      <c r="M587" s="209" t="s">
        <v>3106</v>
      </c>
      <c r="N587" s="212" t="s">
        <v>47</v>
      </c>
      <c r="O587" s="213" t="s">
        <v>3107</v>
      </c>
      <c r="P587" s="213" t="s">
        <v>7107</v>
      </c>
      <c r="Q587" s="214" t="s">
        <v>7108</v>
      </c>
      <c r="R587" s="213"/>
      <c r="S587" s="214">
        <v>91001</v>
      </c>
      <c r="T587" s="214" t="s">
        <v>493</v>
      </c>
      <c r="U587" s="214" t="s">
        <v>8005</v>
      </c>
      <c r="V587" s="215">
        <v>38714</v>
      </c>
      <c r="W587" s="213">
        <v>7239</v>
      </c>
      <c r="X587" s="273"/>
      <c r="Y587" s="274"/>
      <c r="Z587" s="273"/>
      <c r="AA587" s="273"/>
      <c r="AB587" s="273"/>
      <c r="AC587" s="275"/>
      <c r="AD587" s="41"/>
      <c r="AE587" s="41"/>
      <c r="AF587" s="41"/>
      <c r="AG587" s="41"/>
      <c r="AH587" s="41"/>
      <c r="AI587" s="278"/>
    </row>
    <row r="588" spans="1:35" ht="45" customHeight="1" x14ac:dyDescent="0.2">
      <c r="A588" s="218" t="s">
        <v>3108</v>
      </c>
      <c r="B588" s="210">
        <v>690414007</v>
      </c>
      <c r="C588" s="209" t="s">
        <v>2314</v>
      </c>
      <c r="D588" s="210" t="s">
        <v>8069</v>
      </c>
      <c r="E588" s="209" t="s">
        <v>2327</v>
      </c>
      <c r="F588" s="211" t="s">
        <v>26</v>
      </c>
      <c r="G588" s="211"/>
      <c r="H588" s="211" t="s">
        <v>2328</v>
      </c>
      <c r="I588" s="211"/>
      <c r="J588" s="209"/>
      <c r="K588" s="209"/>
      <c r="L588" s="209" t="s">
        <v>3109</v>
      </c>
      <c r="M588" s="209" t="s">
        <v>3111</v>
      </c>
      <c r="N588" s="212" t="s">
        <v>4997</v>
      </c>
      <c r="O588" s="213" t="s">
        <v>8035</v>
      </c>
      <c r="P588" s="213" t="s">
        <v>3112</v>
      </c>
      <c r="Q588" s="214" t="s">
        <v>3110</v>
      </c>
      <c r="R588" s="213"/>
      <c r="S588" s="214">
        <v>91001</v>
      </c>
      <c r="T588" s="214" t="s">
        <v>2331</v>
      </c>
      <c r="U588" s="214" t="s">
        <v>8005</v>
      </c>
      <c r="V588" s="215">
        <v>38624</v>
      </c>
      <c r="W588" s="213">
        <v>7197</v>
      </c>
      <c r="X588" s="231"/>
      <c r="Y588" s="212"/>
      <c r="Z588" s="231"/>
      <c r="AA588" s="231"/>
      <c r="AB588" s="231"/>
      <c r="AC588" s="209"/>
      <c r="AD588" s="41"/>
      <c r="AE588" s="41"/>
      <c r="AF588" s="41"/>
      <c r="AG588" s="41"/>
      <c r="AH588" s="41"/>
      <c r="AI588" s="278"/>
    </row>
    <row r="589" spans="1:35" ht="45" customHeight="1" x14ac:dyDescent="0.2">
      <c r="A589" s="218" t="s">
        <v>3113</v>
      </c>
      <c r="B589" s="210">
        <v>690734001</v>
      </c>
      <c r="C589" s="209" t="s">
        <v>2314</v>
      </c>
      <c r="D589" s="210" t="s">
        <v>8069</v>
      </c>
      <c r="E589" s="209" t="s">
        <v>2327</v>
      </c>
      <c r="F589" s="211" t="s">
        <v>26</v>
      </c>
      <c r="G589" s="211"/>
      <c r="H589" s="211" t="s">
        <v>2328</v>
      </c>
      <c r="I589" s="243"/>
      <c r="J589" s="209"/>
      <c r="K589" s="209"/>
      <c r="L589" s="209" t="s">
        <v>3115</v>
      </c>
      <c r="M589" s="211" t="s">
        <v>3114</v>
      </c>
      <c r="N589" s="212" t="s">
        <v>501</v>
      </c>
      <c r="O589" s="213" t="s">
        <v>3116</v>
      </c>
      <c r="P589" s="213"/>
      <c r="Q589" s="214"/>
      <c r="R589" s="213"/>
      <c r="S589" s="214">
        <v>91001</v>
      </c>
      <c r="T589" s="214" t="s">
        <v>2634</v>
      </c>
      <c r="U589" s="214" t="s">
        <v>8005</v>
      </c>
      <c r="V589" s="215">
        <v>38159</v>
      </c>
      <c r="W589" s="213">
        <v>6872</v>
      </c>
      <c r="X589" s="231"/>
      <c r="Y589" s="212"/>
      <c r="Z589" s="231"/>
      <c r="AA589" s="231"/>
      <c r="AB589" s="231"/>
      <c r="AC589" s="209"/>
      <c r="AD589" s="41"/>
      <c r="AE589" s="41"/>
      <c r="AF589" s="41"/>
      <c r="AG589" s="41"/>
      <c r="AH589" s="41"/>
      <c r="AI589" s="278"/>
    </row>
    <row r="590" spans="1:35" ht="45" customHeight="1" x14ac:dyDescent="0.2">
      <c r="A590" s="218" t="s">
        <v>3117</v>
      </c>
      <c r="B590" s="210">
        <v>690727005</v>
      </c>
      <c r="C590" s="209" t="s">
        <v>2314</v>
      </c>
      <c r="D590" s="210" t="s">
        <v>8069</v>
      </c>
      <c r="E590" s="209" t="s">
        <v>2327</v>
      </c>
      <c r="F590" s="211" t="s">
        <v>26</v>
      </c>
      <c r="G590" s="211"/>
      <c r="H590" s="211" t="s">
        <v>2328</v>
      </c>
      <c r="I590" s="211" t="s">
        <v>28</v>
      </c>
      <c r="J590" s="209"/>
      <c r="K590" s="209"/>
      <c r="L590" s="209" t="s">
        <v>7109</v>
      </c>
      <c r="M590" s="209" t="s">
        <v>3118</v>
      </c>
      <c r="N590" s="212" t="s">
        <v>46</v>
      </c>
      <c r="O590" s="213" t="s">
        <v>3120</v>
      </c>
      <c r="P590" s="213" t="s">
        <v>3119</v>
      </c>
      <c r="Q590" s="214"/>
      <c r="R590" s="213"/>
      <c r="S590" s="214">
        <v>91001</v>
      </c>
      <c r="T590" s="214" t="s">
        <v>2359</v>
      </c>
      <c r="U590" s="214" t="s">
        <v>8005</v>
      </c>
      <c r="V590" s="215">
        <v>37970</v>
      </c>
      <c r="W590" s="213">
        <v>7082</v>
      </c>
      <c r="X590" s="273"/>
      <c r="Y590" s="274"/>
      <c r="Z590" s="273"/>
      <c r="AA590" s="273"/>
      <c r="AB590" s="273"/>
      <c r="AC590" s="275"/>
      <c r="AD590" s="41"/>
      <c r="AE590" s="41"/>
      <c r="AF590" s="41"/>
      <c r="AG590" s="41"/>
      <c r="AH590" s="41"/>
      <c r="AI590" s="278"/>
    </row>
    <row r="591" spans="1:35" ht="45" customHeight="1" x14ac:dyDescent="0.2">
      <c r="A591" s="218" t="s">
        <v>3121</v>
      </c>
      <c r="B591" s="210">
        <v>691405001</v>
      </c>
      <c r="C591" s="209" t="s">
        <v>2314</v>
      </c>
      <c r="D591" s="210" t="s">
        <v>8069</v>
      </c>
      <c r="E591" s="209" t="s">
        <v>3122</v>
      </c>
      <c r="F591" s="211" t="s">
        <v>1389</v>
      </c>
      <c r="G591" s="211"/>
      <c r="H591" s="211" t="s">
        <v>3123</v>
      </c>
      <c r="I591" s="211" t="s">
        <v>28</v>
      </c>
      <c r="J591" s="209"/>
      <c r="K591" s="209"/>
      <c r="L591" s="209" t="s">
        <v>7110</v>
      </c>
      <c r="M591" s="209" t="s">
        <v>5021</v>
      </c>
      <c r="N591" s="212" t="s">
        <v>4996</v>
      </c>
      <c r="O591" s="213" t="s">
        <v>3457</v>
      </c>
      <c r="P591" s="213" t="s">
        <v>5022</v>
      </c>
      <c r="Q591" s="214"/>
      <c r="R591" s="213"/>
      <c r="S591" s="214">
        <v>91001</v>
      </c>
      <c r="T591" s="214" t="s">
        <v>2634</v>
      </c>
      <c r="U591" s="214" t="s">
        <v>8005</v>
      </c>
      <c r="V591" s="215">
        <v>37970</v>
      </c>
      <c r="W591" s="213">
        <v>7139</v>
      </c>
      <c r="X591" s="273"/>
      <c r="Y591" s="274"/>
      <c r="Z591" s="273"/>
      <c r="AA591" s="273"/>
      <c r="AB591" s="273"/>
      <c r="AC591" s="275"/>
      <c r="AD591" s="41"/>
      <c r="AE591" s="41"/>
      <c r="AF591" s="41"/>
      <c r="AG591" s="41"/>
      <c r="AH591" s="41"/>
      <c r="AI591" s="278"/>
    </row>
    <row r="592" spans="1:35" ht="45" customHeight="1" x14ac:dyDescent="0.2">
      <c r="A592" s="218" t="s">
        <v>3124</v>
      </c>
      <c r="B592" s="210">
        <v>691105008</v>
      </c>
      <c r="C592" s="209" t="s">
        <v>2314</v>
      </c>
      <c r="D592" s="210" t="s">
        <v>8069</v>
      </c>
      <c r="E592" s="209" t="s">
        <v>2327</v>
      </c>
      <c r="F592" s="211" t="s">
        <v>26</v>
      </c>
      <c r="G592" s="211"/>
      <c r="H592" s="211" t="s">
        <v>2328</v>
      </c>
      <c r="I592" s="211" t="s">
        <v>28</v>
      </c>
      <c r="J592" s="209"/>
      <c r="K592" s="209"/>
      <c r="L592" s="209" t="s">
        <v>3125</v>
      </c>
      <c r="M592" s="209" t="s">
        <v>3126</v>
      </c>
      <c r="N592" s="212" t="s">
        <v>4999</v>
      </c>
      <c r="O592" s="213" t="s">
        <v>3128</v>
      </c>
      <c r="P592" s="213" t="s">
        <v>3127</v>
      </c>
      <c r="Q592" s="214"/>
      <c r="R592" s="213"/>
      <c r="S592" s="214">
        <v>91001</v>
      </c>
      <c r="T592" s="214" t="s">
        <v>2331</v>
      </c>
      <c r="U592" s="214" t="s">
        <v>8005</v>
      </c>
      <c r="V592" s="215">
        <v>38736</v>
      </c>
      <c r="W592" s="213">
        <v>7275</v>
      </c>
      <c r="X592" s="231"/>
      <c r="Y592" s="212"/>
      <c r="Z592" s="231"/>
      <c r="AA592" s="231"/>
      <c r="AB592" s="231"/>
      <c r="AC592" s="209"/>
      <c r="AD592" s="41"/>
      <c r="AE592" s="41"/>
      <c r="AF592" s="41"/>
      <c r="AG592" s="41"/>
      <c r="AH592" s="41"/>
      <c r="AI592" s="278"/>
    </row>
    <row r="593" spans="1:35" ht="45" customHeight="1" x14ac:dyDescent="0.2">
      <c r="A593" s="218" t="s">
        <v>7111</v>
      </c>
      <c r="B593" s="210">
        <v>691407004</v>
      </c>
      <c r="C593" s="209" t="s">
        <v>2314</v>
      </c>
      <c r="D593" s="210" t="s">
        <v>8069</v>
      </c>
      <c r="E593" s="209" t="s">
        <v>2327</v>
      </c>
      <c r="F593" s="211" t="s">
        <v>26</v>
      </c>
      <c r="G593" s="211"/>
      <c r="H593" s="211" t="s">
        <v>2328</v>
      </c>
      <c r="I593" s="211" t="s">
        <v>28</v>
      </c>
      <c r="J593" s="209"/>
      <c r="K593" s="209"/>
      <c r="L593" s="209" t="s">
        <v>3134</v>
      </c>
      <c r="M593" s="209" t="s">
        <v>3135</v>
      </c>
      <c r="N593" s="212" t="s">
        <v>294</v>
      </c>
      <c r="O593" s="213" t="s">
        <v>3136</v>
      </c>
      <c r="P593" s="213" t="s">
        <v>5305</v>
      </c>
      <c r="Q593" s="214" t="s">
        <v>5306</v>
      </c>
      <c r="R593" s="213"/>
      <c r="S593" s="214">
        <v>91001</v>
      </c>
      <c r="T593" s="214" t="s">
        <v>2331</v>
      </c>
      <c r="U593" s="214" t="s">
        <v>8005</v>
      </c>
      <c r="V593" s="215">
        <v>43165</v>
      </c>
      <c r="W593" s="213">
        <v>7643</v>
      </c>
      <c r="X593" s="231"/>
      <c r="Y593" s="212"/>
      <c r="Z593" s="231"/>
      <c r="AA593" s="231"/>
      <c r="AB593" s="231"/>
      <c r="AC593" s="209"/>
      <c r="AD593" s="41"/>
      <c r="AE593" s="41"/>
      <c r="AF593" s="41"/>
      <c r="AG593" s="41"/>
      <c r="AH593" s="41"/>
      <c r="AI593" s="278"/>
    </row>
    <row r="594" spans="1:35" ht="45" customHeight="1" x14ac:dyDescent="0.2">
      <c r="A594" s="218" t="s">
        <v>3137</v>
      </c>
      <c r="B594" s="210">
        <v>690506009</v>
      </c>
      <c r="C594" s="209" t="s">
        <v>2314</v>
      </c>
      <c r="D594" s="210" t="s">
        <v>8069</v>
      </c>
      <c r="E594" s="209" t="s">
        <v>2338</v>
      </c>
      <c r="F594" s="211" t="s">
        <v>1389</v>
      </c>
      <c r="G594" s="211"/>
      <c r="H594" s="211" t="s">
        <v>2914</v>
      </c>
      <c r="I594" s="211" t="s">
        <v>28</v>
      </c>
      <c r="J594" s="209"/>
      <c r="K594" s="209"/>
      <c r="L594" s="209" t="s">
        <v>7112</v>
      </c>
      <c r="M594" s="209" t="s">
        <v>7113</v>
      </c>
      <c r="N594" s="212" t="s">
        <v>501</v>
      </c>
      <c r="O594" s="213" t="s">
        <v>1311</v>
      </c>
      <c r="P594" s="213" t="s">
        <v>3138</v>
      </c>
      <c r="Q594" s="214" t="s">
        <v>7114</v>
      </c>
      <c r="R594" s="213"/>
      <c r="S594" s="214">
        <v>91001</v>
      </c>
      <c r="T594" s="214" t="s">
        <v>493</v>
      </c>
      <c r="U594" s="214" t="s">
        <v>8005</v>
      </c>
      <c r="V594" s="215">
        <v>38631</v>
      </c>
      <c r="W594" s="213">
        <v>7207</v>
      </c>
      <c r="X594" s="273"/>
      <c r="Y594" s="274"/>
      <c r="Z594" s="273"/>
      <c r="AA594" s="273"/>
      <c r="AB594" s="273"/>
      <c r="AC594" s="275"/>
      <c r="AD594" s="41"/>
      <c r="AE594" s="41"/>
      <c r="AF594" s="41"/>
      <c r="AG594" s="41"/>
      <c r="AH594" s="41"/>
      <c r="AI594" s="278"/>
    </row>
    <row r="595" spans="1:35" ht="45" customHeight="1" x14ac:dyDescent="0.2">
      <c r="A595" s="218" t="s">
        <v>3139</v>
      </c>
      <c r="B595" s="210">
        <v>690901005</v>
      </c>
      <c r="C595" s="209" t="s">
        <v>2314</v>
      </c>
      <c r="D595" s="210" t="s">
        <v>8069</v>
      </c>
      <c r="E595" s="209" t="s">
        <v>2327</v>
      </c>
      <c r="F595" s="211" t="s">
        <v>26</v>
      </c>
      <c r="G595" s="211"/>
      <c r="H595" s="211" t="s">
        <v>2328</v>
      </c>
      <c r="I595" s="211" t="s">
        <v>28</v>
      </c>
      <c r="J595" s="209"/>
      <c r="K595" s="209"/>
      <c r="L595" s="209" t="s">
        <v>7115</v>
      </c>
      <c r="M595" s="209" t="s">
        <v>3140</v>
      </c>
      <c r="N595" s="212" t="s">
        <v>4998</v>
      </c>
      <c r="O595" s="213" t="s">
        <v>3141</v>
      </c>
      <c r="P595" s="213"/>
      <c r="Q595" s="214"/>
      <c r="R595" s="213"/>
      <c r="S595" s="214">
        <v>91001</v>
      </c>
      <c r="T595" s="214" t="s">
        <v>2331</v>
      </c>
      <c r="U595" s="214" t="s">
        <v>8005</v>
      </c>
      <c r="V595" s="215">
        <v>39912</v>
      </c>
      <c r="W595" s="213">
        <v>7411</v>
      </c>
      <c r="X595" s="273"/>
      <c r="Y595" s="274"/>
      <c r="Z595" s="273"/>
      <c r="AA595" s="273"/>
      <c r="AB595" s="273"/>
      <c r="AC595" s="275"/>
      <c r="AD595" s="41"/>
      <c r="AE595" s="41"/>
      <c r="AF595" s="41"/>
      <c r="AG595" s="41"/>
      <c r="AH595" s="41"/>
      <c r="AI595" s="278"/>
    </row>
    <row r="596" spans="1:35" ht="45" customHeight="1" x14ac:dyDescent="0.2">
      <c r="A596" s="218" t="s">
        <v>3142</v>
      </c>
      <c r="B596" s="210">
        <v>691413004</v>
      </c>
      <c r="C596" s="209" t="s">
        <v>2314</v>
      </c>
      <c r="D596" s="210" t="s">
        <v>8069</v>
      </c>
      <c r="E596" s="209" t="s">
        <v>2327</v>
      </c>
      <c r="F596" s="211" t="s">
        <v>26</v>
      </c>
      <c r="G596" s="211"/>
      <c r="H596" s="211" t="s">
        <v>2328</v>
      </c>
      <c r="I596" s="211" t="s">
        <v>28</v>
      </c>
      <c r="J596" s="209"/>
      <c r="K596" s="209"/>
      <c r="L596" s="209" t="s">
        <v>7116</v>
      </c>
      <c r="M596" s="209" t="s">
        <v>5023</v>
      </c>
      <c r="N596" s="212" t="s">
        <v>4996</v>
      </c>
      <c r="O596" s="213" t="s">
        <v>6286</v>
      </c>
      <c r="P596" s="213" t="s">
        <v>3144</v>
      </c>
      <c r="Q596" s="214" t="s">
        <v>3143</v>
      </c>
      <c r="R596" s="213"/>
      <c r="S596" s="214">
        <v>91001</v>
      </c>
      <c r="T596" s="214" t="s">
        <v>2331</v>
      </c>
      <c r="U596" s="214" t="s">
        <v>8005</v>
      </c>
      <c r="V596" s="215">
        <v>41495</v>
      </c>
      <c r="W596" s="213">
        <v>7482</v>
      </c>
      <c r="X596" s="273"/>
      <c r="Y596" s="274"/>
      <c r="Z596" s="273"/>
      <c r="AA596" s="273"/>
      <c r="AB596" s="273"/>
      <c r="AC596" s="275"/>
      <c r="AD596" s="41"/>
      <c r="AE596" s="41"/>
      <c r="AF596" s="41"/>
      <c r="AG596" s="41"/>
      <c r="AH596" s="41"/>
      <c r="AI596" s="278"/>
    </row>
    <row r="597" spans="1:35" ht="45" customHeight="1" x14ac:dyDescent="0.2">
      <c r="A597" s="218" t="s">
        <v>3145</v>
      </c>
      <c r="B597" s="210">
        <v>691301001</v>
      </c>
      <c r="C597" s="209" t="s">
        <v>2314</v>
      </c>
      <c r="D597" s="210" t="s">
        <v>8069</v>
      </c>
      <c r="E597" s="209" t="s">
        <v>2327</v>
      </c>
      <c r="F597" s="211" t="s">
        <v>26</v>
      </c>
      <c r="G597" s="211"/>
      <c r="H597" s="211" t="s">
        <v>2328</v>
      </c>
      <c r="I597" s="211" t="s">
        <v>28</v>
      </c>
      <c r="J597" s="209"/>
      <c r="K597" s="209"/>
      <c r="L597" s="209" t="s">
        <v>3146</v>
      </c>
      <c r="M597" s="209" t="s">
        <v>3147</v>
      </c>
      <c r="N597" s="212" t="s">
        <v>4999</v>
      </c>
      <c r="O597" s="213" t="s">
        <v>3148</v>
      </c>
      <c r="P597" s="213"/>
      <c r="Q597" s="214"/>
      <c r="R597" s="213"/>
      <c r="S597" s="214">
        <v>91001</v>
      </c>
      <c r="T597" s="214" t="s">
        <v>2331</v>
      </c>
      <c r="U597" s="214" t="s">
        <v>8005</v>
      </c>
      <c r="V597" s="215">
        <v>38736</v>
      </c>
      <c r="W597" s="213">
        <v>7270</v>
      </c>
      <c r="X597" s="231"/>
      <c r="Y597" s="212"/>
      <c r="Z597" s="231"/>
      <c r="AA597" s="231"/>
      <c r="AB597" s="231"/>
      <c r="AC597" s="209"/>
      <c r="AD597" s="41"/>
      <c r="AE597" s="41"/>
      <c r="AF597" s="41"/>
      <c r="AG597" s="41"/>
      <c r="AH597" s="41"/>
      <c r="AI597" s="278"/>
    </row>
    <row r="598" spans="1:35" ht="45" customHeight="1" x14ac:dyDescent="0.2">
      <c r="A598" s="218" t="s">
        <v>7117</v>
      </c>
      <c r="B598" s="210">
        <v>692546008</v>
      </c>
      <c r="C598" s="209" t="s">
        <v>2314</v>
      </c>
      <c r="D598" s="210" t="s">
        <v>8069</v>
      </c>
      <c r="E598" s="209" t="s">
        <v>2587</v>
      </c>
      <c r="F598" s="211" t="s">
        <v>26</v>
      </c>
      <c r="G598" s="211"/>
      <c r="H598" s="211" t="s">
        <v>504</v>
      </c>
      <c r="I598" s="211" t="s">
        <v>28</v>
      </c>
      <c r="J598" s="243"/>
      <c r="K598" s="209"/>
      <c r="L598" s="209" t="s">
        <v>3149</v>
      </c>
      <c r="M598" s="209" t="s">
        <v>3150</v>
      </c>
      <c r="N598" s="212" t="s">
        <v>46</v>
      </c>
      <c r="O598" s="213" t="s">
        <v>980</v>
      </c>
      <c r="P598" s="213" t="s">
        <v>5110</v>
      </c>
      <c r="Q598" s="214" t="s">
        <v>5111</v>
      </c>
      <c r="R598" s="213"/>
      <c r="S598" s="214">
        <v>91001</v>
      </c>
      <c r="T598" s="214" t="s">
        <v>482</v>
      </c>
      <c r="U598" s="214" t="s">
        <v>8005</v>
      </c>
      <c r="V598" s="215">
        <v>42215</v>
      </c>
      <c r="W598" s="213">
        <v>7578</v>
      </c>
      <c r="X598" s="231"/>
      <c r="Y598" s="212"/>
      <c r="Z598" s="231"/>
      <c r="AA598" s="231"/>
      <c r="AB598" s="231"/>
      <c r="AC598" s="209"/>
      <c r="AD598" s="41"/>
      <c r="AE598" s="41"/>
      <c r="AF598" s="41"/>
      <c r="AG598" s="41"/>
      <c r="AH598" s="41"/>
      <c r="AI598" s="278"/>
    </row>
    <row r="599" spans="1:35" ht="45" customHeight="1" x14ac:dyDescent="0.2">
      <c r="A599" s="218" t="s">
        <v>7118</v>
      </c>
      <c r="B599" s="209" t="s">
        <v>7750</v>
      </c>
      <c r="C599" s="209" t="s">
        <v>2314</v>
      </c>
      <c r="D599" s="210" t="s">
        <v>8069</v>
      </c>
      <c r="E599" s="209" t="s">
        <v>2327</v>
      </c>
      <c r="F599" s="211" t="s">
        <v>26</v>
      </c>
      <c r="G599" s="211"/>
      <c r="H599" s="211" t="s">
        <v>2328</v>
      </c>
      <c r="I599" s="211" t="s">
        <v>28</v>
      </c>
      <c r="J599" s="209"/>
      <c r="K599" s="209"/>
      <c r="L599" s="209" t="s">
        <v>3151</v>
      </c>
      <c r="M599" s="209" t="s">
        <v>3152</v>
      </c>
      <c r="N599" s="212" t="s">
        <v>46</v>
      </c>
      <c r="O599" s="213" t="s">
        <v>2029</v>
      </c>
      <c r="P599" s="230">
        <v>226784305</v>
      </c>
      <c r="Q599" s="254" t="s">
        <v>5071</v>
      </c>
      <c r="R599" s="213"/>
      <c r="S599" s="214">
        <v>91001</v>
      </c>
      <c r="T599" s="214" t="s">
        <v>2634</v>
      </c>
      <c r="U599" s="214" t="s">
        <v>8005</v>
      </c>
      <c r="V599" s="215">
        <v>38628</v>
      </c>
      <c r="W599" s="213">
        <v>7205</v>
      </c>
      <c r="X599" s="231"/>
      <c r="Y599" s="212"/>
      <c r="Z599" s="231"/>
      <c r="AA599" s="231"/>
      <c r="AB599" s="231"/>
      <c r="AC599" s="209"/>
      <c r="AD599" s="41"/>
      <c r="AE599" s="41"/>
      <c r="AF599" s="41"/>
      <c r="AG599" s="41"/>
      <c r="AH599" s="41"/>
      <c r="AI599" s="278"/>
    </row>
    <row r="600" spans="1:35" ht="45" customHeight="1" x14ac:dyDescent="0.2">
      <c r="A600" s="218" t="s">
        <v>3153</v>
      </c>
      <c r="B600" s="210">
        <v>692518004</v>
      </c>
      <c r="C600" s="209" t="s">
        <v>2314</v>
      </c>
      <c r="D600" s="210" t="s">
        <v>8069</v>
      </c>
      <c r="E600" s="209" t="s">
        <v>503</v>
      </c>
      <c r="F600" s="211" t="s">
        <v>26</v>
      </c>
      <c r="G600" s="211"/>
      <c r="H600" s="211" t="s">
        <v>504</v>
      </c>
      <c r="I600" s="211" t="s">
        <v>28</v>
      </c>
      <c r="J600" s="209"/>
      <c r="K600" s="209"/>
      <c r="L600" s="209" t="s">
        <v>6219</v>
      </c>
      <c r="M600" s="209" t="s">
        <v>3155</v>
      </c>
      <c r="N600" s="212" t="s">
        <v>4994</v>
      </c>
      <c r="O600" s="213" t="s">
        <v>8116</v>
      </c>
      <c r="P600" s="213" t="s">
        <v>3156</v>
      </c>
      <c r="Q600" s="214" t="s">
        <v>3154</v>
      </c>
      <c r="R600" s="213"/>
      <c r="S600" s="214">
        <v>91001</v>
      </c>
      <c r="T600" s="214" t="s">
        <v>2359</v>
      </c>
      <c r="U600" s="214" t="s">
        <v>8005</v>
      </c>
      <c r="V600" s="215">
        <v>42061</v>
      </c>
      <c r="W600" s="213">
        <v>7553</v>
      </c>
      <c r="X600" s="231"/>
      <c r="Y600" s="212"/>
      <c r="Z600" s="231"/>
      <c r="AA600" s="231"/>
      <c r="AB600" s="231"/>
      <c r="AC600" s="209"/>
      <c r="AD600" s="41"/>
      <c r="AE600" s="41"/>
      <c r="AF600" s="41"/>
      <c r="AG600" s="41"/>
      <c r="AH600" s="41"/>
      <c r="AI600" s="278"/>
    </row>
    <row r="601" spans="1:35" ht="45" customHeight="1" x14ac:dyDescent="0.2">
      <c r="A601" s="218" t="s">
        <v>3157</v>
      </c>
      <c r="B601" s="210">
        <v>690708000</v>
      </c>
      <c r="C601" s="209" t="s">
        <v>2314</v>
      </c>
      <c r="D601" s="210" t="s">
        <v>8069</v>
      </c>
      <c r="E601" s="209" t="s">
        <v>2338</v>
      </c>
      <c r="F601" s="211" t="s">
        <v>1389</v>
      </c>
      <c r="G601" s="211"/>
      <c r="H601" s="211" t="s">
        <v>2914</v>
      </c>
      <c r="I601" s="211" t="s">
        <v>28</v>
      </c>
      <c r="J601" s="209"/>
      <c r="K601" s="209"/>
      <c r="L601" s="248" t="s">
        <v>3158</v>
      </c>
      <c r="M601" s="209" t="s">
        <v>3159</v>
      </c>
      <c r="N601" s="212" t="s">
        <v>46</v>
      </c>
      <c r="O601" s="213" t="s">
        <v>3160</v>
      </c>
      <c r="P601" s="213" t="s">
        <v>5163</v>
      </c>
      <c r="Q601" s="214" t="s">
        <v>5164</v>
      </c>
      <c r="R601" s="213"/>
      <c r="S601" s="214">
        <v>91001</v>
      </c>
      <c r="T601" s="214" t="s">
        <v>2359</v>
      </c>
      <c r="U601" s="214" t="s">
        <v>8005</v>
      </c>
      <c r="V601" s="215">
        <v>38628</v>
      </c>
      <c r="W601" s="213">
        <v>7203</v>
      </c>
      <c r="X601" s="231"/>
      <c r="Y601" s="212"/>
      <c r="Z601" s="231"/>
      <c r="AA601" s="231"/>
      <c r="AB601" s="231"/>
      <c r="AC601" s="209"/>
      <c r="AD601" s="41"/>
      <c r="AE601" s="41"/>
      <c r="AF601" s="41"/>
      <c r="AG601" s="41"/>
      <c r="AH601" s="41"/>
      <c r="AI601" s="278"/>
    </row>
    <row r="602" spans="1:35" ht="45" customHeight="1" x14ac:dyDescent="0.2">
      <c r="A602" s="218" t="s">
        <v>7119</v>
      </c>
      <c r="B602" s="210">
        <v>691408000</v>
      </c>
      <c r="C602" s="209" t="s">
        <v>335</v>
      </c>
      <c r="D602" s="210" t="s">
        <v>7975</v>
      </c>
      <c r="E602" s="209" t="s">
        <v>6220</v>
      </c>
      <c r="F602" s="211" t="s">
        <v>26</v>
      </c>
      <c r="G602" s="211"/>
      <c r="H602" s="211" t="s">
        <v>2328</v>
      </c>
      <c r="I602" s="211" t="s">
        <v>28</v>
      </c>
      <c r="J602" s="209"/>
      <c r="K602" s="209"/>
      <c r="L602" s="209" t="s">
        <v>7120</v>
      </c>
      <c r="M602" s="209" t="s">
        <v>5024</v>
      </c>
      <c r="N602" s="212" t="s">
        <v>4996</v>
      </c>
      <c r="O602" s="213" t="s">
        <v>8117</v>
      </c>
      <c r="P602" s="213" t="s">
        <v>7121</v>
      </c>
      <c r="Q602" s="214" t="s">
        <v>7122</v>
      </c>
      <c r="R602" s="213"/>
      <c r="S602" s="214">
        <v>91001</v>
      </c>
      <c r="T602" s="214" t="s">
        <v>2331</v>
      </c>
      <c r="U602" s="214" t="s">
        <v>8005</v>
      </c>
      <c r="V602" s="215">
        <v>40764</v>
      </c>
      <c r="W602" s="213">
        <v>7451</v>
      </c>
      <c r="X602" s="273"/>
      <c r="Y602" s="274"/>
      <c r="Z602" s="273"/>
      <c r="AA602" s="273"/>
      <c r="AB602" s="273"/>
      <c r="AC602" s="275"/>
      <c r="AD602" s="41"/>
      <c r="AE602" s="41"/>
      <c r="AF602" s="41"/>
      <c r="AG602" s="41"/>
      <c r="AH602" s="41"/>
      <c r="AI602" s="278"/>
    </row>
    <row r="603" spans="1:35" ht="45" customHeight="1" x14ac:dyDescent="0.2">
      <c r="A603" s="218" t="s">
        <v>5754</v>
      </c>
      <c r="B603" s="210">
        <v>692102002</v>
      </c>
      <c r="C603" s="209" t="s">
        <v>3162</v>
      </c>
      <c r="D603" s="210" t="s">
        <v>7980</v>
      </c>
      <c r="E603" s="209" t="s">
        <v>2327</v>
      </c>
      <c r="F603" s="211" t="s">
        <v>1389</v>
      </c>
      <c r="G603" s="211"/>
      <c r="H603" s="211" t="s">
        <v>2328</v>
      </c>
      <c r="I603" s="211" t="s">
        <v>28</v>
      </c>
      <c r="J603" s="209"/>
      <c r="K603" s="209"/>
      <c r="L603" s="209" t="s">
        <v>5755</v>
      </c>
      <c r="M603" s="209" t="s">
        <v>5756</v>
      </c>
      <c r="N603" s="212" t="s">
        <v>4994</v>
      </c>
      <c r="O603" s="213" t="s">
        <v>5757</v>
      </c>
      <c r="P603" s="213" t="s">
        <v>5758</v>
      </c>
      <c r="Q603" s="214"/>
      <c r="R603" s="213"/>
      <c r="S603" s="214">
        <v>91001</v>
      </c>
      <c r="T603" s="214" t="s">
        <v>2390</v>
      </c>
      <c r="U603" s="214" t="s">
        <v>8005</v>
      </c>
      <c r="V603" s="215">
        <v>39212</v>
      </c>
      <c r="W603" s="213">
        <v>7356</v>
      </c>
      <c r="X603" s="231"/>
      <c r="Y603" s="212"/>
      <c r="Z603" s="231"/>
      <c r="AA603" s="231"/>
      <c r="AB603" s="231"/>
      <c r="AC603" s="209"/>
      <c r="AD603" s="41"/>
      <c r="AE603" s="41"/>
      <c r="AF603" s="41"/>
      <c r="AG603" s="41"/>
      <c r="AH603" s="41"/>
      <c r="AI603" s="278"/>
    </row>
    <row r="604" spans="1:35" ht="45" customHeight="1" x14ac:dyDescent="0.2">
      <c r="A604" s="218" t="s">
        <v>3164</v>
      </c>
      <c r="B604" s="210">
        <v>690731002</v>
      </c>
      <c r="C604" s="209" t="s">
        <v>2314</v>
      </c>
      <c r="D604" s="210" t="s">
        <v>8069</v>
      </c>
      <c r="E604" s="209" t="s">
        <v>503</v>
      </c>
      <c r="F604" s="211" t="s">
        <v>26</v>
      </c>
      <c r="G604" s="211"/>
      <c r="H604" s="211" t="s">
        <v>504</v>
      </c>
      <c r="I604" s="243" t="s">
        <v>2808</v>
      </c>
      <c r="J604" s="209"/>
      <c r="K604" s="209"/>
      <c r="L604" s="243" t="s">
        <v>7123</v>
      </c>
      <c r="M604" s="211" t="s">
        <v>3165</v>
      </c>
      <c r="N604" s="209" t="s">
        <v>46</v>
      </c>
      <c r="O604" s="213" t="s">
        <v>5165</v>
      </c>
      <c r="P604" s="213" t="s">
        <v>5166</v>
      </c>
      <c r="Q604" s="214" t="s">
        <v>7124</v>
      </c>
      <c r="R604" s="213"/>
      <c r="S604" s="214">
        <v>91001</v>
      </c>
      <c r="T604" s="214" t="s">
        <v>2331</v>
      </c>
      <c r="U604" s="214" t="s">
        <v>8005</v>
      </c>
      <c r="V604" s="215">
        <v>38656</v>
      </c>
      <c r="W604" s="213">
        <v>7211</v>
      </c>
      <c r="X604" s="273"/>
      <c r="Y604" s="274"/>
      <c r="Z604" s="273"/>
      <c r="AA604" s="273"/>
      <c r="AB604" s="273"/>
      <c r="AC604" s="275"/>
      <c r="AD604" s="41"/>
      <c r="AE604" s="41"/>
      <c r="AF604" s="41"/>
      <c r="AG604" s="41"/>
      <c r="AH604" s="41"/>
      <c r="AI604" s="278"/>
    </row>
    <row r="605" spans="1:35" ht="45" customHeight="1" x14ac:dyDescent="0.2">
      <c r="A605" s="218" t="s">
        <v>3166</v>
      </c>
      <c r="B605" s="210">
        <v>692525000</v>
      </c>
      <c r="C605" s="209" t="s">
        <v>2314</v>
      </c>
      <c r="D605" s="210" t="s">
        <v>8069</v>
      </c>
      <c r="E605" s="209" t="s">
        <v>2327</v>
      </c>
      <c r="F605" s="211" t="s">
        <v>26</v>
      </c>
      <c r="G605" s="211"/>
      <c r="H605" s="211" t="s">
        <v>2328</v>
      </c>
      <c r="I605" s="211" t="s">
        <v>2808</v>
      </c>
      <c r="J605" s="209"/>
      <c r="K605" s="209"/>
      <c r="L605" s="209" t="s">
        <v>3167</v>
      </c>
      <c r="M605" s="209" t="s">
        <v>3169</v>
      </c>
      <c r="N605" s="212" t="s">
        <v>4995</v>
      </c>
      <c r="O605" s="213" t="s">
        <v>8118</v>
      </c>
      <c r="P605" s="213" t="s">
        <v>3170</v>
      </c>
      <c r="Q605" s="214" t="s">
        <v>3168</v>
      </c>
      <c r="R605" s="213"/>
      <c r="S605" s="214">
        <v>91001</v>
      </c>
      <c r="T605" s="214" t="s">
        <v>3171</v>
      </c>
      <c r="U605" s="214" t="s">
        <v>8005</v>
      </c>
      <c r="V605" s="215">
        <v>38553</v>
      </c>
      <c r="W605" s="213">
        <v>7180</v>
      </c>
      <c r="X605" s="231"/>
      <c r="Y605" s="212"/>
      <c r="Z605" s="231"/>
      <c r="AA605" s="231"/>
      <c r="AB605" s="231"/>
      <c r="AC605" s="209"/>
      <c r="AD605" s="41"/>
      <c r="AE605" s="41"/>
      <c r="AF605" s="41"/>
      <c r="AG605" s="41"/>
      <c r="AH605" s="41"/>
      <c r="AI605" s="278"/>
    </row>
    <row r="606" spans="1:35" ht="45" customHeight="1" x14ac:dyDescent="0.2">
      <c r="A606" s="218" t="s">
        <v>3172</v>
      </c>
      <c r="B606" s="210">
        <v>692648005</v>
      </c>
      <c r="C606" s="209" t="s">
        <v>2314</v>
      </c>
      <c r="D606" s="210" t="s">
        <v>8069</v>
      </c>
      <c r="E606" s="243" t="s">
        <v>2327</v>
      </c>
      <c r="F606" s="211" t="s">
        <v>26</v>
      </c>
      <c r="G606" s="211"/>
      <c r="H606" s="211" t="s">
        <v>2328</v>
      </c>
      <c r="I606" s="211" t="s">
        <v>28</v>
      </c>
      <c r="J606" s="209"/>
      <c r="K606" s="209"/>
      <c r="L606" s="209" t="s">
        <v>7125</v>
      </c>
      <c r="M606" s="209" t="s">
        <v>3173</v>
      </c>
      <c r="N606" s="212" t="s">
        <v>294</v>
      </c>
      <c r="O606" s="213" t="s">
        <v>7999</v>
      </c>
      <c r="P606" s="213" t="s">
        <v>7126</v>
      </c>
      <c r="Q606" s="214" t="s">
        <v>7127</v>
      </c>
      <c r="R606" s="213"/>
      <c r="S606" s="214">
        <v>91001</v>
      </c>
      <c r="T606" s="214" t="s">
        <v>2331</v>
      </c>
      <c r="U606" s="214" t="s">
        <v>8005</v>
      </c>
      <c r="V606" s="215">
        <v>38722</v>
      </c>
      <c r="W606" s="213">
        <v>7243</v>
      </c>
      <c r="X606" s="273"/>
      <c r="Y606" s="274"/>
      <c r="Z606" s="273"/>
      <c r="AA606" s="273"/>
      <c r="AB606" s="273"/>
      <c r="AC606" s="275"/>
      <c r="AD606" s="41"/>
      <c r="AE606" s="41"/>
      <c r="AF606" s="41"/>
      <c r="AG606" s="41"/>
      <c r="AH606" s="41"/>
      <c r="AI606" s="278"/>
    </row>
    <row r="607" spans="1:35" ht="45" customHeight="1" x14ac:dyDescent="0.2">
      <c r="A607" s="218" t="s">
        <v>3174</v>
      </c>
      <c r="B607" s="210">
        <v>692645006</v>
      </c>
      <c r="C607" s="209" t="s">
        <v>2314</v>
      </c>
      <c r="D607" s="210" t="s">
        <v>8069</v>
      </c>
      <c r="E607" s="209" t="s">
        <v>503</v>
      </c>
      <c r="F607" s="211" t="s">
        <v>26</v>
      </c>
      <c r="G607" s="211"/>
      <c r="H607" s="211" t="s">
        <v>504</v>
      </c>
      <c r="I607" s="211" t="s">
        <v>28</v>
      </c>
      <c r="J607" s="209"/>
      <c r="K607" s="209"/>
      <c r="L607" s="209" t="s">
        <v>3175</v>
      </c>
      <c r="M607" s="209" t="s">
        <v>3176</v>
      </c>
      <c r="N607" s="212" t="s">
        <v>4999</v>
      </c>
      <c r="O607" s="213" t="s">
        <v>3178</v>
      </c>
      <c r="P607" s="213" t="s">
        <v>5109</v>
      </c>
      <c r="Q607" s="214" t="s">
        <v>3177</v>
      </c>
      <c r="R607" s="213"/>
      <c r="S607" s="214">
        <v>91001</v>
      </c>
      <c r="T607" s="214" t="s">
        <v>482</v>
      </c>
      <c r="U607" s="214" t="s">
        <v>8005</v>
      </c>
      <c r="V607" s="215">
        <v>42397</v>
      </c>
      <c r="W607" s="213">
        <v>7592</v>
      </c>
      <c r="X607" s="231"/>
      <c r="Y607" s="212"/>
      <c r="Z607" s="231"/>
      <c r="AA607" s="231"/>
      <c r="AB607" s="231"/>
      <c r="AC607" s="209"/>
      <c r="AD607" s="41"/>
      <c r="AE607" s="41"/>
      <c r="AF607" s="41"/>
      <c r="AG607" s="41"/>
      <c r="AH607" s="41"/>
      <c r="AI607" s="278"/>
    </row>
    <row r="608" spans="1:35" ht="45" customHeight="1" x14ac:dyDescent="0.2">
      <c r="A608" s="218" t="s">
        <v>7128</v>
      </c>
      <c r="B608" s="210">
        <v>691702006</v>
      </c>
      <c r="C608" s="209" t="s">
        <v>2314</v>
      </c>
      <c r="D608" s="210" t="s">
        <v>8069</v>
      </c>
      <c r="E608" s="209" t="s">
        <v>2327</v>
      </c>
      <c r="F608" s="211" t="s">
        <v>26</v>
      </c>
      <c r="G608" s="211"/>
      <c r="H608" s="211" t="s">
        <v>2328</v>
      </c>
      <c r="I608" s="211" t="s">
        <v>28</v>
      </c>
      <c r="J608" s="209"/>
      <c r="K608" s="209"/>
      <c r="L608" s="209" t="s">
        <v>3179</v>
      </c>
      <c r="M608" s="209" t="s">
        <v>3180</v>
      </c>
      <c r="N608" s="212" t="s">
        <v>294</v>
      </c>
      <c r="O608" s="213" t="s">
        <v>2308</v>
      </c>
      <c r="P608" s="213"/>
      <c r="Q608" s="214"/>
      <c r="R608" s="213"/>
      <c r="S608" s="209">
        <v>91001</v>
      </c>
      <c r="T608" s="214" t="s">
        <v>2331</v>
      </c>
      <c r="U608" s="214" t="s">
        <v>8005</v>
      </c>
      <c r="V608" s="215">
        <v>38735</v>
      </c>
      <c r="W608" s="213">
        <v>7264</v>
      </c>
      <c r="X608" s="231"/>
      <c r="Y608" s="212"/>
      <c r="Z608" s="231"/>
      <c r="AA608" s="231"/>
      <c r="AB608" s="231"/>
      <c r="AC608" s="209"/>
      <c r="AD608" s="41"/>
      <c r="AE608" s="41"/>
      <c r="AF608" s="41"/>
      <c r="AG608" s="41"/>
      <c r="AH608" s="41"/>
      <c r="AI608" s="278"/>
    </row>
    <row r="609" spans="1:35" ht="45" customHeight="1" x14ac:dyDescent="0.2">
      <c r="A609" s="218" t="s">
        <v>3181</v>
      </c>
      <c r="B609" s="210">
        <v>690906007</v>
      </c>
      <c r="C609" s="209" t="s">
        <v>2314</v>
      </c>
      <c r="D609" s="210" t="s">
        <v>8069</v>
      </c>
      <c r="E609" s="209" t="s">
        <v>2327</v>
      </c>
      <c r="F609" s="211" t="s">
        <v>26</v>
      </c>
      <c r="G609" s="211"/>
      <c r="H609" s="211" t="s">
        <v>2328</v>
      </c>
      <c r="I609" s="211" t="s">
        <v>28</v>
      </c>
      <c r="J609" s="209"/>
      <c r="K609" s="209"/>
      <c r="L609" s="209" t="s">
        <v>3182</v>
      </c>
      <c r="M609" s="209" t="s">
        <v>3183</v>
      </c>
      <c r="N609" s="212" t="s">
        <v>4998</v>
      </c>
      <c r="O609" s="213" t="s">
        <v>3185</v>
      </c>
      <c r="P609" s="213" t="s">
        <v>3184</v>
      </c>
      <c r="Q609" s="214"/>
      <c r="R609" s="213"/>
      <c r="S609" s="214" t="s">
        <v>3185</v>
      </c>
      <c r="T609" s="214" t="s">
        <v>2359</v>
      </c>
      <c r="U609" s="214" t="s">
        <v>8005</v>
      </c>
      <c r="V609" s="215">
        <v>38729</v>
      </c>
      <c r="W609" s="213">
        <v>7254</v>
      </c>
      <c r="X609" s="273"/>
      <c r="Y609" s="274"/>
      <c r="Z609" s="273"/>
      <c r="AA609" s="273"/>
      <c r="AB609" s="273"/>
      <c r="AC609" s="275"/>
      <c r="AD609" s="41"/>
      <c r="AE609" s="41"/>
      <c r="AF609" s="41"/>
      <c r="AG609" s="41"/>
      <c r="AH609" s="41"/>
      <c r="AI609" s="278"/>
    </row>
    <row r="610" spans="1:35" ht="45" customHeight="1" x14ac:dyDescent="0.2">
      <c r="A610" s="218" t="s">
        <v>3186</v>
      </c>
      <c r="B610" s="210">
        <v>691514005</v>
      </c>
      <c r="C610" s="209" t="s">
        <v>2314</v>
      </c>
      <c r="D610" s="210" t="s">
        <v>8069</v>
      </c>
      <c r="E610" s="209" t="s">
        <v>503</v>
      </c>
      <c r="F610" s="211" t="s">
        <v>26</v>
      </c>
      <c r="G610" s="211"/>
      <c r="H610" s="211" t="s">
        <v>504</v>
      </c>
      <c r="I610" s="211" t="s">
        <v>28</v>
      </c>
      <c r="J610" s="209"/>
      <c r="K610" s="209"/>
      <c r="L610" s="209" t="s">
        <v>7129</v>
      </c>
      <c r="M610" s="209" t="s">
        <v>3187</v>
      </c>
      <c r="N610" s="212" t="s">
        <v>294</v>
      </c>
      <c r="O610" s="213" t="s">
        <v>3188</v>
      </c>
      <c r="P610" s="213" t="s">
        <v>7130</v>
      </c>
      <c r="Q610" s="214" t="s">
        <v>7131</v>
      </c>
      <c r="R610" s="213"/>
      <c r="S610" s="214">
        <v>91001</v>
      </c>
      <c r="T610" s="214" t="s">
        <v>482</v>
      </c>
      <c r="U610" s="214" t="s">
        <v>8005</v>
      </c>
      <c r="V610" s="215">
        <v>42053</v>
      </c>
      <c r="W610" s="213">
        <v>7536</v>
      </c>
      <c r="X610" s="273"/>
      <c r="Y610" s="274"/>
      <c r="Z610" s="273"/>
      <c r="AA610" s="273"/>
      <c r="AB610" s="273"/>
      <c r="AC610" s="275"/>
      <c r="AD610" s="41"/>
      <c r="AE610" s="41"/>
      <c r="AF610" s="41"/>
      <c r="AG610" s="41"/>
      <c r="AH610" s="41"/>
      <c r="AI610" s="278"/>
    </row>
    <row r="611" spans="1:35" ht="45" customHeight="1" x14ac:dyDescent="0.2">
      <c r="A611" s="218" t="s">
        <v>7132</v>
      </c>
      <c r="B611" s="210">
        <v>690510006</v>
      </c>
      <c r="C611" s="209" t="s">
        <v>2314</v>
      </c>
      <c r="D611" s="210" t="s">
        <v>8069</v>
      </c>
      <c r="E611" s="209" t="s">
        <v>2587</v>
      </c>
      <c r="F611" s="211" t="s">
        <v>26</v>
      </c>
      <c r="G611" s="211"/>
      <c r="H611" s="211" t="s">
        <v>504</v>
      </c>
      <c r="I611" s="211" t="s">
        <v>28</v>
      </c>
      <c r="J611" s="209"/>
      <c r="K611" s="209"/>
      <c r="L611" s="209" t="s">
        <v>7133</v>
      </c>
      <c r="M611" s="209" t="s">
        <v>5086</v>
      </c>
      <c r="N611" s="212" t="s">
        <v>501</v>
      </c>
      <c r="O611" s="213" t="s">
        <v>3189</v>
      </c>
      <c r="P611" s="213" t="s">
        <v>7134</v>
      </c>
      <c r="Q611" s="214" t="s">
        <v>7135</v>
      </c>
      <c r="R611" s="213"/>
      <c r="S611" s="214">
        <v>91001</v>
      </c>
      <c r="T611" s="214" t="s">
        <v>482</v>
      </c>
      <c r="U611" s="214" t="s">
        <v>8005</v>
      </c>
      <c r="V611" s="215">
        <v>42195</v>
      </c>
      <c r="W611" s="213">
        <v>7572</v>
      </c>
      <c r="X611" s="273"/>
      <c r="Y611" s="274"/>
      <c r="Z611" s="273"/>
      <c r="AA611" s="273"/>
      <c r="AB611" s="273"/>
      <c r="AC611" s="275"/>
      <c r="AD611" s="41"/>
      <c r="AE611" s="41"/>
      <c r="AF611" s="41"/>
      <c r="AG611" s="41"/>
      <c r="AH611" s="41"/>
      <c r="AI611" s="278"/>
    </row>
    <row r="612" spans="1:35" ht="45" customHeight="1" x14ac:dyDescent="0.2">
      <c r="A612" s="218" t="s">
        <v>3190</v>
      </c>
      <c r="B612" s="210">
        <v>690701006</v>
      </c>
      <c r="C612" s="209" t="s">
        <v>2314</v>
      </c>
      <c r="D612" s="210" t="s">
        <v>8069</v>
      </c>
      <c r="E612" s="209" t="s">
        <v>2327</v>
      </c>
      <c r="F612" s="211" t="s">
        <v>26</v>
      </c>
      <c r="G612" s="211"/>
      <c r="H612" s="211" t="s">
        <v>2328</v>
      </c>
      <c r="I612" s="211" t="s">
        <v>28</v>
      </c>
      <c r="J612" s="209"/>
      <c r="K612" s="209"/>
      <c r="L612" s="209" t="s">
        <v>7136</v>
      </c>
      <c r="M612" s="209" t="s">
        <v>3191</v>
      </c>
      <c r="N612" s="212" t="s">
        <v>46</v>
      </c>
      <c r="O612" s="213" t="s">
        <v>579</v>
      </c>
      <c r="P612" s="213" t="s">
        <v>7137</v>
      </c>
      <c r="Q612" s="214" t="s">
        <v>7138</v>
      </c>
      <c r="R612" s="213"/>
      <c r="S612" s="214">
        <v>91001</v>
      </c>
      <c r="T612" s="214" t="s">
        <v>2343</v>
      </c>
      <c r="U612" s="214" t="s">
        <v>8005</v>
      </c>
      <c r="V612" s="215">
        <v>41361</v>
      </c>
      <c r="W612" s="213">
        <v>7475</v>
      </c>
      <c r="X612" s="273"/>
      <c r="Y612" s="274"/>
      <c r="Z612" s="273"/>
      <c r="AA612" s="273"/>
      <c r="AB612" s="273"/>
      <c r="AC612" s="275"/>
      <c r="AD612" s="41"/>
      <c r="AE612" s="41"/>
      <c r="AF612" s="41"/>
      <c r="AG612" s="41"/>
      <c r="AH612" s="41"/>
      <c r="AI612" s="278"/>
    </row>
    <row r="613" spans="1:35" ht="45" customHeight="1" x14ac:dyDescent="0.2">
      <c r="A613" s="218" t="s">
        <v>7139</v>
      </c>
      <c r="B613" s="210">
        <v>692539001</v>
      </c>
      <c r="C613" s="209" t="s">
        <v>2314</v>
      </c>
      <c r="D613" s="210" t="s">
        <v>8069</v>
      </c>
      <c r="E613" s="209" t="s">
        <v>2327</v>
      </c>
      <c r="F613" s="211" t="s">
        <v>26</v>
      </c>
      <c r="G613" s="211"/>
      <c r="H613" s="211" t="s">
        <v>2328</v>
      </c>
      <c r="I613" s="211" t="s">
        <v>28</v>
      </c>
      <c r="J613" s="209"/>
      <c r="K613" s="209"/>
      <c r="L613" s="209" t="s">
        <v>3192</v>
      </c>
      <c r="M613" s="209" t="s">
        <v>3193</v>
      </c>
      <c r="N613" s="212" t="s">
        <v>46</v>
      </c>
      <c r="O613" s="213" t="s">
        <v>3195</v>
      </c>
      <c r="P613" s="213" t="s">
        <v>3194</v>
      </c>
      <c r="Q613" s="214"/>
      <c r="R613" s="213"/>
      <c r="S613" s="214">
        <v>91001</v>
      </c>
      <c r="T613" s="214" t="s">
        <v>2343</v>
      </c>
      <c r="U613" s="214" t="s">
        <v>8005</v>
      </c>
      <c r="V613" s="215">
        <v>38729</v>
      </c>
      <c r="W613" s="213">
        <v>7256</v>
      </c>
      <c r="X613" s="231"/>
      <c r="Y613" s="212"/>
      <c r="Z613" s="231"/>
      <c r="AA613" s="231"/>
      <c r="AB613" s="231"/>
      <c r="AC613" s="209"/>
      <c r="AD613" s="41"/>
      <c r="AE613" s="41"/>
      <c r="AF613" s="41"/>
      <c r="AG613" s="41"/>
      <c r="AH613" s="41"/>
      <c r="AI613" s="278"/>
    </row>
    <row r="614" spans="1:35" ht="45" customHeight="1" x14ac:dyDescent="0.2">
      <c r="A614" s="218" t="s">
        <v>3196</v>
      </c>
      <c r="B614" s="209" t="s">
        <v>7751</v>
      </c>
      <c r="C614" s="209" t="s">
        <v>2314</v>
      </c>
      <c r="D614" s="210" t="s">
        <v>8069</v>
      </c>
      <c r="E614" s="209" t="s">
        <v>2338</v>
      </c>
      <c r="F614" s="211" t="s">
        <v>1389</v>
      </c>
      <c r="G614" s="211"/>
      <c r="H614" s="211" t="s">
        <v>2339</v>
      </c>
      <c r="I614" s="211" t="s">
        <v>28</v>
      </c>
      <c r="J614" s="209"/>
      <c r="K614" s="209"/>
      <c r="L614" s="209" t="s">
        <v>3197</v>
      </c>
      <c r="M614" s="209" t="s">
        <v>3198</v>
      </c>
      <c r="N614" s="212" t="s">
        <v>4998</v>
      </c>
      <c r="O614" s="213" t="s">
        <v>8119</v>
      </c>
      <c r="P614" s="213"/>
      <c r="Q614" s="214"/>
      <c r="R614" s="213"/>
      <c r="S614" s="214">
        <v>91001</v>
      </c>
      <c r="T614" s="214" t="s">
        <v>3199</v>
      </c>
      <c r="U614" s="214">
        <v>2007</v>
      </c>
      <c r="V614" s="215">
        <v>38803</v>
      </c>
      <c r="W614" s="213">
        <v>7315</v>
      </c>
      <c r="X614" s="231"/>
      <c r="Y614" s="212"/>
      <c r="Z614" s="231"/>
      <c r="AA614" s="231"/>
      <c r="AB614" s="231"/>
      <c r="AC614" s="209"/>
      <c r="AD614" s="41"/>
      <c r="AE614" s="41"/>
      <c r="AF614" s="41"/>
      <c r="AG614" s="41"/>
      <c r="AH614" s="41"/>
      <c r="AI614" s="278"/>
    </row>
    <row r="615" spans="1:35" ht="45" customHeight="1" x14ac:dyDescent="0.2">
      <c r="A615" s="249" t="s">
        <v>3200</v>
      </c>
      <c r="B615" s="210">
        <v>692532007</v>
      </c>
      <c r="C615" s="209" t="s">
        <v>2578</v>
      </c>
      <c r="D615" s="210" t="s">
        <v>8069</v>
      </c>
      <c r="E615" s="209" t="s">
        <v>503</v>
      </c>
      <c r="F615" s="211" t="s">
        <v>26</v>
      </c>
      <c r="G615" s="211"/>
      <c r="H615" s="211" t="s">
        <v>504</v>
      </c>
      <c r="I615" s="211" t="s">
        <v>28</v>
      </c>
      <c r="J615" s="209"/>
      <c r="K615" s="209"/>
      <c r="L615" s="209" t="s">
        <v>3201</v>
      </c>
      <c r="M615" s="209" t="s">
        <v>3203</v>
      </c>
      <c r="N615" s="212" t="s">
        <v>4995</v>
      </c>
      <c r="O615" s="213" t="s">
        <v>8120</v>
      </c>
      <c r="P615" s="213"/>
      <c r="Q615" s="214" t="s">
        <v>3202</v>
      </c>
      <c r="R615" s="213"/>
      <c r="S615" s="214" t="s">
        <v>2580</v>
      </c>
      <c r="T615" s="214" t="s">
        <v>3204</v>
      </c>
      <c r="U615" s="214">
        <v>2009</v>
      </c>
      <c r="V615" s="215">
        <v>40374</v>
      </c>
      <c r="W615" s="213">
        <v>7430</v>
      </c>
      <c r="X615" s="231"/>
      <c r="Y615" s="212"/>
      <c r="Z615" s="231"/>
      <c r="AA615" s="231"/>
      <c r="AB615" s="231"/>
      <c r="AC615" s="209"/>
      <c r="AD615" s="41"/>
      <c r="AE615" s="41"/>
      <c r="AF615" s="41"/>
      <c r="AG615" s="41"/>
      <c r="AH615" s="41"/>
      <c r="AI615" s="278"/>
    </row>
    <row r="616" spans="1:35" ht="45" customHeight="1" x14ac:dyDescent="0.2">
      <c r="A616" s="218" t="s">
        <v>3205</v>
      </c>
      <c r="B616" s="210">
        <v>690718006</v>
      </c>
      <c r="C616" s="209" t="s">
        <v>2314</v>
      </c>
      <c r="D616" s="210" t="s">
        <v>8069</v>
      </c>
      <c r="E616" s="209" t="s">
        <v>2327</v>
      </c>
      <c r="F616" s="211" t="s">
        <v>26</v>
      </c>
      <c r="G616" s="211"/>
      <c r="H616" s="211" t="s">
        <v>2328</v>
      </c>
      <c r="I616" s="211" t="s">
        <v>28</v>
      </c>
      <c r="J616" s="209"/>
      <c r="K616" s="209"/>
      <c r="L616" s="209" t="s">
        <v>3206</v>
      </c>
      <c r="M616" s="209" t="s">
        <v>3207</v>
      </c>
      <c r="N616" s="212" t="s">
        <v>46</v>
      </c>
      <c r="O616" s="213" t="s">
        <v>848</v>
      </c>
      <c r="P616" s="213" t="s">
        <v>5161</v>
      </c>
      <c r="Q616" s="214" t="s">
        <v>5162</v>
      </c>
      <c r="R616" s="213"/>
      <c r="S616" s="214">
        <v>91001</v>
      </c>
      <c r="T616" s="214" t="s">
        <v>2359</v>
      </c>
      <c r="U616" s="214" t="s">
        <v>8005</v>
      </c>
      <c r="V616" s="215">
        <v>38628</v>
      </c>
      <c r="W616" s="213">
        <v>7204</v>
      </c>
      <c r="X616" s="273"/>
      <c r="Y616" s="274"/>
      <c r="Z616" s="273"/>
      <c r="AA616" s="273"/>
      <c r="AB616" s="273"/>
      <c r="AC616" s="275"/>
      <c r="AD616" s="41"/>
      <c r="AE616" s="41"/>
      <c r="AF616" s="41"/>
      <c r="AG616" s="41"/>
      <c r="AH616" s="41"/>
      <c r="AI616" s="278"/>
    </row>
    <row r="617" spans="1:35" ht="45" customHeight="1" x14ac:dyDescent="0.2">
      <c r="A617" s="218" t="s">
        <v>3208</v>
      </c>
      <c r="B617" s="210">
        <v>691104001</v>
      </c>
      <c r="C617" s="209" t="s">
        <v>2314</v>
      </c>
      <c r="D617" s="210" t="s">
        <v>8069</v>
      </c>
      <c r="E617" s="209" t="s">
        <v>2327</v>
      </c>
      <c r="F617" s="211" t="s">
        <v>26</v>
      </c>
      <c r="G617" s="211"/>
      <c r="H617" s="211" t="s">
        <v>2409</v>
      </c>
      <c r="I617" s="211" t="s">
        <v>28</v>
      </c>
      <c r="J617" s="209"/>
      <c r="K617" s="209"/>
      <c r="L617" s="243" t="s">
        <v>3209</v>
      </c>
      <c r="M617" s="209" t="s">
        <v>3210</v>
      </c>
      <c r="N617" s="212" t="s">
        <v>4999</v>
      </c>
      <c r="O617" s="213" t="s">
        <v>817</v>
      </c>
      <c r="P617" s="213" t="s">
        <v>5090</v>
      </c>
      <c r="Q617" s="214" t="s">
        <v>5091</v>
      </c>
      <c r="R617" s="213"/>
      <c r="S617" s="214">
        <v>91001</v>
      </c>
      <c r="T617" s="214" t="s">
        <v>482</v>
      </c>
      <c r="U617" s="214" t="s">
        <v>8005</v>
      </c>
      <c r="V617" s="215">
        <v>38287</v>
      </c>
      <c r="W617" s="213">
        <v>7147</v>
      </c>
      <c r="X617" s="231"/>
      <c r="Y617" s="212"/>
      <c r="Z617" s="231"/>
      <c r="AA617" s="231"/>
      <c r="AB617" s="231"/>
      <c r="AC617" s="209"/>
      <c r="AD617" s="41"/>
      <c r="AE617" s="41"/>
      <c r="AF617" s="41"/>
      <c r="AG617" s="41"/>
      <c r="AH617" s="41"/>
      <c r="AI617" s="278"/>
    </row>
    <row r="618" spans="1:35" ht="45" customHeight="1" x14ac:dyDescent="0.2">
      <c r="A618" s="218" t="s">
        <v>3211</v>
      </c>
      <c r="B618" s="210">
        <v>691508005</v>
      </c>
      <c r="C618" s="209" t="s">
        <v>2314</v>
      </c>
      <c r="D618" s="210" t="s">
        <v>8069</v>
      </c>
      <c r="E618" s="209" t="s">
        <v>2327</v>
      </c>
      <c r="F618" s="211" t="s">
        <v>26</v>
      </c>
      <c r="G618" s="211"/>
      <c r="H618" s="211" t="s">
        <v>2328</v>
      </c>
      <c r="I618" s="211" t="s">
        <v>28</v>
      </c>
      <c r="J618" s="209"/>
      <c r="K618" s="209"/>
      <c r="L618" s="209" t="s">
        <v>3212</v>
      </c>
      <c r="M618" s="209" t="s">
        <v>3213</v>
      </c>
      <c r="N618" s="212" t="s">
        <v>294</v>
      </c>
      <c r="O618" s="213" t="s">
        <v>8015</v>
      </c>
      <c r="P618" s="213" t="s">
        <v>5309</v>
      </c>
      <c r="Q618" s="214" t="s">
        <v>5310</v>
      </c>
      <c r="R618" s="213"/>
      <c r="S618" s="214">
        <v>91001</v>
      </c>
      <c r="T618" s="214" t="s">
        <v>2331</v>
      </c>
      <c r="U618" s="214" t="s">
        <v>8005</v>
      </c>
      <c r="V618" s="215">
        <v>37970</v>
      </c>
      <c r="W618" s="213">
        <v>7050</v>
      </c>
      <c r="X618" s="231"/>
      <c r="Y618" s="212"/>
      <c r="Z618" s="231"/>
      <c r="AA618" s="231"/>
      <c r="AB618" s="231"/>
      <c r="AC618" s="209"/>
      <c r="AD618" s="41"/>
      <c r="AE618" s="41"/>
      <c r="AF618" s="41"/>
      <c r="AG618" s="41"/>
      <c r="AH618" s="41"/>
      <c r="AI618" s="278"/>
    </row>
    <row r="619" spans="1:35" ht="45" customHeight="1" x14ac:dyDescent="0.2">
      <c r="A619" s="218" t="s">
        <v>3214</v>
      </c>
      <c r="B619" s="210">
        <v>690205009</v>
      </c>
      <c r="C619" s="209" t="s">
        <v>2314</v>
      </c>
      <c r="D619" s="210" t="s">
        <v>8069</v>
      </c>
      <c r="E619" s="209" t="s">
        <v>2327</v>
      </c>
      <c r="F619" s="211" t="s">
        <v>26</v>
      </c>
      <c r="G619" s="211"/>
      <c r="H619" s="211" t="s">
        <v>2328</v>
      </c>
      <c r="I619" s="211" t="s">
        <v>28</v>
      </c>
      <c r="J619" s="209"/>
      <c r="K619" s="209"/>
      <c r="L619" s="209" t="s">
        <v>3215</v>
      </c>
      <c r="M619" s="209" t="s">
        <v>3216</v>
      </c>
      <c r="N619" s="212" t="s">
        <v>725</v>
      </c>
      <c r="O619" s="213" t="s">
        <v>3217</v>
      </c>
      <c r="P619" s="212" t="s">
        <v>5107</v>
      </c>
      <c r="Q619" s="214" t="s">
        <v>5108</v>
      </c>
      <c r="R619" s="213"/>
      <c r="S619" s="214">
        <v>91001</v>
      </c>
      <c r="T619" s="214" t="s">
        <v>2331</v>
      </c>
      <c r="U619" s="214" t="s">
        <v>8005</v>
      </c>
      <c r="V619" s="215">
        <v>38737</v>
      </c>
      <c r="W619" s="213">
        <v>7280</v>
      </c>
      <c r="X619" s="231"/>
      <c r="Y619" s="212"/>
      <c r="Z619" s="231"/>
      <c r="AA619" s="231"/>
      <c r="AB619" s="231"/>
      <c r="AC619" s="209"/>
      <c r="AD619" s="41"/>
      <c r="AE619" s="41"/>
      <c r="AF619" s="41"/>
      <c r="AG619" s="41"/>
      <c r="AH619" s="41"/>
      <c r="AI619" s="278"/>
    </row>
    <row r="620" spans="1:35" ht="45" customHeight="1" x14ac:dyDescent="0.2">
      <c r="A620" s="218" t="s">
        <v>3218</v>
      </c>
      <c r="B620" s="210">
        <v>691907007</v>
      </c>
      <c r="C620" s="209" t="s">
        <v>2314</v>
      </c>
      <c r="D620" s="210" t="s">
        <v>8069</v>
      </c>
      <c r="E620" s="209" t="s">
        <v>2327</v>
      </c>
      <c r="F620" s="211" t="s">
        <v>26</v>
      </c>
      <c r="G620" s="211"/>
      <c r="H620" s="211" t="s">
        <v>2328</v>
      </c>
      <c r="I620" s="211" t="s">
        <v>28</v>
      </c>
      <c r="J620" s="209"/>
      <c r="K620" s="209"/>
      <c r="L620" s="209" t="s">
        <v>7140</v>
      </c>
      <c r="M620" s="209" t="s">
        <v>3219</v>
      </c>
      <c r="N620" s="212" t="s">
        <v>47</v>
      </c>
      <c r="O620" s="213" t="s">
        <v>1165</v>
      </c>
      <c r="P620" s="213" t="s">
        <v>7141</v>
      </c>
      <c r="Q620" s="225" t="s">
        <v>7142</v>
      </c>
      <c r="R620" s="213"/>
      <c r="S620" s="214">
        <v>91001</v>
      </c>
      <c r="T620" s="214" t="s">
        <v>2331</v>
      </c>
      <c r="U620" s="214" t="s">
        <v>8005</v>
      </c>
      <c r="V620" s="215">
        <v>37970</v>
      </c>
      <c r="W620" s="213">
        <v>7057</v>
      </c>
      <c r="X620" s="273"/>
      <c r="Y620" s="274"/>
      <c r="Z620" s="273"/>
      <c r="AA620" s="273"/>
      <c r="AB620" s="273"/>
      <c r="AC620" s="275"/>
      <c r="AD620" s="41"/>
      <c r="AE620" s="41"/>
      <c r="AF620" s="41"/>
      <c r="AG620" s="41"/>
      <c r="AH620" s="41"/>
      <c r="AI620" s="278"/>
    </row>
    <row r="621" spans="1:35" ht="45" customHeight="1" x14ac:dyDescent="0.2">
      <c r="A621" s="218" t="s">
        <v>3220</v>
      </c>
      <c r="B621" s="210">
        <v>691003000</v>
      </c>
      <c r="C621" s="209" t="s">
        <v>2314</v>
      </c>
      <c r="D621" s="210" t="s">
        <v>8069</v>
      </c>
      <c r="E621" s="209" t="s">
        <v>2338</v>
      </c>
      <c r="F621" s="211" t="s">
        <v>1389</v>
      </c>
      <c r="G621" s="211"/>
      <c r="H621" s="211" t="s">
        <v>2339</v>
      </c>
      <c r="I621" s="211" t="s">
        <v>28</v>
      </c>
      <c r="J621" s="209"/>
      <c r="K621" s="209"/>
      <c r="L621" s="209" t="s">
        <v>7795</v>
      </c>
      <c r="M621" s="209" t="s">
        <v>3221</v>
      </c>
      <c r="N621" s="212" t="s">
        <v>4999</v>
      </c>
      <c r="O621" s="213" t="s">
        <v>3222</v>
      </c>
      <c r="P621" s="213"/>
      <c r="Q621" s="214"/>
      <c r="R621" s="213"/>
      <c r="S621" s="214">
        <v>91001</v>
      </c>
      <c r="T621" s="214" t="s">
        <v>3223</v>
      </c>
      <c r="U621" s="214">
        <v>2005</v>
      </c>
      <c r="V621" s="215">
        <v>38729</v>
      </c>
      <c r="W621" s="213">
        <v>7258</v>
      </c>
      <c r="X621" s="231"/>
      <c r="Y621" s="212"/>
      <c r="Z621" s="231"/>
      <c r="AA621" s="231"/>
      <c r="AB621" s="231"/>
      <c r="AC621" s="209"/>
      <c r="AD621" s="41"/>
      <c r="AE621" s="41"/>
      <c r="AF621" s="41"/>
      <c r="AG621" s="41"/>
      <c r="AH621" s="41"/>
      <c r="AI621" s="278"/>
    </row>
    <row r="622" spans="1:35" ht="45" customHeight="1" x14ac:dyDescent="0.2">
      <c r="A622" s="218" t="s">
        <v>3224</v>
      </c>
      <c r="B622" s="210">
        <v>692521005</v>
      </c>
      <c r="C622" s="209" t="s">
        <v>2314</v>
      </c>
      <c r="D622" s="210" t="s">
        <v>8069</v>
      </c>
      <c r="E622" s="209" t="s">
        <v>503</v>
      </c>
      <c r="F622" s="211" t="s">
        <v>26</v>
      </c>
      <c r="G622" s="211"/>
      <c r="H622" s="211" t="s">
        <v>504</v>
      </c>
      <c r="I622" s="211" t="s">
        <v>28</v>
      </c>
      <c r="J622" s="209"/>
      <c r="K622" s="209"/>
      <c r="L622" s="209" t="s">
        <v>7143</v>
      </c>
      <c r="M622" s="209" t="s">
        <v>3225</v>
      </c>
      <c r="N622" s="212" t="s">
        <v>47</v>
      </c>
      <c r="O622" s="213" t="s">
        <v>7144</v>
      </c>
      <c r="P622" s="213" t="s">
        <v>7145</v>
      </c>
      <c r="Q622" s="214" t="s">
        <v>7146</v>
      </c>
      <c r="R622" s="213"/>
      <c r="S622" s="214">
        <v>91001</v>
      </c>
      <c r="T622" s="214" t="s">
        <v>482</v>
      </c>
      <c r="U622" s="214" t="s">
        <v>8005</v>
      </c>
      <c r="V622" s="215">
        <v>38755</v>
      </c>
      <c r="W622" s="213">
        <v>7296</v>
      </c>
      <c r="X622" s="273"/>
      <c r="Y622" s="274"/>
      <c r="Z622" s="273"/>
      <c r="AA622" s="273"/>
      <c r="AB622" s="273"/>
      <c r="AC622" s="275"/>
      <c r="AD622" s="41"/>
      <c r="AE622" s="41"/>
      <c r="AF622" s="41"/>
      <c r="AG622" s="41"/>
      <c r="AH622" s="41"/>
      <c r="AI622" s="278"/>
    </row>
    <row r="623" spans="1:35" ht="45" customHeight="1" x14ac:dyDescent="0.2">
      <c r="A623" s="218" t="s">
        <v>3226</v>
      </c>
      <c r="B623" s="210">
        <v>690304007</v>
      </c>
      <c r="C623" s="209" t="s">
        <v>2314</v>
      </c>
      <c r="D623" s="210" t="s">
        <v>8069</v>
      </c>
      <c r="E623" s="209" t="s">
        <v>503</v>
      </c>
      <c r="F623" s="211" t="s">
        <v>503</v>
      </c>
      <c r="G623" s="211"/>
      <c r="H623" s="211" t="s">
        <v>504</v>
      </c>
      <c r="I623" s="211" t="s">
        <v>28</v>
      </c>
      <c r="J623" s="209"/>
      <c r="K623" s="209"/>
      <c r="L623" s="209" t="s">
        <v>5307</v>
      </c>
      <c r="M623" s="209" t="s">
        <v>3228</v>
      </c>
      <c r="N623" s="212" t="s">
        <v>4995</v>
      </c>
      <c r="O623" s="213" t="s">
        <v>1588</v>
      </c>
      <c r="P623" s="213" t="s">
        <v>5308</v>
      </c>
      <c r="Q623" s="214" t="s">
        <v>3227</v>
      </c>
      <c r="R623" s="213"/>
      <c r="S623" s="214">
        <v>91001</v>
      </c>
      <c r="T623" s="214" t="s">
        <v>482</v>
      </c>
      <c r="U623" s="214" t="s">
        <v>8005</v>
      </c>
      <c r="V623" s="215">
        <v>42059</v>
      </c>
      <c r="W623" s="213">
        <v>7548</v>
      </c>
      <c r="X623" s="231"/>
      <c r="Y623" s="212"/>
      <c r="Z623" s="231"/>
      <c r="AA623" s="231"/>
      <c r="AB623" s="231"/>
      <c r="AC623" s="209"/>
      <c r="AD623" s="41"/>
      <c r="AE623" s="41"/>
      <c r="AF623" s="41"/>
      <c r="AG623" s="41"/>
      <c r="AH623" s="41"/>
      <c r="AI623" s="278"/>
    </row>
    <row r="624" spans="1:35" ht="45" customHeight="1" x14ac:dyDescent="0.2">
      <c r="A624" s="218" t="s">
        <v>3229</v>
      </c>
      <c r="B624" s="210">
        <v>690716003</v>
      </c>
      <c r="C624" s="209" t="s">
        <v>2314</v>
      </c>
      <c r="D624" s="210" t="s">
        <v>8069</v>
      </c>
      <c r="E624" s="209" t="s">
        <v>503</v>
      </c>
      <c r="F624" s="211" t="s">
        <v>26</v>
      </c>
      <c r="G624" s="211"/>
      <c r="H624" s="211" t="s">
        <v>504</v>
      </c>
      <c r="I624" s="211" t="s">
        <v>28</v>
      </c>
      <c r="J624" s="209"/>
      <c r="K624" s="209"/>
      <c r="L624" s="209" t="s">
        <v>7147</v>
      </c>
      <c r="M624" s="209" t="s">
        <v>3230</v>
      </c>
      <c r="N624" s="212" t="s">
        <v>46</v>
      </c>
      <c r="O624" s="213" t="s">
        <v>3231</v>
      </c>
      <c r="P624" s="213" t="s">
        <v>7148</v>
      </c>
      <c r="Q624" s="225" t="s">
        <v>7149</v>
      </c>
      <c r="R624" s="213"/>
      <c r="S624" s="214">
        <v>91001</v>
      </c>
      <c r="T624" s="214" t="s">
        <v>482</v>
      </c>
      <c r="U624" s="214" t="s">
        <v>8005</v>
      </c>
      <c r="V624" s="215">
        <v>42058</v>
      </c>
      <c r="W624" s="213">
        <v>7543</v>
      </c>
      <c r="X624" s="273"/>
      <c r="Y624" s="274"/>
      <c r="Z624" s="273"/>
      <c r="AA624" s="273"/>
      <c r="AB624" s="273"/>
      <c r="AC624" s="275"/>
      <c r="AD624" s="41"/>
      <c r="AE624" s="41"/>
      <c r="AF624" s="41"/>
      <c r="AG624" s="41"/>
      <c r="AH624" s="41"/>
      <c r="AI624" s="278"/>
    </row>
    <row r="625" spans="1:35" ht="45" customHeight="1" x14ac:dyDescent="0.2">
      <c r="A625" s="218" t="s">
        <v>7150</v>
      </c>
      <c r="B625" s="210">
        <v>691607003</v>
      </c>
      <c r="C625" s="209" t="s">
        <v>2314</v>
      </c>
      <c r="D625" s="210" t="s">
        <v>8069</v>
      </c>
      <c r="E625" s="209" t="s">
        <v>503</v>
      </c>
      <c r="F625" s="211" t="s">
        <v>26</v>
      </c>
      <c r="G625" s="211"/>
      <c r="H625" s="211" t="s">
        <v>504</v>
      </c>
      <c r="I625" s="211" t="s">
        <v>28</v>
      </c>
      <c r="J625" s="209"/>
      <c r="K625" s="209"/>
      <c r="L625" s="209" t="s">
        <v>7151</v>
      </c>
      <c r="M625" s="209" t="s">
        <v>3233</v>
      </c>
      <c r="N625" s="212" t="s">
        <v>294</v>
      </c>
      <c r="O625" s="213" t="s">
        <v>3235</v>
      </c>
      <c r="P625" s="213" t="s">
        <v>3234</v>
      </c>
      <c r="Q625" s="214" t="s">
        <v>3232</v>
      </c>
      <c r="R625" s="213"/>
      <c r="S625" s="214">
        <v>91001</v>
      </c>
      <c r="T625" s="209" t="s">
        <v>2343</v>
      </c>
      <c r="U625" s="214" t="s">
        <v>8005</v>
      </c>
      <c r="V625" s="215">
        <v>38765</v>
      </c>
      <c r="W625" s="213">
        <v>7303</v>
      </c>
      <c r="X625" s="273"/>
      <c r="Y625" s="274"/>
      <c r="Z625" s="273"/>
      <c r="AA625" s="273"/>
      <c r="AB625" s="273"/>
      <c r="AC625" s="275"/>
      <c r="AD625" s="41"/>
      <c r="AE625" s="41"/>
      <c r="AF625" s="41"/>
      <c r="AG625" s="41"/>
      <c r="AH625" s="41"/>
      <c r="AI625" s="278"/>
    </row>
    <row r="626" spans="1:35" ht="45" customHeight="1" x14ac:dyDescent="0.2">
      <c r="A626" s="218" t="s">
        <v>3236</v>
      </c>
      <c r="B626" s="210">
        <v>690201003</v>
      </c>
      <c r="C626" s="209" t="s">
        <v>2314</v>
      </c>
      <c r="D626" s="210" t="s">
        <v>8069</v>
      </c>
      <c r="E626" s="209" t="s">
        <v>503</v>
      </c>
      <c r="F626" s="211" t="s">
        <v>26</v>
      </c>
      <c r="G626" s="211"/>
      <c r="H626" s="211" t="s">
        <v>504</v>
      </c>
      <c r="I626" s="211" t="s">
        <v>28</v>
      </c>
      <c r="J626" s="209"/>
      <c r="K626" s="209"/>
      <c r="L626" s="209" t="s">
        <v>7152</v>
      </c>
      <c r="M626" s="209" t="s">
        <v>3237</v>
      </c>
      <c r="N626" s="212" t="s">
        <v>4995</v>
      </c>
      <c r="O626" s="213" t="s">
        <v>2278</v>
      </c>
      <c r="P626" s="213" t="s">
        <v>3238</v>
      </c>
      <c r="Q626" s="214" t="s">
        <v>7153</v>
      </c>
      <c r="R626" s="213"/>
      <c r="S626" s="214">
        <v>91001</v>
      </c>
      <c r="T626" s="214" t="s">
        <v>482</v>
      </c>
      <c r="U626" s="214" t="s">
        <v>8005</v>
      </c>
      <c r="V626" s="215">
        <v>42087</v>
      </c>
      <c r="W626" s="213">
        <v>7560</v>
      </c>
      <c r="X626" s="273"/>
      <c r="Y626" s="274"/>
      <c r="Z626" s="273"/>
      <c r="AA626" s="273"/>
      <c r="AB626" s="273"/>
      <c r="AC626" s="275"/>
      <c r="AD626" s="41"/>
      <c r="AE626" s="41"/>
      <c r="AF626" s="41"/>
      <c r="AG626" s="41"/>
      <c r="AH626" s="41"/>
      <c r="AI626" s="278"/>
    </row>
    <row r="627" spans="1:35" ht="45" customHeight="1" x14ac:dyDescent="0.2">
      <c r="A627" s="218" t="s">
        <v>7154</v>
      </c>
      <c r="B627" s="210">
        <v>691914003</v>
      </c>
      <c r="C627" s="209" t="s">
        <v>2314</v>
      </c>
      <c r="D627" s="210" t="s">
        <v>8069</v>
      </c>
      <c r="E627" s="209" t="s">
        <v>2327</v>
      </c>
      <c r="F627" s="211" t="s">
        <v>26</v>
      </c>
      <c r="G627" s="211"/>
      <c r="H627" s="211" t="s">
        <v>2328</v>
      </c>
      <c r="I627" s="211" t="s">
        <v>28</v>
      </c>
      <c r="J627" s="209"/>
      <c r="K627" s="209"/>
      <c r="L627" s="209" t="s">
        <v>3239</v>
      </c>
      <c r="M627" s="209" t="s">
        <v>3240</v>
      </c>
      <c r="N627" s="212" t="s">
        <v>47</v>
      </c>
      <c r="O627" s="213" t="s">
        <v>3242</v>
      </c>
      <c r="P627" s="213" t="s">
        <v>3241</v>
      </c>
      <c r="Q627" s="214"/>
      <c r="R627" s="213"/>
      <c r="S627" s="214">
        <v>91001</v>
      </c>
      <c r="T627" s="214" t="s">
        <v>3243</v>
      </c>
      <c r="U627" s="214">
        <v>2006</v>
      </c>
      <c r="V627" s="215">
        <v>38736</v>
      </c>
      <c r="W627" s="213">
        <v>7274</v>
      </c>
      <c r="X627" s="231"/>
      <c r="Y627" s="212"/>
      <c r="Z627" s="231"/>
      <c r="AA627" s="231"/>
      <c r="AB627" s="231"/>
      <c r="AC627" s="209"/>
      <c r="AD627" s="41"/>
      <c r="AE627" s="41"/>
      <c r="AF627" s="41"/>
      <c r="AG627" s="41"/>
      <c r="AH627" s="41"/>
      <c r="AI627" s="278"/>
    </row>
    <row r="628" spans="1:35" ht="45" customHeight="1" x14ac:dyDescent="0.2">
      <c r="A628" s="218" t="s">
        <v>7680</v>
      </c>
      <c r="B628" s="210">
        <v>691501000</v>
      </c>
      <c r="C628" s="209" t="s">
        <v>2314</v>
      </c>
      <c r="D628" s="210" t="s">
        <v>8069</v>
      </c>
      <c r="E628" s="209" t="s">
        <v>503</v>
      </c>
      <c r="F628" s="211" t="s">
        <v>26</v>
      </c>
      <c r="G628" s="211"/>
      <c r="H628" s="211" t="s">
        <v>2409</v>
      </c>
      <c r="I628" s="211" t="s">
        <v>28</v>
      </c>
      <c r="J628" s="209"/>
      <c r="K628" s="209"/>
      <c r="L628" s="209" t="s">
        <v>7155</v>
      </c>
      <c r="M628" s="209" t="s">
        <v>5093</v>
      </c>
      <c r="N628" s="212" t="s">
        <v>294</v>
      </c>
      <c r="O628" s="213" t="s">
        <v>3898</v>
      </c>
      <c r="P628" s="213" t="s">
        <v>4940</v>
      </c>
      <c r="Q628" s="214" t="s">
        <v>5094</v>
      </c>
      <c r="R628" s="213"/>
      <c r="S628" s="214">
        <v>91001</v>
      </c>
      <c r="T628" s="214" t="s">
        <v>4941</v>
      </c>
      <c r="U628" s="214" t="s">
        <v>8005</v>
      </c>
      <c r="V628" s="215">
        <v>38572</v>
      </c>
      <c r="W628" s="213">
        <v>7186</v>
      </c>
      <c r="X628" s="273"/>
      <c r="Y628" s="274"/>
      <c r="Z628" s="273"/>
      <c r="AA628" s="273"/>
      <c r="AB628" s="273"/>
      <c r="AC628" s="275"/>
      <c r="AD628" s="41"/>
      <c r="AE628" s="41"/>
      <c r="AF628" s="41"/>
      <c r="AG628" s="41"/>
      <c r="AH628" s="41"/>
      <c r="AI628" s="278"/>
    </row>
    <row r="629" spans="1:35" ht="45" customHeight="1" x14ac:dyDescent="0.2">
      <c r="A629" s="218" t="s">
        <v>3244</v>
      </c>
      <c r="B629" s="210">
        <v>692506006</v>
      </c>
      <c r="C629" s="209" t="s">
        <v>2314</v>
      </c>
      <c r="D629" s="210" t="s">
        <v>8069</v>
      </c>
      <c r="E629" s="209" t="s">
        <v>2327</v>
      </c>
      <c r="F629" s="211" t="s">
        <v>26</v>
      </c>
      <c r="G629" s="211"/>
      <c r="H629" s="211" t="s">
        <v>2328</v>
      </c>
      <c r="I629" s="211" t="s">
        <v>28</v>
      </c>
      <c r="J629" s="209"/>
      <c r="K629" s="209"/>
      <c r="L629" s="209" t="s">
        <v>3245</v>
      </c>
      <c r="M629" s="209" t="s">
        <v>5025</v>
      </c>
      <c r="N629" s="212" t="s">
        <v>4996</v>
      </c>
      <c r="O629" s="213" t="s">
        <v>3247</v>
      </c>
      <c r="P629" s="213" t="s">
        <v>3246</v>
      </c>
      <c r="Q629" s="214"/>
      <c r="R629" s="213"/>
      <c r="S629" s="214">
        <v>91001</v>
      </c>
      <c r="T629" s="214" t="s">
        <v>2331</v>
      </c>
      <c r="U629" s="214" t="s">
        <v>8005</v>
      </c>
      <c r="V629" s="215">
        <v>38736</v>
      </c>
      <c r="W629" s="213">
        <v>7278</v>
      </c>
      <c r="X629" s="231"/>
      <c r="Y629" s="212"/>
      <c r="Z629" s="231"/>
      <c r="AA629" s="231"/>
      <c r="AB629" s="231"/>
      <c r="AC629" s="209"/>
      <c r="AD629" s="41"/>
      <c r="AE629" s="41"/>
      <c r="AF629" s="41"/>
      <c r="AG629" s="41"/>
      <c r="AH629" s="41"/>
      <c r="AI629" s="278"/>
    </row>
    <row r="630" spans="1:35" ht="45" customHeight="1" x14ac:dyDescent="0.2">
      <c r="A630" s="218" t="s">
        <v>7156</v>
      </c>
      <c r="B630" s="210">
        <v>691807002</v>
      </c>
      <c r="C630" s="209" t="s">
        <v>2314</v>
      </c>
      <c r="D630" s="210" t="s">
        <v>8069</v>
      </c>
      <c r="E630" s="209" t="s">
        <v>2327</v>
      </c>
      <c r="F630" s="211" t="s">
        <v>26</v>
      </c>
      <c r="G630" s="211"/>
      <c r="H630" s="211" t="s">
        <v>2328</v>
      </c>
      <c r="I630" s="211" t="s">
        <v>28</v>
      </c>
      <c r="J630" s="209"/>
      <c r="K630" s="209"/>
      <c r="L630" s="209" t="s">
        <v>3248</v>
      </c>
      <c r="M630" s="209" t="s">
        <v>3249</v>
      </c>
      <c r="N630" s="212" t="s">
        <v>47</v>
      </c>
      <c r="O630" s="213" t="s">
        <v>8121</v>
      </c>
      <c r="P630" s="214" t="s">
        <v>7157</v>
      </c>
      <c r="Q630" s="209" t="s">
        <v>5097</v>
      </c>
      <c r="R630" s="213"/>
      <c r="S630" s="214" t="s">
        <v>2537</v>
      </c>
      <c r="T630" s="214" t="s">
        <v>2331</v>
      </c>
      <c r="U630" s="214" t="s">
        <v>8005</v>
      </c>
      <c r="V630" s="215">
        <v>37970</v>
      </c>
      <c r="W630" s="213">
        <v>7105</v>
      </c>
      <c r="X630" s="273"/>
      <c r="Y630" s="274"/>
      <c r="Z630" s="273"/>
      <c r="AA630" s="273"/>
      <c r="AB630" s="273"/>
      <c r="AC630" s="275"/>
      <c r="AD630" s="41"/>
      <c r="AE630" s="41"/>
      <c r="AF630" s="41"/>
      <c r="AG630" s="41"/>
      <c r="AH630" s="41"/>
      <c r="AI630" s="278"/>
    </row>
    <row r="631" spans="1:35" ht="45" customHeight="1" x14ac:dyDescent="0.2">
      <c r="A631" s="218" t="s">
        <v>7158</v>
      </c>
      <c r="B631" s="210">
        <v>691418006</v>
      </c>
      <c r="C631" s="209"/>
      <c r="D631" s="210" t="s">
        <v>8069</v>
      </c>
      <c r="E631" s="209" t="s">
        <v>2327</v>
      </c>
      <c r="F631" s="211" t="s">
        <v>26</v>
      </c>
      <c r="G631" s="211"/>
      <c r="H631" s="211" t="s">
        <v>2328</v>
      </c>
      <c r="I631" s="211" t="s">
        <v>28</v>
      </c>
      <c r="J631" s="209"/>
      <c r="K631" s="209"/>
      <c r="L631" s="209" t="s">
        <v>7159</v>
      </c>
      <c r="M631" s="209" t="s">
        <v>7160</v>
      </c>
      <c r="N631" s="212" t="s">
        <v>294</v>
      </c>
      <c r="O631" s="213" t="s">
        <v>7161</v>
      </c>
      <c r="P631" s="214">
        <v>432216400</v>
      </c>
      <c r="Q631" s="255" t="s">
        <v>7162</v>
      </c>
      <c r="R631" s="213"/>
      <c r="S631" s="214" t="s">
        <v>2537</v>
      </c>
      <c r="T631" s="214" t="s">
        <v>2331</v>
      </c>
      <c r="U631" s="214" t="s">
        <v>8005</v>
      </c>
      <c r="V631" s="215">
        <v>44397</v>
      </c>
      <c r="W631" s="213">
        <v>7734</v>
      </c>
      <c r="X631" s="283"/>
      <c r="Y631" s="284"/>
      <c r="Z631" s="283"/>
      <c r="AA631" s="283"/>
      <c r="AB631" s="283"/>
      <c r="AC631" s="285"/>
      <c r="AD631" s="41"/>
      <c r="AE631" s="41"/>
      <c r="AF631" s="41"/>
      <c r="AG631" s="41"/>
      <c r="AH631" s="41"/>
      <c r="AI631" s="278"/>
    </row>
    <row r="632" spans="1:35" ht="45" customHeight="1" x14ac:dyDescent="0.2">
      <c r="A632" s="218" t="s">
        <v>3250</v>
      </c>
      <c r="B632" s="210">
        <v>692001001</v>
      </c>
      <c r="C632" s="209" t="s">
        <v>2314</v>
      </c>
      <c r="D632" s="210" t="s">
        <v>8069</v>
      </c>
      <c r="E632" s="209" t="s">
        <v>2327</v>
      </c>
      <c r="F632" s="211" t="s">
        <v>26</v>
      </c>
      <c r="G632" s="211"/>
      <c r="H632" s="211" t="s">
        <v>2328</v>
      </c>
      <c r="I632" s="211" t="s">
        <v>28</v>
      </c>
      <c r="J632" s="209"/>
      <c r="K632" s="209"/>
      <c r="L632" s="209" t="s">
        <v>7163</v>
      </c>
      <c r="M632" s="209" t="s">
        <v>5574</v>
      </c>
      <c r="N632" s="212" t="s">
        <v>5000</v>
      </c>
      <c r="O632" s="213" t="s">
        <v>900</v>
      </c>
      <c r="P632" s="213"/>
      <c r="Q632" s="214"/>
      <c r="R632" s="213"/>
      <c r="S632" s="214">
        <v>91001</v>
      </c>
      <c r="T632" s="214" t="s">
        <v>2331</v>
      </c>
      <c r="U632" s="214" t="s">
        <v>8005</v>
      </c>
      <c r="V632" s="215">
        <v>37970</v>
      </c>
      <c r="W632" s="213">
        <v>7092</v>
      </c>
      <c r="X632" s="273"/>
      <c r="Y632" s="274"/>
      <c r="Z632" s="273"/>
      <c r="AA632" s="273"/>
      <c r="AB632" s="273"/>
      <c r="AC632" s="275"/>
      <c r="AD632" s="41"/>
      <c r="AE632" s="41"/>
      <c r="AF632" s="41"/>
      <c r="AG632" s="41"/>
      <c r="AH632" s="41"/>
      <c r="AI632" s="278"/>
    </row>
    <row r="633" spans="1:35" ht="45" customHeight="1" x14ac:dyDescent="0.2">
      <c r="A633" s="218" t="s">
        <v>3251</v>
      </c>
      <c r="B633" s="210">
        <v>690305003</v>
      </c>
      <c r="C633" s="209" t="s">
        <v>2314</v>
      </c>
      <c r="D633" s="210" t="s">
        <v>8069</v>
      </c>
      <c r="E633" s="209" t="s">
        <v>2327</v>
      </c>
      <c r="F633" s="211" t="s">
        <v>26</v>
      </c>
      <c r="G633" s="211"/>
      <c r="H633" s="211" t="s">
        <v>2328</v>
      </c>
      <c r="I633" s="211" t="s">
        <v>28</v>
      </c>
      <c r="J633" s="209"/>
      <c r="K633" s="209"/>
      <c r="L633" s="209" t="s">
        <v>6082</v>
      </c>
      <c r="M633" s="209" t="s">
        <v>3252</v>
      </c>
      <c r="N633" s="212" t="s">
        <v>4995</v>
      </c>
      <c r="O633" s="213" t="s">
        <v>57</v>
      </c>
      <c r="P633" s="213" t="s">
        <v>3253</v>
      </c>
      <c r="Q633" s="225" t="s">
        <v>6083</v>
      </c>
      <c r="R633" s="213"/>
      <c r="S633" s="209">
        <v>911001</v>
      </c>
      <c r="T633" s="214" t="s">
        <v>2376</v>
      </c>
      <c r="U633" s="214" t="s">
        <v>8005</v>
      </c>
      <c r="V633" s="215">
        <v>38532</v>
      </c>
      <c r="W633" s="213">
        <v>7177</v>
      </c>
      <c r="X633" s="231"/>
      <c r="Y633" s="212"/>
      <c r="Z633" s="231"/>
      <c r="AA633" s="231"/>
      <c r="AB633" s="231"/>
      <c r="AC633" s="209"/>
      <c r="AD633" s="41"/>
      <c r="AE633" s="41"/>
      <c r="AF633" s="41"/>
      <c r="AG633" s="41"/>
      <c r="AH633" s="41"/>
      <c r="AI633" s="278"/>
    </row>
    <row r="634" spans="1:35" ht="45" customHeight="1" x14ac:dyDescent="0.2">
      <c r="A634" s="218" t="s">
        <v>7164</v>
      </c>
      <c r="B634" s="210">
        <v>690609002</v>
      </c>
      <c r="C634" s="209" t="s">
        <v>2314</v>
      </c>
      <c r="D634" s="210" t="s">
        <v>8069</v>
      </c>
      <c r="E634" s="209" t="s">
        <v>3254</v>
      </c>
      <c r="F634" s="211" t="s">
        <v>26</v>
      </c>
      <c r="G634" s="211"/>
      <c r="H634" s="211" t="s">
        <v>2328</v>
      </c>
      <c r="I634" s="211" t="s">
        <v>28</v>
      </c>
      <c r="J634" s="209"/>
      <c r="K634" s="209"/>
      <c r="L634" s="209" t="s">
        <v>7796</v>
      </c>
      <c r="M634" s="209" t="s">
        <v>3255</v>
      </c>
      <c r="N634" s="212" t="s">
        <v>501</v>
      </c>
      <c r="O634" s="213" t="s">
        <v>179</v>
      </c>
      <c r="P634" s="213"/>
      <c r="Q634" s="214"/>
      <c r="R634" s="213"/>
      <c r="S634" s="214">
        <v>91001</v>
      </c>
      <c r="T634" s="214" t="s">
        <v>2331</v>
      </c>
      <c r="U634" s="214" t="s">
        <v>8005</v>
      </c>
      <c r="V634" s="215">
        <v>37970</v>
      </c>
      <c r="W634" s="213">
        <v>7049</v>
      </c>
      <c r="X634" s="231"/>
      <c r="Y634" s="212"/>
      <c r="Z634" s="231"/>
      <c r="AA634" s="231"/>
      <c r="AB634" s="231"/>
      <c r="AC634" s="209"/>
      <c r="AD634" s="41"/>
      <c r="AE634" s="41"/>
      <c r="AF634" s="41"/>
      <c r="AG634" s="41"/>
      <c r="AH634" s="41"/>
      <c r="AI634" s="278"/>
    </row>
    <row r="635" spans="1:35" ht="45" customHeight="1" x14ac:dyDescent="0.2">
      <c r="A635" s="218" t="s">
        <v>7165</v>
      </c>
      <c r="B635" s="210">
        <v>691007006</v>
      </c>
      <c r="C635" s="209" t="s">
        <v>2314</v>
      </c>
      <c r="D635" s="210" t="s">
        <v>8069</v>
      </c>
      <c r="E635" s="209" t="s">
        <v>503</v>
      </c>
      <c r="F635" s="211" t="s">
        <v>26</v>
      </c>
      <c r="G635" s="211"/>
      <c r="H635" s="211" t="s">
        <v>504</v>
      </c>
      <c r="I635" s="211" t="s">
        <v>28</v>
      </c>
      <c r="J635" s="209"/>
      <c r="K635" s="209"/>
      <c r="L635" s="209" t="s">
        <v>5632</v>
      </c>
      <c r="M635" s="209" t="s">
        <v>3257</v>
      </c>
      <c r="N635" s="212" t="s">
        <v>4999</v>
      </c>
      <c r="O635" s="213" t="s">
        <v>3259</v>
      </c>
      <c r="P635" s="213" t="s">
        <v>3258</v>
      </c>
      <c r="Q635" s="214" t="s">
        <v>3256</v>
      </c>
      <c r="R635" s="213"/>
      <c r="S635" s="214">
        <v>91001</v>
      </c>
      <c r="T635" s="214" t="s">
        <v>482</v>
      </c>
      <c r="U635" s="214" t="s">
        <v>8005</v>
      </c>
      <c r="V635" s="215">
        <v>42383</v>
      </c>
      <c r="W635" s="213">
        <v>7591</v>
      </c>
      <c r="X635" s="231"/>
      <c r="Y635" s="212"/>
      <c r="Z635" s="231"/>
      <c r="AA635" s="231"/>
      <c r="AB635" s="231"/>
      <c r="AC635" s="209"/>
      <c r="AD635" s="41"/>
      <c r="AE635" s="41"/>
      <c r="AF635" s="41"/>
      <c r="AG635" s="41"/>
      <c r="AH635" s="41"/>
      <c r="AI635" s="278"/>
    </row>
    <row r="636" spans="1:35" ht="45" customHeight="1" x14ac:dyDescent="0.2">
      <c r="A636" s="218" t="s">
        <v>7166</v>
      </c>
      <c r="B636" s="210">
        <v>690405008</v>
      </c>
      <c r="C636" s="209" t="s">
        <v>2314</v>
      </c>
      <c r="D636" s="210" t="s">
        <v>8069</v>
      </c>
      <c r="E636" s="209" t="s">
        <v>2338</v>
      </c>
      <c r="F636" s="211" t="s">
        <v>1389</v>
      </c>
      <c r="G636" s="211"/>
      <c r="H636" s="211" t="s">
        <v>2339</v>
      </c>
      <c r="I636" s="211" t="s">
        <v>28</v>
      </c>
      <c r="J636" s="209"/>
      <c r="K636" s="209"/>
      <c r="L636" s="209" t="s">
        <v>3260</v>
      </c>
      <c r="M636" s="209" t="s">
        <v>3261</v>
      </c>
      <c r="N636" s="212" t="s">
        <v>4997</v>
      </c>
      <c r="O636" s="213" t="s">
        <v>3262</v>
      </c>
      <c r="P636" s="213" t="s">
        <v>7167</v>
      </c>
      <c r="Q636" s="214" t="s">
        <v>5749</v>
      </c>
      <c r="R636" s="213"/>
      <c r="S636" s="214">
        <v>91001</v>
      </c>
      <c r="T636" s="214" t="s">
        <v>2463</v>
      </c>
      <c r="U636" s="214" t="s">
        <v>8005</v>
      </c>
      <c r="V636" s="215">
        <v>38737</v>
      </c>
      <c r="W636" s="213">
        <v>7292</v>
      </c>
      <c r="X636" s="273"/>
      <c r="Y636" s="274"/>
      <c r="Z636" s="273"/>
      <c r="AA636" s="273"/>
      <c r="AB636" s="273"/>
      <c r="AC636" s="275"/>
      <c r="AD636" s="41"/>
      <c r="AE636" s="41"/>
      <c r="AF636" s="41"/>
      <c r="AG636" s="41"/>
      <c r="AH636" s="41"/>
      <c r="AI636" s="278"/>
    </row>
    <row r="637" spans="1:35" ht="45" customHeight="1" x14ac:dyDescent="0.2">
      <c r="A637" s="218" t="s">
        <v>3263</v>
      </c>
      <c r="B637" s="210">
        <v>691809005</v>
      </c>
      <c r="C637" s="209" t="s">
        <v>2314</v>
      </c>
      <c r="D637" s="210" t="s">
        <v>8069</v>
      </c>
      <c r="E637" s="209" t="s">
        <v>503</v>
      </c>
      <c r="F637" s="211" t="s">
        <v>26</v>
      </c>
      <c r="G637" s="211"/>
      <c r="H637" s="211" t="s">
        <v>504</v>
      </c>
      <c r="I637" s="211" t="s">
        <v>28</v>
      </c>
      <c r="J637" s="209"/>
      <c r="K637" s="209"/>
      <c r="L637" s="209" t="s">
        <v>3264</v>
      </c>
      <c r="M637" s="209" t="s">
        <v>3266</v>
      </c>
      <c r="N637" s="212" t="s">
        <v>47</v>
      </c>
      <c r="O637" s="213" t="s">
        <v>3268</v>
      </c>
      <c r="P637" s="213" t="s">
        <v>3267</v>
      </c>
      <c r="Q637" s="214" t="s">
        <v>3265</v>
      </c>
      <c r="R637" s="213"/>
      <c r="S637" s="214">
        <v>91001</v>
      </c>
      <c r="T637" s="214" t="s">
        <v>2463</v>
      </c>
      <c r="U637" s="214" t="s">
        <v>8005</v>
      </c>
      <c r="V637" s="215">
        <v>42053</v>
      </c>
      <c r="W637" s="213">
        <v>7533</v>
      </c>
      <c r="X637" s="231"/>
      <c r="Y637" s="212"/>
      <c r="Z637" s="231"/>
      <c r="AA637" s="231"/>
      <c r="AB637" s="231"/>
      <c r="AC637" s="209"/>
      <c r="AD637" s="41"/>
      <c r="AE637" s="41"/>
      <c r="AF637" s="41"/>
      <c r="AG637" s="41"/>
      <c r="AH637" s="41"/>
      <c r="AI637" s="278"/>
    </row>
    <row r="638" spans="1:35" ht="45" customHeight="1" x14ac:dyDescent="0.2">
      <c r="A638" s="218" t="s">
        <v>3269</v>
      </c>
      <c r="B638" s="210">
        <v>691302008</v>
      </c>
      <c r="C638" s="209" t="s">
        <v>2314</v>
      </c>
      <c r="D638" s="210" t="s">
        <v>8069</v>
      </c>
      <c r="E638" s="209" t="s">
        <v>2327</v>
      </c>
      <c r="F638" s="211" t="s">
        <v>26</v>
      </c>
      <c r="G638" s="211"/>
      <c r="H638" s="211" t="s">
        <v>2328</v>
      </c>
      <c r="I638" s="211" t="s">
        <v>28</v>
      </c>
      <c r="J638" s="209"/>
      <c r="K638" s="209"/>
      <c r="L638" s="209" t="s">
        <v>7168</v>
      </c>
      <c r="M638" s="209" t="s">
        <v>3270</v>
      </c>
      <c r="N638" s="212" t="s">
        <v>4999</v>
      </c>
      <c r="O638" s="213" t="s">
        <v>3272</v>
      </c>
      <c r="P638" s="213" t="s">
        <v>3271</v>
      </c>
      <c r="Q638" s="214" t="s">
        <v>7169</v>
      </c>
      <c r="R638" s="213"/>
      <c r="S638" s="214">
        <v>91001</v>
      </c>
      <c r="T638" s="214" t="s">
        <v>2331</v>
      </c>
      <c r="U638" s="214" t="s">
        <v>8005</v>
      </c>
      <c r="V638" s="215">
        <v>38736</v>
      </c>
      <c r="W638" s="213">
        <v>7272</v>
      </c>
      <c r="X638" s="273"/>
      <c r="Y638" s="274"/>
      <c r="Z638" s="273"/>
      <c r="AA638" s="273"/>
      <c r="AB638" s="273"/>
      <c r="AC638" s="275"/>
      <c r="AD638" s="41"/>
      <c r="AE638" s="41"/>
      <c r="AF638" s="41"/>
      <c r="AG638" s="41"/>
      <c r="AH638" s="41"/>
      <c r="AI638" s="278"/>
    </row>
    <row r="639" spans="1:35" ht="45" customHeight="1" x14ac:dyDescent="0.2">
      <c r="A639" s="218" t="s">
        <v>7170</v>
      </c>
      <c r="B639" s="210">
        <v>691908003</v>
      </c>
      <c r="C639" s="209" t="s">
        <v>2314</v>
      </c>
      <c r="D639" s="210" t="s">
        <v>8069</v>
      </c>
      <c r="E639" s="209" t="s">
        <v>2327</v>
      </c>
      <c r="F639" s="211" t="s">
        <v>26</v>
      </c>
      <c r="G639" s="211"/>
      <c r="H639" s="211" t="s">
        <v>2328</v>
      </c>
      <c r="I639" s="211" t="s">
        <v>28</v>
      </c>
      <c r="J639" s="209"/>
      <c r="K639" s="209"/>
      <c r="L639" s="209" t="s">
        <v>7171</v>
      </c>
      <c r="M639" s="209" t="s">
        <v>3274</v>
      </c>
      <c r="N639" s="212" t="s">
        <v>47</v>
      </c>
      <c r="O639" s="213" t="s">
        <v>8122</v>
      </c>
      <c r="P639" s="213" t="s">
        <v>3275</v>
      </c>
      <c r="Q639" s="214" t="s">
        <v>3273</v>
      </c>
      <c r="R639" s="213"/>
      <c r="S639" s="214">
        <v>91001</v>
      </c>
      <c r="T639" s="214" t="s">
        <v>2331</v>
      </c>
      <c r="U639" s="214" t="s">
        <v>8005</v>
      </c>
      <c r="V639" s="215">
        <v>38736</v>
      </c>
      <c r="W639" s="213">
        <v>7269</v>
      </c>
      <c r="X639" s="273"/>
      <c r="Y639" s="274"/>
      <c r="Z639" s="273"/>
      <c r="AA639" s="273"/>
      <c r="AB639" s="273"/>
      <c r="AC639" s="275"/>
      <c r="AD639" s="41"/>
      <c r="AE639" s="41"/>
      <c r="AF639" s="41"/>
      <c r="AG639" s="41"/>
      <c r="AH639" s="41"/>
      <c r="AI639" s="278"/>
    </row>
    <row r="640" spans="1:35" ht="45" customHeight="1" x14ac:dyDescent="0.2">
      <c r="A640" s="218" t="s">
        <v>3276</v>
      </c>
      <c r="B640" s="209" t="s">
        <v>7752</v>
      </c>
      <c r="C640" s="209" t="s">
        <v>2314</v>
      </c>
      <c r="D640" s="210" t="s">
        <v>8069</v>
      </c>
      <c r="E640" s="209" t="s">
        <v>2338</v>
      </c>
      <c r="F640" s="211" t="s">
        <v>1389</v>
      </c>
      <c r="G640" s="211"/>
      <c r="H640" s="211" t="s">
        <v>2339</v>
      </c>
      <c r="I640" s="211" t="s">
        <v>28</v>
      </c>
      <c r="J640" s="209"/>
      <c r="K640" s="209"/>
      <c r="L640" s="209" t="s">
        <v>3277</v>
      </c>
      <c r="M640" s="209" t="s">
        <v>3278</v>
      </c>
      <c r="N640" s="212" t="s">
        <v>47</v>
      </c>
      <c r="O640" s="213" t="s">
        <v>1382</v>
      </c>
      <c r="P640" s="213"/>
      <c r="Q640" s="214"/>
      <c r="R640" s="213"/>
      <c r="S640" s="214">
        <v>91001</v>
      </c>
      <c r="T640" s="214" t="s">
        <v>2463</v>
      </c>
      <c r="U640" s="214" t="s">
        <v>8005</v>
      </c>
      <c r="V640" s="215">
        <v>38737</v>
      </c>
      <c r="W640" s="213">
        <v>7291</v>
      </c>
      <c r="X640" s="231"/>
      <c r="Y640" s="212"/>
      <c r="Z640" s="231"/>
      <c r="AA640" s="231"/>
      <c r="AB640" s="231"/>
      <c r="AC640" s="209"/>
      <c r="AD640" s="41"/>
      <c r="AE640" s="41"/>
      <c r="AF640" s="41"/>
      <c r="AG640" s="41"/>
      <c r="AH640" s="41"/>
      <c r="AI640" s="278"/>
    </row>
    <row r="641" spans="1:35" ht="45" customHeight="1" x14ac:dyDescent="0.2">
      <c r="A641" s="218" t="s">
        <v>7172</v>
      </c>
      <c r="B641" s="210">
        <v>690610000</v>
      </c>
      <c r="C641" s="209" t="s">
        <v>2314</v>
      </c>
      <c r="D641" s="210" t="s">
        <v>8069</v>
      </c>
      <c r="E641" s="209" t="s">
        <v>3279</v>
      </c>
      <c r="F641" s="211" t="s">
        <v>26</v>
      </c>
      <c r="G641" s="211"/>
      <c r="H641" s="211" t="s">
        <v>3280</v>
      </c>
      <c r="I641" s="211" t="s">
        <v>28</v>
      </c>
      <c r="J641" s="209"/>
      <c r="K641" s="209"/>
      <c r="L641" s="209" t="s">
        <v>3281</v>
      </c>
      <c r="M641" s="209" t="s">
        <v>3282</v>
      </c>
      <c r="N641" s="212" t="s">
        <v>501</v>
      </c>
      <c r="O641" s="213" t="s">
        <v>7998</v>
      </c>
      <c r="P641" s="213" t="s">
        <v>5095</v>
      </c>
      <c r="Q641" s="214" t="s">
        <v>5096</v>
      </c>
      <c r="R641" s="213"/>
      <c r="S641" s="214">
        <v>91001</v>
      </c>
      <c r="T641" s="214" t="s">
        <v>2331</v>
      </c>
      <c r="U641" s="214" t="s">
        <v>8005</v>
      </c>
      <c r="V641" s="215">
        <v>38786</v>
      </c>
      <c r="W641" s="213">
        <v>7313</v>
      </c>
      <c r="X641" s="231"/>
      <c r="Y641" s="212"/>
      <c r="Z641" s="231"/>
      <c r="AA641" s="231"/>
      <c r="AB641" s="231"/>
      <c r="AC641" s="209"/>
      <c r="AD641" s="41"/>
      <c r="AE641" s="41"/>
      <c r="AF641" s="41"/>
      <c r="AG641" s="41"/>
      <c r="AH641" s="41"/>
      <c r="AI641" s="278"/>
    </row>
    <row r="642" spans="1:35" ht="45" customHeight="1" x14ac:dyDescent="0.2">
      <c r="A642" s="218" t="s">
        <v>3283</v>
      </c>
      <c r="B642" s="210">
        <v>691415007</v>
      </c>
      <c r="C642" s="209" t="s">
        <v>2314</v>
      </c>
      <c r="D642" s="210" t="s">
        <v>8069</v>
      </c>
      <c r="E642" s="209" t="s">
        <v>2327</v>
      </c>
      <c r="F642" s="211" t="s">
        <v>26</v>
      </c>
      <c r="G642" s="211"/>
      <c r="H642" s="211" t="s">
        <v>2328</v>
      </c>
      <c r="I642" s="211" t="s">
        <v>28</v>
      </c>
      <c r="J642" s="209"/>
      <c r="K642" s="209"/>
      <c r="L642" s="209" t="s">
        <v>5083</v>
      </c>
      <c r="M642" s="209" t="s">
        <v>5026</v>
      </c>
      <c r="N642" s="212" t="s">
        <v>4996</v>
      </c>
      <c r="O642" s="213" t="s">
        <v>8123</v>
      </c>
      <c r="P642" s="213" t="s">
        <v>5084</v>
      </c>
      <c r="Q642" s="254" t="s">
        <v>5085</v>
      </c>
      <c r="R642" s="213"/>
      <c r="S642" s="214">
        <v>91001</v>
      </c>
      <c r="T642" s="214" t="s">
        <v>2343</v>
      </c>
      <c r="U642" s="214" t="s">
        <v>8005</v>
      </c>
      <c r="V642" s="215">
        <v>38736</v>
      </c>
      <c r="W642" s="213">
        <v>7268</v>
      </c>
      <c r="X642" s="273"/>
      <c r="Y642" s="274"/>
      <c r="Z642" s="273"/>
      <c r="AA642" s="273"/>
      <c r="AB642" s="273"/>
      <c r="AC642" s="275"/>
      <c r="AD642" s="41"/>
      <c r="AE642" s="41"/>
      <c r="AF642" s="41"/>
      <c r="AG642" s="41"/>
      <c r="AH642" s="41"/>
      <c r="AI642" s="278"/>
    </row>
    <row r="643" spans="1:35" ht="45" customHeight="1" x14ac:dyDescent="0.2">
      <c r="A643" s="218" t="s">
        <v>3284</v>
      </c>
      <c r="B643" s="210">
        <v>690504006</v>
      </c>
      <c r="C643" s="209" t="s">
        <v>2314</v>
      </c>
      <c r="D643" s="210" t="s">
        <v>8069</v>
      </c>
      <c r="E643" s="209" t="s">
        <v>2327</v>
      </c>
      <c r="F643" s="211" t="s">
        <v>26</v>
      </c>
      <c r="G643" s="211"/>
      <c r="H643" s="211" t="s">
        <v>2328</v>
      </c>
      <c r="I643" s="211" t="s">
        <v>28</v>
      </c>
      <c r="J643" s="209"/>
      <c r="K643" s="209"/>
      <c r="L643" s="209" t="s">
        <v>7797</v>
      </c>
      <c r="M643" s="209" t="s">
        <v>3285</v>
      </c>
      <c r="N643" s="212" t="s">
        <v>501</v>
      </c>
      <c r="O643" s="213" t="s">
        <v>8124</v>
      </c>
      <c r="P643" s="213" t="s">
        <v>7798</v>
      </c>
      <c r="Q643" s="214" t="s">
        <v>7799</v>
      </c>
      <c r="R643" s="213"/>
      <c r="S643" s="214">
        <v>91001</v>
      </c>
      <c r="T643" s="214" t="s">
        <v>2331</v>
      </c>
      <c r="U643" s="214" t="s">
        <v>8005</v>
      </c>
      <c r="V643" s="215">
        <v>40884</v>
      </c>
      <c r="W643" s="213">
        <v>7460</v>
      </c>
      <c r="X643" s="231"/>
      <c r="Y643" s="212"/>
      <c r="Z643" s="231"/>
      <c r="AA643" s="231"/>
      <c r="AB643" s="231"/>
      <c r="AC643" s="209"/>
      <c r="AD643" s="41"/>
      <c r="AE643" s="41"/>
      <c r="AF643" s="41"/>
      <c r="AG643" s="41"/>
      <c r="AH643" s="41"/>
      <c r="AI643" s="278"/>
    </row>
    <row r="644" spans="1:35" ht="45" customHeight="1" x14ac:dyDescent="0.2">
      <c r="A644" s="218" t="s">
        <v>7173</v>
      </c>
      <c r="B644" s="210">
        <v>605110207</v>
      </c>
      <c r="C644" s="209"/>
      <c r="D644" s="210" t="s">
        <v>8069</v>
      </c>
      <c r="E644" s="209" t="s">
        <v>6221</v>
      </c>
      <c r="F644" s="211" t="s">
        <v>1389</v>
      </c>
      <c r="G644" s="211"/>
      <c r="H644" s="211" t="s">
        <v>6222</v>
      </c>
      <c r="I644" s="211" t="s">
        <v>28</v>
      </c>
      <c r="J644" s="209" t="s">
        <v>28</v>
      </c>
      <c r="K644" s="209" t="s">
        <v>28</v>
      </c>
      <c r="L644" s="209" t="s">
        <v>6223</v>
      </c>
      <c r="M644" s="209" t="s">
        <v>6224</v>
      </c>
      <c r="N644" s="212" t="s">
        <v>725</v>
      </c>
      <c r="O644" s="213" t="s">
        <v>1503</v>
      </c>
      <c r="P644" s="213" t="s">
        <v>6225</v>
      </c>
      <c r="Q644" s="214" t="s">
        <v>6226</v>
      </c>
      <c r="R644" s="213"/>
      <c r="S644" s="214">
        <v>91001</v>
      </c>
      <c r="T644" s="214" t="s">
        <v>493</v>
      </c>
      <c r="U644" s="214" t="s">
        <v>8005</v>
      </c>
      <c r="V644" s="215">
        <v>44294</v>
      </c>
      <c r="W644" s="213">
        <v>7729</v>
      </c>
      <c r="X644" s="231"/>
      <c r="Y644" s="212"/>
      <c r="Z644" s="231"/>
      <c r="AA644" s="231"/>
      <c r="AB644" s="231"/>
      <c r="AC644" s="209"/>
      <c r="AD644" s="41"/>
      <c r="AE644" s="41"/>
      <c r="AF644" s="41"/>
      <c r="AG644" s="41"/>
      <c r="AH644" s="41"/>
      <c r="AI644" s="278"/>
    </row>
    <row r="645" spans="1:35" ht="45" customHeight="1" x14ac:dyDescent="0.2">
      <c r="A645" s="218" t="s">
        <v>7174</v>
      </c>
      <c r="B645" s="210">
        <v>700175006</v>
      </c>
      <c r="C645" s="209" t="s">
        <v>48</v>
      </c>
      <c r="D645" s="210" t="s">
        <v>7975</v>
      </c>
      <c r="E645" s="209" t="s">
        <v>3286</v>
      </c>
      <c r="F645" s="211" t="s">
        <v>7841</v>
      </c>
      <c r="G645" s="211"/>
      <c r="H645" s="211" t="s">
        <v>3287</v>
      </c>
      <c r="I645" s="211" t="s">
        <v>7842</v>
      </c>
      <c r="J645" s="209" t="s">
        <v>1285</v>
      </c>
      <c r="K645" s="209" t="s">
        <v>5775</v>
      </c>
      <c r="L645" s="209" t="s">
        <v>7843</v>
      </c>
      <c r="M645" s="209" t="s">
        <v>3288</v>
      </c>
      <c r="N645" s="212" t="s">
        <v>46</v>
      </c>
      <c r="O645" s="213" t="s">
        <v>1165</v>
      </c>
      <c r="P645" s="213" t="s">
        <v>3290</v>
      </c>
      <c r="Q645" s="214" t="s">
        <v>3289</v>
      </c>
      <c r="R645" s="213"/>
      <c r="S645" s="214" t="s">
        <v>81</v>
      </c>
      <c r="T645" s="214" t="s">
        <v>7800</v>
      </c>
      <c r="U645" s="214">
        <v>2021</v>
      </c>
      <c r="V645" s="215">
        <v>37970</v>
      </c>
      <c r="W645" s="213">
        <v>1950</v>
      </c>
      <c r="X645" s="231"/>
      <c r="Y645" s="212"/>
      <c r="Z645" s="231"/>
      <c r="AA645" s="231"/>
      <c r="AB645" s="231"/>
      <c r="AC645" s="209"/>
      <c r="AD645" s="41"/>
      <c r="AE645" s="41"/>
      <c r="AF645" s="41"/>
      <c r="AG645" s="41"/>
      <c r="AH645" s="41"/>
      <c r="AI645" s="278"/>
    </row>
    <row r="646" spans="1:35" ht="45" customHeight="1" x14ac:dyDescent="0.2">
      <c r="A646" s="218" t="s">
        <v>3291</v>
      </c>
      <c r="B646" s="210">
        <v>700659003</v>
      </c>
      <c r="C646" s="209" t="s">
        <v>3292</v>
      </c>
      <c r="D646" s="210" t="s">
        <v>7980</v>
      </c>
      <c r="E646" s="209" t="s">
        <v>3293</v>
      </c>
      <c r="F646" s="211" t="s">
        <v>3294</v>
      </c>
      <c r="G646" s="211"/>
      <c r="H646" s="211" t="s">
        <v>3295</v>
      </c>
      <c r="I646" s="211" t="s">
        <v>3296</v>
      </c>
      <c r="J646" s="209" t="s">
        <v>1348</v>
      </c>
      <c r="K646" s="209" t="s">
        <v>3297</v>
      </c>
      <c r="L646" s="209" t="s">
        <v>3298</v>
      </c>
      <c r="M646" s="209" t="s">
        <v>3299</v>
      </c>
      <c r="N646" s="212" t="s">
        <v>46</v>
      </c>
      <c r="O646" s="213" t="s">
        <v>1509</v>
      </c>
      <c r="P646" s="213"/>
      <c r="Q646" s="214"/>
      <c r="R646" s="213"/>
      <c r="S646" s="214">
        <v>93401</v>
      </c>
      <c r="T646" s="214" t="s">
        <v>4987</v>
      </c>
      <c r="U646" s="214">
        <v>2005</v>
      </c>
      <c r="V646" s="215">
        <v>38659</v>
      </c>
      <c r="W646" s="213">
        <v>7213</v>
      </c>
      <c r="X646" s="231"/>
      <c r="Y646" s="212"/>
      <c r="Z646" s="231"/>
      <c r="AA646" s="231"/>
      <c r="AB646" s="231"/>
      <c r="AC646" s="209"/>
      <c r="AD646" s="41"/>
      <c r="AE646" s="41"/>
      <c r="AF646" s="41"/>
      <c r="AG646" s="41"/>
      <c r="AH646" s="41"/>
      <c r="AI646" s="278"/>
    </row>
    <row r="647" spans="1:35" ht="45" customHeight="1" x14ac:dyDescent="0.2">
      <c r="A647" s="208" t="s">
        <v>3300</v>
      </c>
      <c r="B647" s="210">
        <v>700700003</v>
      </c>
      <c r="C647" s="209" t="s">
        <v>48</v>
      </c>
      <c r="D647" s="210" t="s">
        <v>7975</v>
      </c>
      <c r="E647" s="209" t="s">
        <v>3301</v>
      </c>
      <c r="F647" s="211" t="s">
        <v>7475</v>
      </c>
      <c r="G647" s="211"/>
      <c r="H647" s="211" t="s">
        <v>3302</v>
      </c>
      <c r="I647" s="211" t="s">
        <v>7476</v>
      </c>
      <c r="J647" s="209" t="s">
        <v>88</v>
      </c>
      <c r="K647" s="209" t="s">
        <v>7477</v>
      </c>
      <c r="L647" s="209" t="s">
        <v>5573</v>
      </c>
      <c r="M647" s="209" t="s">
        <v>5039</v>
      </c>
      <c r="N647" s="212" t="s">
        <v>4994</v>
      </c>
      <c r="O647" s="213" t="s">
        <v>2301</v>
      </c>
      <c r="P647" s="213" t="s">
        <v>3304</v>
      </c>
      <c r="Q647" s="214" t="s">
        <v>3303</v>
      </c>
      <c r="R647" s="213"/>
      <c r="S647" s="214" t="s">
        <v>3305</v>
      </c>
      <c r="T647" s="214" t="s">
        <v>7478</v>
      </c>
      <c r="U647" s="214">
        <v>2020</v>
      </c>
      <c r="V647" s="215">
        <v>37970</v>
      </c>
      <c r="W647" s="213">
        <v>150</v>
      </c>
      <c r="X647" s="273"/>
      <c r="Y647" s="274"/>
      <c r="Z647" s="273"/>
      <c r="AA647" s="273"/>
      <c r="AB647" s="273"/>
      <c r="AC647" s="275"/>
      <c r="AD647" s="41"/>
      <c r="AE647" s="41"/>
      <c r="AF647" s="41"/>
      <c r="AG647" s="41"/>
      <c r="AH647" s="41"/>
      <c r="AI647" s="278"/>
    </row>
    <row r="648" spans="1:35" ht="45" customHeight="1" x14ac:dyDescent="0.2">
      <c r="A648" s="218" t="s">
        <v>7175</v>
      </c>
      <c r="B648" s="210">
        <v>702753007</v>
      </c>
      <c r="C648" s="209" t="s">
        <v>70</v>
      </c>
      <c r="D648" s="210" t="s">
        <v>7975</v>
      </c>
      <c r="E648" s="209" t="s">
        <v>3306</v>
      </c>
      <c r="F648" s="211" t="s">
        <v>3307</v>
      </c>
      <c r="G648" s="211"/>
      <c r="H648" s="211" t="s">
        <v>3308</v>
      </c>
      <c r="I648" s="211" t="s">
        <v>3309</v>
      </c>
      <c r="J648" s="209" t="s">
        <v>3310</v>
      </c>
      <c r="K648" s="209" t="s">
        <v>3311</v>
      </c>
      <c r="L648" s="209" t="s">
        <v>3312</v>
      </c>
      <c r="M648" s="209" t="s">
        <v>3313</v>
      </c>
      <c r="N648" s="212" t="s">
        <v>4994</v>
      </c>
      <c r="O648" s="213" t="s">
        <v>900</v>
      </c>
      <c r="P648" s="213"/>
      <c r="Q648" s="214"/>
      <c r="R648" s="213"/>
      <c r="S648" s="214" t="s">
        <v>346</v>
      </c>
      <c r="T648" s="214" t="s">
        <v>3314</v>
      </c>
      <c r="U648" s="214">
        <v>2009</v>
      </c>
      <c r="V648" s="215">
        <v>37970</v>
      </c>
      <c r="W648" s="213">
        <v>5000</v>
      </c>
      <c r="X648" s="231"/>
      <c r="Y648" s="212"/>
      <c r="Z648" s="231"/>
      <c r="AA648" s="231"/>
      <c r="AB648" s="231"/>
      <c r="AC648" s="209"/>
      <c r="AD648" s="41"/>
      <c r="AE648" s="41"/>
      <c r="AF648" s="41"/>
      <c r="AG648" s="41"/>
      <c r="AH648" s="41"/>
      <c r="AI648" s="278"/>
    </row>
    <row r="649" spans="1:35" ht="45" customHeight="1" x14ac:dyDescent="0.2">
      <c r="A649" s="218" t="s">
        <v>7176</v>
      </c>
      <c r="B649" s="210">
        <v>654526001</v>
      </c>
      <c r="C649" s="209" t="s">
        <v>3315</v>
      </c>
      <c r="D649" s="210" t="s">
        <v>8004</v>
      </c>
      <c r="E649" s="209" t="s">
        <v>3316</v>
      </c>
      <c r="F649" s="211" t="s">
        <v>3317</v>
      </c>
      <c r="G649" s="211"/>
      <c r="H649" s="211" t="s">
        <v>3318</v>
      </c>
      <c r="I649" s="211" t="s">
        <v>3319</v>
      </c>
      <c r="J649" s="209" t="s">
        <v>1348</v>
      </c>
      <c r="K649" s="209" t="s">
        <v>3320</v>
      </c>
      <c r="L649" s="209" t="s">
        <v>3321</v>
      </c>
      <c r="M649" s="209" t="s">
        <v>3322</v>
      </c>
      <c r="N649" s="212" t="s">
        <v>46</v>
      </c>
      <c r="O649" s="213" t="s">
        <v>1553</v>
      </c>
      <c r="P649" s="213" t="s">
        <v>3323</v>
      </c>
      <c r="Q649" s="214"/>
      <c r="R649" s="213"/>
      <c r="S649" s="214">
        <v>93401</v>
      </c>
      <c r="T649" s="214" t="s">
        <v>3324</v>
      </c>
      <c r="U649" s="214">
        <v>2011</v>
      </c>
      <c r="V649" s="215">
        <v>38384</v>
      </c>
      <c r="W649" s="213">
        <v>7153</v>
      </c>
      <c r="X649" s="231"/>
      <c r="Y649" s="212"/>
      <c r="Z649" s="231"/>
      <c r="AA649" s="231"/>
      <c r="AB649" s="231"/>
      <c r="AC649" s="209"/>
      <c r="AD649" s="41"/>
      <c r="AE649" s="41"/>
      <c r="AF649" s="41"/>
      <c r="AG649" s="41"/>
      <c r="AH649" s="41"/>
      <c r="AI649" s="278"/>
    </row>
    <row r="650" spans="1:35" ht="45" customHeight="1" x14ac:dyDescent="0.2">
      <c r="A650" s="218" t="s">
        <v>3325</v>
      </c>
      <c r="B650" s="209" t="s">
        <v>8381</v>
      </c>
      <c r="C650" s="209" t="s">
        <v>3326</v>
      </c>
      <c r="D650" s="210" t="s">
        <v>8004</v>
      </c>
      <c r="E650" s="209" t="s">
        <v>3327</v>
      </c>
      <c r="F650" s="211" t="s">
        <v>3328</v>
      </c>
      <c r="G650" s="211"/>
      <c r="H650" s="211" t="s">
        <v>3329</v>
      </c>
      <c r="I650" s="211" t="s">
        <v>3330</v>
      </c>
      <c r="J650" s="209" t="s">
        <v>562</v>
      </c>
      <c r="K650" s="209" t="s">
        <v>3331</v>
      </c>
      <c r="L650" s="209" t="s">
        <v>3332</v>
      </c>
      <c r="M650" s="209" t="s">
        <v>3333</v>
      </c>
      <c r="N650" s="212" t="s">
        <v>46</v>
      </c>
      <c r="O650" s="213" t="s">
        <v>535</v>
      </c>
      <c r="P650" s="213"/>
      <c r="Q650" s="214"/>
      <c r="R650" s="213"/>
      <c r="S650" s="214">
        <v>93401</v>
      </c>
      <c r="T650" s="214" t="s">
        <v>3334</v>
      </c>
      <c r="U650" s="214">
        <v>2006</v>
      </c>
      <c r="V650" s="215">
        <v>39240</v>
      </c>
      <c r="W650" s="213">
        <v>7358</v>
      </c>
      <c r="X650" s="231"/>
      <c r="Y650" s="212"/>
      <c r="Z650" s="231"/>
      <c r="AA650" s="231"/>
      <c r="AB650" s="231"/>
      <c r="AC650" s="209"/>
      <c r="AD650" s="41"/>
      <c r="AE650" s="41"/>
      <c r="AF650" s="41"/>
      <c r="AG650" s="41"/>
      <c r="AH650" s="41"/>
      <c r="AI650" s="278"/>
    </row>
    <row r="651" spans="1:35" ht="45" customHeight="1" x14ac:dyDescent="0.2">
      <c r="A651" s="218" t="s">
        <v>3335</v>
      </c>
      <c r="B651" s="209" t="s">
        <v>7753</v>
      </c>
      <c r="C651" s="209" t="s">
        <v>70</v>
      </c>
      <c r="D651" s="210" t="s">
        <v>7975</v>
      </c>
      <c r="E651" s="209" t="s">
        <v>3336</v>
      </c>
      <c r="F651" s="211" t="s">
        <v>5377</v>
      </c>
      <c r="G651" s="211"/>
      <c r="H651" s="211" t="s">
        <v>3337</v>
      </c>
      <c r="I651" s="211" t="s">
        <v>5378</v>
      </c>
      <c r="J651" s="209" t="s">
        <v>3338</v>
      </c>
      <c r="K651" s="209" t="s">
        <v>3339</v>
      </c>
      <c r="L651" s="209" t="s">
        <v>3340</v>
      </c>
      <c r="M651" s="209" t="s">
        <v>3341</v>
      </c>
      <c r="N651" s="212" t="s">
        <v>46</v>
      </c>
      <c r="O651" s="213" t="s">
        <v>1761</v>
      </c>
      <c r="P651" s="213" t="s">
        <v>3342</v>
      </c>
      <c r="Q651" s="214"/>
      <c r="R651" s="213"/>
      <c r="S651" s="214" t="s">
        <v>421</v>
      </c>
      <c r="T651" s="214" t="s">
        <v>5385</v>
      </c>
      <c r="U651" s="220">
        <v>2018</v>
      </c>
      <c r="V651" s="215">
        <v>39275</v>
      </c>
      <c r="W651" s="213">
        <v>7363</v>
      </c>
      <c r="X651" s="231"/>
      <c r="Y651" s="212"/>
      <c r="Z651" s="231"/>
      <c r="AA651" s="231"/>
      <c r="AB651" s="231"/>
      <c r="AC651" s="209"/>
      <c r="AD651" s="41"/>
      <c r="AE651" s="41"/>
      <c r="AF651" s="41"/>
      <c r="AG651" s="41"/>
      <c r="AH651" s="41"/>
      <c r="AI651" s="278"/>
    </row>
    <row r="652" spans="1:35" ht="45" customHeight="1" x14ac:dyDescent="0.2">
      <c r="A652" s="218" t="s">
        <v>7177</v>
      </c>
      <c r="B652" s="210">
        <v>825652000</v>
      </c>
      <c r="C652" s="209" t="s">
        <v>981</v>
      </c>
      <c r="D652" s="210" t="s">
        <v>7975</v>
      </c>
      <c r="E652" s="209" t="s">
        <v>3343</v>
      </c>
      <c r="F652" s="211" t="s">
        <v>7178</v>
      </c>
      <c r="G652" s="211"/>
      <c r="H652" s="211" t="s">
        <v>3344</v>
      </c>
      <c r="I652" s="211" t="s">
        <v>7179</v>
      </c>
      <c r="J652" s="209" t="s">
        <v>3345</v>
      </c>
      <c r="K652" s="209" t="s">
        <v>7180</v>
      </c>
      <c r="L652" s="209" t="s">
        <v>7181</v>
      </c>
      <c r="M652" s="209" t="s">
        <v>3346</v>
      </c>
      <c r="N652" s="212" t="s">
        <v>46</v>
      </c>
      <c r="O652" s="213" t="s">
        <v>1920</v>
      </c>
      <c r="P652" s="213" t="s">
        <v>7182</v>
      </c>
      <c r="Q652" s="214" t="s">
        <v>5938</v>
      </c>
      <c r="R652" s="213"/>
      <c r="S652" s="214" t="s">
        <v>986</v>
      </c>
      <c r="T652" s="214" t="s">
        <v>7183</v>
      </c>
      <c r="U652" s="214">
        <v>2020</v>
      </c>
      <c r="V652" s="215">
        <v>37970</v>
      </c>
      <c r="W652" s="213">
        <v>7067</v>
      </c>
      <c r="X652" s="273"/>
      <c r="Y652" s="274"/>
      <c r="Z652" s="273"/>
      <c r="AA652" s="273"/>
      <c r="AB652" s="273"/>
      <c r="AC652" s="275"/>
      <c r="AD652" s="41"/>
      <c r="AE652" s="41"/>
      <c r="AF652" s="41"/>
      <c r="AG652" s="41"/>
      <c r="AH652" s="41"/>
      <c r="AI652" s="278"/>
    </row>
    <row r="653" spans="1:35" ht="45" customHeight="1" x14ac:dyDescent="0.2">
      <c r="A653" s="218" t="s">
        <v>7184</v>
      </c>
      <c r="B653" s="210">
        <v>700160718</v>
      </c>
      <c r="C653" s="209" t="s">
        <v>135</v>
      </c>
      <c r="D653" s="210" t="s">
        <v>7980</v>
      </c>
      <c r="E653" s="209" t="s">
        <v>3347</v>
      </c>
      <c r="F653" s="211" t="s">
        <v>26</v>
      </c>
      <c r="G653" s="211"/>
      <c r="H653" s="211" t="s">
        <v>3348</v>
      </c>
      <c r="I653" s="211" t="s">
        <v>28</v>
      </c>
      <c r="J653" s="209"/>
      <c r="K653" s="209"/>
      <c r="L653" s="209" t="s">
        <v>3349</v>
      </c>
      <c r="M653" s="209" t="s">
        <v>3350</v>
      </c>
      <c r="N653" s="212" t="s">
        <v>46</v>
      </c>
      <c r="O653" s="213" t="s">
        <v>1509</v>
      </c>
      <c r="P653" s="213"/>
      <c r="Q653" s="214"/>
      <c r="R653" s="213"/>
      <c r="S653" s="214">
        <v>93910</v>
      </c>
      <c r="T653" s="214" t="s">
        <v>3351</v>
      </c>
      <c r="U653" s="214">
        <v>2011</v>
      </c>
      <c r="V653" s="215">
        <v>37970</v>
      </c>
      <c r="W653" s="213">
        <v>5450</v>
      </c>
      <c r="X653" s="231"/>
      <c r="Y653" s="212"/>
      <c r="Z653" s="231"/>
      <c r="AA653" s="231"/>
      <c r="AB653" s="231"/>
      <c r="AC653" s="209"/>
      <c r="AD653" s="41"/>
      <c r="AE653" s="41"/>
      <c r="AF653" s="41"/>
      <c r="AG653" s="41"/>
      <c r="AH653" s="41"/>
      <c r="AI653" s="278"/>
    </row>
    <row r="654" spans="1:35" ht="45" customHeight="1" x14ac:dyDescent="0.2">
      <c r="A654" s="218" t="s">
        <v>7185</v>
      </c>
      <c r="B654" s="210">
        <v>823898002</v>
      </c>
      <c r="C654" s="209" t="s">
        <v>70</v>
      </c>
      <c r="D654" s="210" t="s">
        <v>7975</v>
      </c>
      <c r="E654" s="209" t="s">
        <v>3352</v>
      </c>
      <c r="F654" s="211" t="s">
        <v>3353</v>
      </c>
      <c r="G654" s="211"/>
      <c r="H654" s="211" t="s">
        <v>3354</v>
      </c>
      <c r="I654" s="211" t="s">
        <v>3355</v>
      </c>
      <c r="J654" s="209" t="s">
        <v>163</v>
      </c>
      <c r="K654" s="209" t="s">
        <v>7900</v>
      </c>
      <c r="L654" s="209" t="s">
        <v>3356</v>
      </c>
      <c r="M654" s="209" t="s">
        <v>3357</v>
      </c>
      <c r="N654" s="212" t="s">
        <v>501</v>
      </c>
      <c r="O654" s="213" t="s">
        <v>7998</v>
      </c>
      <c r="P654" s="213"/>
      <c r="Q654" s="214"/>
      <c r="R654" s="213"/>
      <c r="S654" s="214" t="s">
        <v>346</v>
      </c>
      <c r="T654" s="214" t="s">
        <v>3358</v>
      </c>
      <c r="U654" s="214">
        <v>2010</v>
      </c>
      <c r="V654" s="215">
        <v>37970</v>
      </c>
      <c r="W654" s="213">
        <v>5500</v>
      </c>
      <c r="X654" s="231"/>
      <c r="Y654" s="212"/>
      <c r="Z654" s="231"/>
      <c r="AA654" s="231"/>
      <c r="AB654" s="231"/>
      <c r="AC654" s="209"/>
      <c r="AD654" s="41"/>
      <c r="AE654" s="41"/>
      <c r="AF654" s="41"/>
      <c r="AG654" s="41"/>
      <c r="AH654" s="41"/>
      <c r="AI654" s="278"/>
    </row>
    <row r="655" spans="1:35" ht="45" customHeight="1" x14ac:dyDescent="0.2">
      <c r="A655" s="218" t="s">
        <v>6287</v>
      </c>
      <c r="B655" s="209" t="s">
        <v>7754</v>
      </c>
      <c r="C655" s="209" t="s">
        <v>70</v>
      </c>
      <c r="D655" s="210" t="s">
        <v>7975</v>
      </c>
      <c r="E655" s="209" t="s">
        <v>3359</v>
      </c>
      <c r="F655" s="211" t="s">
        <v>7186</v>
      </c>
      <c r="G655" s="211"/>
      <c r="H655" s="211" t="s">
        <v>3360</v>
      </c>
      <c r="I655" s="211" t="s">
        <v>5864</v>
      </c>
      <c r="J655" s="209" t="s">
        <v>3361</v>
      </c>
      <c r="K655" s="209" t="s">
        <v>5865</v>
      </c>
      <c r="L655" s="209" t="s">
        <v>5866</v>
      </c>
      <c r="M655" s="209" t="s">
        <v>3362</v>
      </c>
      <c r="N655" s="212" t="s">
        <v>46</v>
      </c>
      <c r="O655" s="213" t="s">
        <v>2798</v>
      </c>
      <c r="P655" s="213" t="s">
        <v>3363</v>
      </c>
      <c r="Q655" s="225" t="s">
        <v>5362</v>
      </c>
      <c r="R655" s="213"/>
      <c r="S655" s="214" t="s">
        <v>346</v>
      </c>
      <c r="T655" s="214" t="s">
        <v>7187</v>
      </c>
      <c r="U655" s="214">
        <v>2020</v>
      </c>
      <c r="V655" s="215">
        <v>37970</v>
      </c>
      <c r="W655" s="213">
        <v>6897</v>
      </c>
      <c r="X655" s="273"/>
      <c r="Y655" s="274"/>
      <c r="Z655" s="273"/>
      <c r="AA655" s="273"/>
      <c r="AB655" s="273"/>
      <c r="AC655" s="275"/>
      <c r="AD655" s="41"/>
      <c r="AE655" s="41"/>
      <c r="AF655" s="41"/>
      <c r="AG655" s="41"/>
      <c r="AH655" s="41"/>
      <c r="AI655" s="278"/>
    </row>
    <row r="656" spans="1:35" ht="45" customHeight="1" x14ac:dyDescent="0.2">
      <c r="A656" s="218" t="s">
        <v>7188</v>
      </c>
      <c r="B656" s="210">
        <v>821382009</v>
      </c>
      <c r="C656" s="209" t="s">
        <v>70</v>
      </c>
      <c r="D656" s="210" t="s">
        <v>7975</v>
      </c>
      <c r="E656" s="209" t="s">
        <v>3364</v>
      </c>
      <c r="F656" s="211" t="s">
        <v>3365</v>
      </c>
      <c r="G656" s="211"/>
      <c r="H656" s="211" t="s">
        <v>3366</v>
      </c>
      <c r="I656" s="211" t="s">
        <v>3367</v>
      </c>
      <c r="J656" s="209" t="s">
        <v>163</v>
      </c>
      <c r="K656" s="209" t="s">
        <v>3368</v>
      </c>
      <c r="L656" s="209" t="s">
        <v>3369</v>
      </c>
      <c r="M656" s="209" t="s">
        <v>3370</v>
      </c>
      <c r="N656" s="212" t="s">
        <v>294</v>
      </c>
      <c r="O656" s="214" t="s">
        <v>895</v>
      </c>
      <c r="P656" s="213"/>
      <c r="Q656" s="214"/>
      <c r="R656" s="213"/>
      <c r="S656" s="214" t="s">
        <v>81</v>
      </c>
      <c r="T656" s="214" t="s">
        <v>3371</v>
      </c>
      <c r="U656" s="214">
        <v>2004</v>
      </c>
      <c r="V656" s="215">
        <v>37970</v>
      </c>
      <c r="W656" s="213">
        <v>6936</v>
      </c>
      <c r="X656" s="231"/>
      <c r="Y656" s="212"/>
      <c r="Z656" s="231"/>
      <c r="AA656" s="231"/>
      <c r="AB656" s="231"/>
      <c r="AC656" s="209"/>
      <c r="AD656" s="41"/>
      <c r="AE656" s="41"/>
      <c r="AF656" s="41"/>
      <c r="AG656" s="41"/>
      <c r="AH656" s="41"/>
      <c r="AI656" s="278"/>
    </row>
    <row r="657" spans="1:35" ht="45" customHeight="1" x14ac:dyDescent="0.2">
      <c r="A657" s="208" t="s">
        <v>7189</v>
      </c>
      <c r="B657" s="210">
        <v>700229106</v>
      </c>
      <c r="C657" s="209" t="s">
        <v>70</v>
      </c>
      <c r="D657" s="210" t="s">
        <v>7975</v>
      </c>
      <c r="E657" s="209" t="s">
        <v>3372</v>
      </c>
      <c r="F657" s="211" t="s">
        <v>3373</v>
      </c>
      <c r="G657" s="211"/>
      <c r="H657" s="211" t="s">
        <v>3374</v>
      </c>
      <c r="I657" s="211" t="s">
        <v>3375</v>
      </c>
      <c r="J657" s="209" t="s">
        <v>3376</v>
      </c>
      <c r="K657" s="209" t="s">
        <v>3377</v>
      </c>
      <c r="L657" s="209" t="s">
        <v>3378</v>
      </c>
      <c r="M657" s="209" t="s">
        <v>3379</v>
      </c>
      <c r="N657" s="212" t="s">
        <v>46</v>
      </c>
      <c r="O657" s="213" t="s">
        <v>579</v>
      </c>
      <c r="P657" s="213"/>
      <c r="Q657" s="214"/>
      <c r="R657" s="213"/>
      <c r="S657" s="214" t="s">
        <v>346</v>
      </c>
      <c r="T657" s="214" t="s">
        <v>3380</v>
      </c>
      <c r="U657" s="214">
        <v>2008</v>
      </c>
      <c r="V657" s="215">
        <v>37970</v>
      </c>
      <c r="W657" s="213">
        <v>7046</v>
      </c>
      <c r="X657" s="231"/>
      <c r="Y657" s="212"/>
      <c r="Z657" s="231"/>
      <c r="AA657" s="231"/>
      <c r="AB657" s="231"/>
      <c r="AC657" s="209"/>
      <c r="AD657" s="41"/>
      <c r="AE657" s="41"/>
      <c r="AF657" s="41"/>
      <c r="AG657" s="41"/>
      <c r="AH657" s="41"/>
      <c r="AI657" s="278"/>
    </row>
    <row r="658" spans="1:35" ht="45" customHeight="1" x14ac:dyDescent="0.2">
      <c r="A658" s="218" t="s">
        <v>7190</v>
      </c>
      <c r="B658" s="210">
        <v>609010002</v>
      </c>
      <c r="C658" s="209" t="s">
        <v>3381</v>
      </c>
      <c r="D658" s="210" t="s">
        <v>8069</v>
      </c>
      <c r="E658" s="209" t="s">
        <v>3382</v>
      </c>
      <c r="F658" s="211" t="s">
        <v>26</v>
      </c>
      <c r="G658" s="211"/>
      <c r="H658" s="211" t="s">
        <v>3383</v>
      </c>
      <c r="I658" s="211" t="s">
        <v>28</v>
      </c>
      <c r="J658" s="209"/>
      <c r="K658" s="209"/>
      <c r="L658" s="209" t="s">
        <v>7801</v>
      </c>
      <c r="M658" s="209" t="s">
        <v>3384</v>
      </c>
      <c r="N658" s="212" t="s">
        <v>46</v>
      </c>
      <c r="O658" s="213" t="s">
        <v>579</v>
      </c>
      <c r="P658" s="213" t="s">
        <v>3385</v>
      </c>
      <c r="Q658" s="214"/>
      <c r="R658" s="213"/>
      <c r="S658" s="214">
        <v>91001</v>
      </c>
      <c r="T658" s="214" t="s">
        <v>3386</v>
      </c>
      <c r="U658" s="214">
        <v>2008</v>
      </c>
      <c r="V658" s="215">
        <v>38450</v>
      </c>
      <c r="W658" s="213">
        <v>7164</v>
      </c>
      <c r="X658" s="231"/>
      <c r="Y658" s="212"/>
      <c r="Z658" s="231"/>
      <c r="AA658" s="231"/>
      <c r="AB658" s="231"/>
      <c r="AC658" s="209"/>
      <c r="AD658" s="41"/>
      <c r="AE658" s="41"/>
      <c r="AF658" s="41"/>
      <c r="AG658" s="41"/>
      <c r="AH658" s="41"/>
      <c r="AI658" s="278"/>
    </row>
    <row r="659" spans="1:35" ht="45" customHeight="1" x14ac:dyDescent="0.2">
      <c r="A659" s="218" t="s">
        <v>7191</v>
      </c>
      <c r="B659" s="210">
        <v>713189006</v>
      </c>
      <c r="C659" s="209" t="s">
        <v>483</v>
      </c>
      <c r="D659" s="210" t="s">
        <v>8004</v>
      </c>
      <c r="E659" s="209" t="s">
        <v>3387</v>
      </c>
      <c r="F659" s="211" t="s">
        <v>5032</v>
      </c>
      <c r="G659" s="211"/>
      <c r="H659" s="223" t="s">
        <v>4708</v>
      </c>
      <c r="I659" s="211" t="s">
        <v>7844</v>
      </c>
      <c r="J659" s="209" t="s">
        <v>3388</v>
      </c>
      <c r="K659" s="209" t="s">
        <v>7845</v>
      </c>
      <c r="L659" s="209" t="s">
        <v>8221</v>
      </c>
      <c r="M659" s="209" t="s">
        <v>6227</v>
      </c>
      <c r="N659" s="212" t="s">
        <v>294</v>
      </c>
      <c r="O659" s="213" t="s">
        <v>1422</v>
      </c>
      <c r="P659" s="213" t="s">
        <v>6228</v>
      </c>
      <c r="Q659" s="225" t="s">
        <v>5933</v>
      </c>
      <c r="R659" s="213"/>
      <c r="S659" s="214">
        <v>93910</v>
      </c>
      <c r="T659" s="214" t="s">
        <v>8222</v>
      </c>
      <c r="U659" s="214">
        <v>2022</v>
      </c>
      <c r="V659" s="215">
        <v>37970</v>
      </c>
      <c r="W659" s="256">
        <v>6911</v>
      </c>
      <c r="X659" s="231"/>
      <c r="Y659" s="212"/>
      <c r="Z659" s="231"/>
      <c r="AA659" s="231"/>
      <c r="AB659" s="231"/>
      <c r="AC659" s="209"/>
      <c r="AD659" s="41"/>
      <c r="AE659" s="41"/>
      <c r="AF659" s="41"/>
      <c r="AG659" s="41"/>
      <c r="AH659" s="41"/>
      <c r="AI659" s="278"/>
    </row>
    <row r="660" spans="1:35" ht="45" customHeight="1" x14ac:dyDescent="0.2">
      <c r="A660" s="218" t="s">
        <v>7192</v>
      </c>
      <c r="B660" s="210">
        <v>650263170</v>
      </c>
      <c r="C660" s="209" t="s">
        <v>3389</v>
      </c>
      <c r="D660" s="210" t="s">
        <v>7974</v>
      </c>
      <c r="E660" s="209" t="s">
        <v>3390</v>
      </c>
      <c r="F660" s="211" t="s">
        <v>3391</v>
      </c>
      <c r="G660" s="211"/>
      <c r="H660" s="211" t="s">
        <v>3392</v>
      </c>
      <c r="I660" s="211" t="s">
        <v>3393</v>
      </c>
      <c r="J660" s="209" t="s">
        <v>3394</v>
      </c>
      <c r="K660" s="209" t="s">
        <v>3395</v>
      </c>
      <c r="L660" s="209" t="s">
        <v>3396</v>
      </c>
      <c r="M660" s="209" t="s">
        <v>3397</v>
      </c>
      <c r="N660" s="212" t="s">
        <v>4994</v>
      </c>
      <c r="O660" s="213" t="s">
        <v>1412</v>
      </c>
      <c r="P660" s="213"/>
      <c r="Q660" s="214"/>
      <c r="R660" s="213"/>
      <c r="S660" s="214" t="s">
        <v>346</v>
      </c>
      <c r="T660" s="214" t="s">
        <v>3398</v>
      </c>
      <c r="U660" s="214">
        <v>2010</v>
      </c>
      <c r="V660" s="215">
        <v>40463</v>
      </c>
      <c r="W660" s="213">
        <v>7433</v>
      </c>
      <c r="X660" s="231"/>
      <c r="Y660" s="212"/>
      <c r="Z660" s="231"/>
      <c r="AA660" s="231"/>
      <c r="AB660" s="231"/>
      <c r="AC660" s="209"/>
      <c r="AD660" s="41"/>
      <c r="AE660" s="41"/>
      <c r="AF660" s="41"/>
      <c r="AG660" s="41"/>
      <c r="AH660" s="41"/>
      <c r="AI660" s="278"/>
    </row>
    <row r="661" spans="1:35" ht="45" customHeight="1" x14ac:dyDescent="0.2">
      <c r="A661" s="218" t="s">
        <v>7193</v>
      </c>
      <c r="B661" s="210">
        <v>754811005</v>
      </c>
      <c r="C661" s="209" t="s">
        <v>3399</v>
      </c>
      <c r="D661" s="210" t="s">
        <v>7974</v>
      </c>
      <c r="E661" s="209" t="s">
        <v>3400</v>
      </c>
      <c r="F661" s="211" t="s">
        <v>3401</v>
      </c>
      <c r="G661" s="211"/>
      <c r="H661" s="211" t="s">
        <v>3402</v>
      </c>
      <c r="I661" s="211" t="s">
        <v>3403</v>
      </c>
      <c r="J661" s="209" t="s">
        <v>3404</v>
      </c>
      <c r="K661" s="209" t="s">
        <v>3405</v>
      </c>
      <c r="L661" s="209" t="s">
        <v>3406</v>
      </c>
      <c r="M661" s="209" t="s">
        <v>3408</v>
      </c>
      <c r="N661" s="212" t="s">
        <v>5000</v>
      </c>
      <c r="O661" s="213" t="s">
        <v>3410</v>
      </c>
      <c r="P661" s="213" t="s">
        <v>3409</v>
      </c>
      <c r="Q661" s="214" t="s">
        <v>3407</v>
      </c>
      <c r="R661" s="213"/>
      <c r="S661" s="214" t="s">
        <v>44</v>
      </c>
      <c r="T661" s="214" t="s">
        <v>3411</v>
      </c>
      <c r="U661" s="214">
        <v>2017</v>
      </c>
      <c r="V661" s="215">
        <v>41540</v>
      </c>
      <c r="W661" s="213">
        <v>7486</v>
      </c>
      <c r="X661" s="231"/>
      <c r="Y661" s="212"/>
      <c r="Z661" s="231"/>
      <c r="AA661" s="231"/>
      <c r="AB661" s="231"/>
      <c r="AC661" s="209"/>
      <c r="AD661" s="41"/>
      <c r="AE661" s="41"/>
      <c r="AF661" s="41"/>
      <c r="AG661" s="41"/>
      <c r="AH661" s="41"/>
      <c r="AI661" s="278"/>
    </row>
    <row r="662" spans="1:35" ht="45" customHeight="1" x14ac:dyDescent="0.2">
      <c r="A662" s="218" t="s">
        <v>7194</v>
      </c>
      <c r="B662" s="210">
        <v>650251105</v>
      </c>
      <c r="C662" s="209" t="s">
        <v>3389</v>
      </c>
      <c r="D662" s="210" t="s">
        <v>7974</v>
      </c>
      <c r="E662" s="209" t="s">
        <v>3412</v>
      </c>
      <c r="F662" s="211" t="s">
        <v>3413</v>
      </c>
      <c r="G662" s="211"/>
      <c r="H662" s="211" t="s">
        <v>3414</v>
      </c>
      <c r="I662" s="211" t="s">
        <v>3415</v>
      </c>
      <c r="J662" s="209" t="s">
        <v>3416</v>
      </c>
      <c r="K662" s="209" t="s">
        <v>3417</v>
      </c>
      <c r="L662" s="209" t="s">
        <v>3418</v>
      </c>
      <c r="M662" s="209" t="s">
        <v>3420</v>
      </c>
      <c r="N662" s="212" t="s">
        <v>46</v>
      </c>
      <c r="O662" s="213" t="s">
        <v>2678</v>
      </c>
      <c r="P662" s="213" t="s">
        <v>3421</v>
      </c>
      <c r="Q662" s="214" t="s">
        <v>3419</v>
      </c>
      <c r="R662" s="213"/>
      <c r="S662" s="214" t="s">
        <v>346</v>
      </c>
      <c r="T662" s="217" t="s">
        <v>4942</v>
      </c>
      <c r="U662" s="214">
        <v>2007</v>
      </c>
      <c r="V662" s="215">
        <v>39897</v>
      </c>
      <c r="W662" s="213">
        <v>7410</v>
      </c>
      <c r="X662" s="231"/>
      <c r="Y662" s="212"/>
      <c r="Z662" s="231"/>
      <c r="AA662" s="231"/>
      <c r="AB662" s="231"/>
      <c r="AC662" s="209"/>
      <c r="AD662" s="41"/>
      <c r="AE662" s="41"/>
      <c r="AF662" s="41"/>
      <c r="AG662" s="41"/>
      <c r="AH662" s="41"/>
      <c r="AI662" s="278"/>
    </row>
    <row r="663" spans="1:35" ht="45" customHeight="1" x14ac:dyDescent="0.2">
      <c r="A663" s="218" t="s">
        <v>8125</v>
      </c>
      <c r="B663" s="210">
        <v>657662402</v>
      </c>
      <c r="C663" s="209" t="s">
        <v>3422</v>
      </c>
      <c r="D663" s="210" t="s">
        <v>7974</v>
      </c>
      <c r="E663" s="209" t="s">
        <v>3423</v>
      </c>
      <c r="F663" s="211" t="s">
        <v>3424</v>
      </c>
      <c r="G663" s="211"/>
      <c r="H663" s="211" t="s">
        <v>3425</v>
      </c>
      <c r="I663" s="211" t="s">
        <v>3426</v>
      </c>
      <c r="J663" s="209" t="s">
        <v>1584</v>
      </c>
      <c r="K663" s="209" t="s">
        <v>3427</v>
      </c>
      <c r="L663" s="209" t="s">
        <v>3428</v>
      </c>
      <c r="M663" s="209" t="s">
        <v>3429</v>
      </c>
      <c r="N663" s="212" t="s">
        <v>501</v>
      </c>
      <c r="O663" s="213" t="s">
        <v>635</v>
      </c>
      <c r="P663" s="213" t="s">
        <v>3430</v>
      </c>
      <c r="Q663" s="214"/>
      <c r="R663" s="213"/>
      <c r="S663" s="214">
        <v>93401</v>
      </c>
      <c r="T663" s="214" t="s">
        <v>3431</v>
      </c>
      <c r="U663" s="214">
        <v>2007</v>
      </c>
      <c r="V663" s="215">
        <v>39328</v>
      </c>
      <c r="W663" s="213">
        <v>7372</v>
      </c>
      <c r="X663" s="231"/>
      <c r="Y663" s="212"/>
      <c r="Z663" s="231"/>
      <c r="AA663" s="231"/>
      <c r="AB663" s="231"/>
      <c r="AC663" s="209"/>
      <c r="AD663" s="41"/>
      <c r="AE663" s="41"/>
      <c r="AF663" s="41"/>
      <c r="AG663" s="41"/>
      <c r="AH663" s="41"/>
      <c r="AI663" s="278"/>
    </row>
    <row r="664" spans="1:35" ht="45" customHeight="1" x14ac:dyDescent="0.2">
      <c r="A664" s="218" t="s">
        <v>7195</v>
      </c>
      <c r="B664" s="210">
        <v>657478903</v>
      </c>
      <c r="C664" s="209" t="s">
        <v>3432</v>
      </c>
      <c r="D664" s="210" t="s">
        <v>7974</v>
      </c>
      <c r="E664" s="209" t="s">
        <v>3433</v>
      </c>
      <c r="F664" s="211" t="s">
        <v>3434</v>
      </c>
      <c r="G664" s="211"/>
      <c r="H664" s="211" t="s">
        <v>3435</v>
      </c>
      <c r="I664" s="211" t="s">
        <v>3436</v>
      </c>
      <c r="J664" s="209" t="s">
        <v>3437</v>
      </c>
      <c r="K664" s="209" t="s">
        <v>3438</v>
      </c>
      <c r="L664" s="209" t="s">
        <v>3439</v>
      </c>
      <c r="M664" s="209" t="s">
        <v>3440</v>
      </c>
      <c r="N664" s="212" t="s">
        <v>4994</v>
      </c>
      <c r="O664" s="213" t="s">
        <v>8126</v>
      </c>
      <c r="P664" s="213" t="s">
        <v>3441</v>
      </c>
      <c r="Q664" s="214"/>
      <c r="R664" s="213"/>
      <c r="S664" s="214" t="s">
        <v>346</v>
      </c>
      <c r="T664" s="214" t="s">
        <v>3442</v>
      </c>
      <c r="U664" s="214">
        <v>2012</v>
      </c>
      <c r="V664" s="215">
        <v>39636</v>
      </c>
      <c r="W664" s="213">
        <v>7400</v>
      </c>
      <c r="X664" s="231"/>
      <c r="Y664" s="212"/>
      <c r="Z664" s="231"/>
      <c r="AA664" s="231"/>
      <c r="AB664" s="231"/>
      <c r="AC664" s="209"/>
      <c r="AD664" s="41"/>
      <c r="AE664" s="41"/>
      <c r="AF664" s="41"/>
      <c r="AG664" s="41"/>
      <c r="AH664" s="41"/>
      <c r="AI664" s="278"/>
    </row>
    <row r="665" spans="1:35" ht="45" customHeight="1" x14ac:dyDescent="0.2">
      <c r="A665" s="218" t="s">
        <v>7196</v>
      </c>
      <c r="B665" s="210">
        <v>659759004</v>
      </c>
      <c r="C665" s="209" t="s">
        <v>3389</v>
      </c>
      <c r="D665" s="210" t="s">
        <v>7974</v>
      </c>
      <c r="E665" s="209" t="s">
        <v>3443</v>
      </c>
      <c r="F665" s="211" t="s">
        <v>3444</v>
      </c>
      <c r="G665" s="211"/>
      <c r="H665" s="211" t="s">
        <v>3445</v>
      </c>
      <c r="I665" s="211" t="s">
        <v>3446</v>
      </c>
      <c r="J665" s="209" t="s">
        <v>1297</v>
      </c>
      <c r="K665" s="209" t="s">
        <v>3447</v>
      </c>
      <c r="L665" s="209" t="s">
        <v>3448</v>
      </c>
      <c r="M665" s="209" t="s">
        <v>3449</v>
      </c>
      <c r="N665" s="209" t="s">
        <v>4995</v>
      </c>
      <c r="O665" s="213" t="s">
        <v>159</v>
      </c>
      <c r="P665" s="213"/>
      <c r="Q665" s="214"/>
      <c r="R665" s="213"/>
      <c r="S665" s="214" t="s">
        <v>346</v>
      </c>
      <c r="T665" s="214" t="s">
        <v>3450</v>
      </c>
      <c r="U665" s="214">
        <v>2013</v>
      </c>
      <c r="V665" s="215">
        <v>39695</v>
      </c>
      <c r="W665" s="213">
        <v>7402</v>
      </c>
      <c r="X665" s="231"/>
      <c r="Y665" s="212"/>
      <c r="Z665" s="231"/>
      <c r="AA665" s="231"/>
      <c r="AB665" s="231"/>
      <c r="AC665" s="209"/>
      <c r="AD665" s="41"/>
      <c r="AE665" s="41"/>
      <c r="AF665" s="41"/>
      <c r="AG665" s="41"/>
      <c r="AH665" s="41"/>
      <c r="AI665" s="278"/>
    </row>
    <row r="666" spans="1:35" ht="45" customHeight="1" x14ac:dyDescent="0.2">
      <c r="A666" s="218" t="s">
        <v>7197</v>
      </c>
      <c r="B666" s="210">
        <v>650363817</v>
      </c>
      <c r="C666" s="209" t="s">
        <v>3399</v>
      </c>
      <c r="D666" s="210" t="s">
        <v>7974</v>
      </c>
      <c r="E666" s="209" t="s">
        <v>3451</v>
      </c>
      <c r="F666" s="211" t="s">
        <v>3452</v>
      </c>
      <c r="G666" s="211"/>
      <c r="H666" s="211" t="s">
        <v>3453</v>
      </c>
      <c r="I666" s="211" t="s">
        <v>3454</v>
      </c>
      <c r="J666" s="209" t="s">
        <v>3455</v>
      </c>
      <c r="K666" s="209" t="s">
        <v>123</v>
      </c>
      <c r="L666" s="209" t="s">
        <v>3456</v>
      </c>
      <c r="M666" s="209" t="s">
        <v>5027</v>
      </c>
      <c r="N666" s="212" t="s">
        <v>4996</v>
      </c>
      <c r="O666" s="213" t="s">
        <v>3457</v>
      </c>
      <c r="P666" s="213"/>
      <c r="Q666" s="214"/>
      <c r="R666" s="213"/>
      <c r="S666" s="214" t="s">
        <v>44</v>
      </c>
      <c r="T666" s="214" t="s">
        <v>3458</v>
      </c>
      <c r="U666" s="214">
        <v>2010</v>
      </c>
      <c r="V666" s="215">
        <v>40809</v>
      </c>
      <c r="W666" s="213">
        <v>7453</v>
      </c>
      <c r="X666" s="231"/>
      <c r="Y666" s="212"/>
      <c r="Z666" s="231"/>
      <c r="AA666" s="231"/>
      <c r="AB666" s="231"/>
      <c r="AC666" s="209"/>
      <c r="AD666" s="41"/>
      <c r="AE666" s="41"/>
      <c r="AF666" s="41"/>
      <c r="AG666" s="41"/>
      <c r="AH666" s="41"/>
      <c r="AI666" s="278"/>
    </row>
    <row r="667" spans="1:35" ht="45" customHeight="1" x14ac:dyDescent="0.2">
      <c r="A667" s="218" t="s">
        <v>7198</v>
      </c>
      <c r="B667" s="210">
        <v>657208701</v>
      </c>
      <c r="C667" s="209" t="s">
        <v>3432</v>
      </c>
      <c r="D667" s="210" t="s">
        <v>7974</v>
      </c>
      <c r="E667" s="209" t="s">
        <v>3459</v>
      </c>
      <c r="F667" s="211" t="s">
        <v>3460</v>
      </c>
      <c r="G667" s="211"/>
      <c r="H667" s="211" t="s">
        <v>3461</v>
      </c>
      <c r="I667" s="211" t="s">
        <v>3462</v>
      </c>
      <c r="J667" s="211" t="s">
        <v>585</v>
      </c>
      <c r="K667" s="209" t="s">
        <v>3463</v>
      </c>
      <c r="L667" s="209" t="s">
        <v>3464</v>
      </c>
      <c r="M667" s="209" t="s">
        <v>3466</v>
      </c>
      <c r="N667" s="212" t="s">
        <v>47</v>
      </c>
      <c r="O667" s="213" t="s">
        <v>1165</v>
      </c>
      <c r="P667" s="213" t="s">
        <v>3467</v>
      </c>
      <c r="Q667" s="214" t="s">
        <v>3465</v>
      </c>
      <c r="R667" s="213"/>
      <c r="S667" s="214" t="s">
        <v>346</v>
      </c>
      <c r="T667" s="214" t="s">
        <v>3468</v>
      </c>
      <c r="U667" s="214">
        <v>2006</v>
      </c>
      <c r="V667" s="215">
        <v>39303</v>
      </c>
      <c r="W667" s="213">
        <v>7366</v>
      </c>
      <c r="X667" s="231"/>
      <c r="Y667" s="212"/>
      <c r="Z667" s="231"/>
      <c r="AA667" s="231"/>
      <c r="AB667" s="231"/>
      <c r="AC667" s="209"/>
      <c r="AD667" s="41"/>
      <c r="AE667" s="41"/>
      <c r="AF667" s="41"/>
      <c r="AG667" s="41"/>
      <c r="AH667" s="41"/>
      <c r="AI667" s="278"/>
    </row>
    <row r="668" spans="1:35" ht="45" customHeight="1" x14ac:dyDescent="0.2">
      <c r="A668" s="218" t="s">
        <v>7199</v>
      </c>
      <c r="B668" s="210">
        <v>657351903</v>
      </c>
      <c r="C668" s="209" t="s">
        <v>3422</v>
      </c>
      <c r="D668" s="210" t="s">
        <v>7974</v>
      </c>
      <c r="E668" s="209" t="s">
        <v>3469</v>
      </c>
      <c r="F668" s="211" t="s">
        <v>3470</v>
      </c>
      <c r="G668" s="211"/>
      <c r="H668" s="211" t="s">
        <v>3471</v>
      </c>
      <c r="I668" s="243" t="s">
        <v>3472</v>
      </c>
      <c r="J668" s="243" t="s">
        <v>1584</v>
      </c>
      <c r="K668" s="209" t="s">
        <v>3473</v>
      </c>
      <c r="L668" s="209" t="s">
        <v>3474</v>
      </c>
      <c r="M668" s="209" t="s">
        <v>3476</v>
      </c>
      <c r="N668" s="212" t="s">
        <v>46</v>
      </c>
      <c r="O668" s="213" t="s">
        <v>579</v>
      </c>
      <c r="P668" s="213" t="s">
        <v>3477</v>
      </c>
      <c r="Q668" s="214" t="s">
        <v>3475</v>
      </c>
      <c r="R668" s="213"/>
      <c r="S668" s="214">
        <v>93401</v>
      </c>
      <c r="T668" s="214" t="s">
        <v>3478</v>
      </c>
      <c r="U668" s="214">
        <v>2007</v>
      </c>
      <c r="V668" s="215">
        <v>39289</v>
      </c>
      <c r="W668" s="213">
        <v>7364</v>
      </c>
      <c r="X668" s="231"/>
      <c r="Y668" s="212"/>
      <c r="Z668" s="231"/>
      <c r="AA668" s="231"/>
      <c r="AB668" s="231"/>
      <c r="AC668" s="209"/>
      <c r="AD668" s="41"/>
      <c r="AE668" s="41"/>
      <c r="AF668" s="41"/>
      <c r="AG668" s="41"/>
      <c r="AH668" s="41"/>
      <c r="AI668" s="278"/>
    </row>
    <row r="669" spans="1:35" ht="45" customHeight="1" x14ac:dyDescent="0.2">
      <c r="A669" s="218" t="s">
        <v>7200</v>
      </c>
      <c r="B669" s="210">
        <v>651989108</v>
      </c>
      <c r="C669" s="209" t="s">
        <v>3432</v>
      </c>
      <c r="D669" s="210" t="s">
        <v>7974</v>
      </c>
      <c r="E669" s="209" t="s">
        <v>3479</v>
      </c>
      <c r="F669" s="211" t="s">
        <v>3480</v>
      </c>
      <c r="G669" s="211"/>
      <c r="H669" s="211" t="s">
        <v>3481</v>
      </c>
      <c r="I669" s="211" t="s">
        <v>3482</v>
      </c>
      <c r="J669" s="209" t="s">
        <v>163</v>
      </c>
      <c r="K669" s="209" t="s">
        <v>3483</v>
      </c>
      <c r="L669" s="209" t="s">
        <v>3484</v>
      </c>
      <c r="M669" s="209" t="s">
        <v>3485</v>
      </c>
      <c r="N669" s="212" t="s">
        <v>4998</v>
      </c>
      <c r="O669" s="213" t="s">
        <v>3084</v>
      </c>
      <c r="P669" s="213"/>
      <c r="Q669" s="214"/>
      <c r="R669" s="213"/>
      <c r="S669" s="214" t="s">
        <v>346</v>
      </c>
      <c r="T669" s="214" t="s">
        <v>3486</v>
      </c>
      <c r="U669" s="214">
        <v>2005</v>
      </c>
      <c r="V669" s="215">
        <v>37970</v>
      </c>
      <c r="W669" s="213">
        <v>7113</v>
      </c>
      <c r="X669" s="231"/>
      <c r="Y669" s="212"/>
      <c r="Z669" s="231"/>
      <c r="AA669" s="231"/>
      <c r="AB669" s="231"/>
      <c r="AC669" s="209"/>
      <c r="AD669" s="41"/>
      <c r="AE669" s="41"/>
      <c r="AF669" s="41"/>
      <c r="AG669" s="41"/>
      <c r="AH669" s="41"/>
      <c r="AI669" s="278"/>
    </row>
    <row r="670" spans="1:35" ht="45" customHeight="1" x14ac:dyDescent="0.2">
      <c r="A670" s="218" t="s">
        <v>7201</v>
      </c>
      <c r="B670" s="210">
        <v>742049000</v>
      </c>
      <c r="C670" s="209" t="s">
        <v>3432</v>
      </c>
      <c r="D670" s="210" t="s">
        <v>7974</v>
      </c>
      <c r="E670" s="209" t="s">
        <v>3487</v>
      </c>
      <c r="F670" s="211" t="s">
        <v>3488</v>
      </c>
      <c r="G670" s="211"/>
      <c r="H670" s="211" t="s">
        <v>3489</v>
      </c>
      <c r="I670" s="211" t="s">
        <v>3490</v>
      </c>
      <c r="J670" s="209" t="s">
        <v>562</v>
      </c>
      <c r="K670" s="209" t="s">
        <v>3491</v>
      </c>
      <c r="L670" s="209" t="s">
        <v>3492</v>
      </c>
      <c r="M670" s="209" t="s">
        <v>3493</v>
      </c>
      <c r="N670" s="212" t="s">
        <v>501</v>
      </c>
      <c r="O670" s="213" t="s">
        <v>3494</v>
      </c>
      <c r="P670" s="213"/>
      <c r="Q670" s="214"/>
      <c r="R670" s="213"/>
      <c r="S670" s="214" t="s">
        <v>346</v>
      </c>
      <c r="T670" s="214" t="s">
        <v>4986</v>
      </c>
      <c r="U670" s="214">
        <v>2005</v>
      </c>
      <c r="V670" s="215">
        <v>37970</v>
      </c>
      <c r="W670" s="213">
        <v>6991</v>
      </c>
      <c r="X670" s="231"/>
      <c r="Y670" s="212"/>
      <c r="Z670" s="231"/>
      <c r="AA670" s="231"/>
      <c r="AB670" s="231"/>
      <c r="AC670" s="209"/>
      <c r="AD670" s="41"/>
      <c r="AE670" s="41"/>
      <c r="AF670" s="41"/>
      <c r="AG670" s="41"/>
      <c r="AH670" s="41"/>
      <c r="AI670" s="278"/>
    </row>
    <row r="671" spans="1:35" ht="45" customHeight="1" x14ac:dyDescent="0.2">
      <c r="A671" s="218" t="s">
        <v>7202</v>
      </c>
      <c r="B671" s="210">
        <v>650882008</v>
      </c>
      <c r="C671" s="209" t="s">
        <v>3432</v>
      </c>
      <c r="D671" s="210" t="s">
        <v>7974</v>
      </c>
      <c r="E671" s="209" t="s">
        <v>3495</v>
      </c>
      <c r="F671" s="211" t="s">
        <v>3496</v>
      </c>
      <c r="G671" s="211"/>
      <c r="H671" s="211" t="s">
        <v>3497</v>
      </c>
      <c r="I671" s="211" t="s">
        <v>3498</v>
      </c>
      <c r="J671" s="209" t="s">
        <v>1297</v>
      </c>
      <c r="K671" s="209" t="s">
        <v>3499</v>
      </c>
      <c r="L671" s="209" t="s">
        <v>3500</v>
      </c>
      <c r="M671" s="209" t="s">
        <v>3501</v>
      </c>
      <c r="N671" s="212" t="s">
        <v>501</v>
      </c>
      <c r="O671" s="213" t="s">
        <v>3502</v>
      </c>
      <c r="P671" s="213"/>
      <c r="Q671" s="214"/>
      <c r="R671" s="213"/>
      <c r="S671" s="214" t="s">
        <v>346</v>
      </c>
      <c r="T671" s="214" t="s">
        <v>3503</v>
      </c>
      <c r="U671" s="214">
        <v>2016</v>
      </c>
      <c r="V671" s="215">
        <v>38159</v>
      </c>
      <c r="W671" s="213">
        <v>7126</v>
      </c>
      <c r="X671" s="231"/>
      <c r="Y671" s="212"/>
      <c r="Z671" s="231"/>
      <c r="AA671" s="231"/>
      <c r="AB671" s="231"/>
      <c r="AC671" s="209"/>
      <c r="AD671" s="41"/>
      <c r="AE671" s="41"/>
      <c r="AF671" s="41"/>
      <c r="AG671" s="41"/>
      <c r="AH671" s="41"/>
      <c r="AI671" s="278"/>
    </row>
    <row r="672" spans="1:35" ht="45" customHeight="1" x14ac:dyDescent="0.2">
      <c r="A672" s="218" t="s">
        <v>7203</v>
      </c>
      <c r="B672" s="210">
        <v>740263005</v>
      </c>
      <c r="C672" s="209" t="s">
        <v>3432</v>
      </c>
      <c r="D672" s="210" t="s">
        <v>7974</v>
      </c>
      <c r="E672" s="209" t="s">
        <v>3505</v>
      </c>
      <c r="F672" s="211" t="s">
        <v>3506</v>
      </c>
      <c r="G672" s="211"/>
      <c r="H672" s="211" t="s">
        <v>3504</v>
      </c>
      <c r="I672" s="211" t="s">
        <v>3507</v>
      </c>
      <c r="J672" s="209" t="s">
        <v>109</v>
      </c>
      <c r="K672" s="209" t="s">
        <v>3508</v>
      </c>
      <c r="L672" s="209" t="s">
        <v>3509</v>
      </c>
      <c r="M672" s="212" t="s">
        <v>3510</v>
      </c>
      <c r="N672" s="212" t="s">
        <v>501</v>
      </c>
      <c r="O672" s="213" t="s">
        <v>7998</v>
      </c>
      <c r="P672" s="213"/>
      <c r="Q672" s="214"/>
      <c r="R672" s="213"/>
      <c r="S672" s="213" t="s">
        <v>346</v>
      </c>
      <c r="T672" s="214" t="s">
        <v>3511</v>
      </c>
      <c r="U672" s="214">
        <v>2011</v>
      </c>
      <c r="V672" s="215">
        <v>37970</v>
      </c>
      <c r="W672" s="209">
        <v>6977</v>
      </c>
      <c r="X672" s="231"/>
      <c r="Y672" s="212"/>
      <c r="Z672" s="231"/>
      <c r="AA672" s="231"/>
      <c r="AB672" s="231"/>
      <c r="AC672" s="209"/>
      <c r="AD672" s="41"/>
      <c r="AE672" s="41"/>
      <c r="AF672" s="41"/>
      <c r="AG672" s="41"/>
      <c r="AH672" s="41"/>
      <c r="AI672" s="278"/>
    </row>
    <row r="673" spans="1:35" ht="45" customHeight="1" x14ac:dyDescent="0.2">
      <c r="A673" s="218" t="s">
        <v>7204</v>
      </c>
      <c r="B673" s="210">
        <v>728623004</v>
      </c>
      <c r="C673" s="209" t="s">
        <v>3432</v>
      </c>
      <c r="D673" s="210" t="s">
        <v>7974</v>
      </c>
      <c r="E673" s="209" t="s">
        <v>3513</v>
      </c>
      <c r="F673" s="211" t="s">
        <v>8347</v>
      </c>
      <c r="G673" s="211">
        <v>2023</v>
      </c>
      <c r="H673" s="211" t="s">
        <v>3512</v>
      </c>
      <c r="I673" s="211" t="s">
        <v>7901</v>
      </c>
      <c r="J673" s="209" t="s">
        <v>1348</v>
      </c>
      <c r="K673" s="209" t="s">
        <v>8348</v>
      </c>
      <c r="L673" s="209" t="s">
        <v>3514</v>
      </c>
      <c r="M673" s="209" t="s">
        <v>3515</v>
      </c>
      <c r="N673" s="212" t="s">
        <v>501</v>
      </c>
      <c r="O673" s="213" t="s">
        <v>3116</v>
      </c>
      <c r="P673" s="213" t="s">
        <v>3516</v>
      </c>
      <c r="Q673" s="214"/>
      <c r="R673" s="213"/>
      <c r="S673" s="214" t="s">
        <v>346</v>
      </c>
      <c r="T673" s="214" t="s">
        <v>8349</v>
      </c>
      <c r="U673" s="214">
        <v>2022</v>
      </c>
      <c r="V673" s="215">
        <v>37970</v>
      </c>
      <c r="W673" s="213">
        <v>6931</v>
      </c>
      <c r="X673" s="231"/>
      <c r="Y673" s="212"/>
      <c r="Z673" s="231"/>
      <c r="AA673" s="231"/>
      <c r="AB673" s="231"/>
      <c r="AC673" s="209"/>
      <c r="AD673" s="41"/>
      <c r="AE673" s="41"/>
      <c r="AF673" s="41"/>
      <c r="AG673" s="41"/>
      <c r="AH673" s="41"/>
      <c r="AI673" s="278"/>
    </row>
    <row r="674" spans="1:35" ht="45" customHeight="1" x14ac:dyDescent="0.2">
      <c r="A674" s="218" t="s">
        <v>8127</v>
      </c>
      <c r="B674" s="210">
        <v>656176903</v>
      </c>
      <c r="C674" s="209" t="s">
        <v>3422</v>
      </c>
      <c r="D674" s="210" t="s">
        <v>7974</v>
      </c>
      <c r="E674" s="209" t="s">
        <v>3517</v>
      </c>
      <c r="F674" s="211" t="s">
        <v>7802</v>
      </c>
      <c r="G674" s="211"/>
      <c r="H674" s="211" t="s">
        <v>3518</v>
      </c>
      <c r="I674" s="211" t="s">
        <v>7803</v>
      </c>
      <c r="J674" s="209" t="s">
        <v>7804</v>
      </c>
      <c r="K674" s="209" t="s">
        <v>7805</v>
      </c>
      <c r="L674" s="209" t="s">
        <v>7806</v>
      </c>
      <c r="M674" s="209" t="s">
        <v>3520</v>
      </c>
      <c r="N674" s="212" t="s">
        <v>501</v>
      </c>
      <c r="O674" s="213" t="s">
        <v>3116</v>
      </c>
      <c r="P674" s="213" t="s">
        <v>5124</v>
      </c>
      <c r="Q674" s="214" t="s">
        <v>3519</v>
      </c>
      <c r="R674" s="213"/>
      <c r="S674" s="214">
        <v>93401</v>
      </c>
      <c r="T674" s="214" t="s">
        <v>7807</v>
      </c>
      <c r="U674" s="214">
        <v>2021</v>
      </c>
      <c r="V674" s="215">
        <v>38936</v>
      </c>
      <c r="W674" s="213">
        <v>7331</v>
      </c>
      <c r="X674" s="231"/>
      <c r="Y674" s="212"/>
      <c r="Z674" s="231"/>
      <c r="AA674" s="231"/>
      <c r="AB674" s="231"/>
      <c r="AC674" s="209"/>
      <c r="AD674" s="41"/>
      <c r="AE674" s="41"/>
      <c r="AF674" s="41"/>
      <c r="AG674" s="41"/>
      <c r="AH674" s="41"/>
      <c r="AI674" s="278"/>
    </row>
    <row r="675" spans="1:35" ht="45" customHeight="1" x14ac:dyDescent="0.2">
      <c r="A675" s="218" t="s">
        <v>8128</v>
      </c>
      <c r="B675" s="210">
        <v>659940302</v>
      </c>
      <c r="C675" s="209" t="s">
        <v>3399</v>
      </c>
      <c r="D675" s="210" t="s">
        <v>7974</v>
      </c>
      <c r="E675" s="209" t="s">
        <v>3521</v>
      </c>
      <c r="F675" s="211" t="s">
        <v>3522</v>
      </c>
      <c r="G675" s="211"/>
      <c r="H675" s="211" t="s">
        <v>3523</v>
      </c>
      <c r="I675" s="211" t="s">
        <v>3524</v>
      </c>
      <c r="J675" s="209" t="s">
        <v>1480</v>
      </c>
      <c r="K675" s="209" t="s">
        <v>3525</v>
      </c>
      <c r="L675" s="209" t="s">
        <v>3526</v>
      </c>
      <c r="M675" s="209" t="s">
        <v>3527</v>
      </c>
      <c r="N675" s="212" t="s">
        <v>501</v>
      </c>
      <c r="O675" s="213" t="s">
        <v>4652</v>
      </c>
      <c r="P675" s="213"/>
      <c r="Q675" s="214"/>
      <c r="R675" s="213"/>
      <c r="S675" s="214" t="s">
        <v>44</v>
      </c>
      <c r="T675" s="214" t="s">
        <v>3458</v>
      </c>
      <c r="U675" s="214">
        <v>2010</v>
      </c>
      <c r="V675" s="215">
        <v>40728</v>
      </c>
      <c r="W675" s="213">
        <v>7443</v>
      </c>
      <c r="X675" s="231"/>
      <c r="Y675" s="212"/>
      <c r="Z675" s="231"/>
      <c r="AA675" s="231"/>
      <c r="AB675" s="231"/>
      <c r="AC675" s="209"/>
      <c r="AD675" s="41"/>
      <c r="AE675" s="41"/>
      <c r="AF675" s="41"/>
      <c r="AG675" s="41"/>
      <c r="AH675" s="41"/>
      <c r="AI675" s="278"/>
    </row>
    <row r="676" spans="1:35" ht="45" customHeight="1" x14ac:dyDescent="0.2">
      <c r="A676" s="218" t="s">
        <v>7205</v>
      </c>
      <c r="B676" s="210">
        <v>652115705</v>
      </c>
      <c r="C676" s="209" t="s">
        <v>3432</v>
      </c>
      <c r="D676" s="210" t="s">
        <v>7974</v>
      </c>
      <c r="E676" s="209" t="s">
        <v>3528</v>
      </c>
      <c r="F676" s="211" t="s">
        <v>6084</v>
      </c>
      <c r="G676" s="211"/>
      <c r="H676" s="211" t="s">
        <v>3529</v>
      </c>
      <c r="I676" s="211" t="s">
        <v>6085</v>
      </c>
      <c r="J676" s="209" t="s">
        <v>163</v>
      </c>
      <c r="K676" s="209" t="s">
        <v>6086</v>
      </c>
      <c r="L676" s="209" t="s">
        <v>3530</v>
      </c>
      <c r="M676" s="209" t="s">
        <v>3531</v>
      </c>
      <c r="N676" s="212" t="s">
        <v>294</v>
      </c>
      <c r="O676" s="213" t="s">
        <v>7999</v>
      </c>
      <c r="P676" s="213" t="s">
        <v>3532</v>
      </c>
      <c r="Q676" s="214"/>
      <c r="R676" s="213"/>
      <c r="S676" s="214" t="s">
        <v>346</v>
      </c>
      <c r="T676" s="214" t="s">
        <v>5627</v>
      </c>
      <c r="U676" s="214">
        <v>2019</v>
      </c>
      <c r="V676" s="215">
        <v>38228</v>
      </c>
      <c r="W676" s="213">
        <v>7146</v>
      </c>
      <c r="X676" s="231"/>
      <c r="Y676" s="212"/>
      <c r="Z676" s="231"/>
      <c r="AA676" s="231"/>
      <c r="AB676" s="231"/>
      <c r="AC676" s="209"/>
      <c r="AD676" s="41"/>
      <c r="AE676" s="41"/>
      <c r="AF676" s="41"/>
      <c r="AG676" s="41"/>
      <c r="AH676" s="41"/>
      <c r="AI676" s="278"/>
    </row>
    <row r="677" spans="1:35" ht="45" customHeight="1" x14ac:dyDescent="0.2">
      <c r="A677" s="218" t="s">
        <v>7206</v>
      </c>
      <c r="B677" s="210">
        <v>759894200</v>
      </c>
      <c r="C677" s="209" t="s">
        <v>3389</v>
      </c>
      <c r="D677" s="210" t="s">
        <v>7974</v>
      </c>
      <c r="E677" s="209" t="s">
        <v>3533</v>
      </c>
      <c r="F677" s="211" t="s">
        <v>3534</v>
      </c>
      <c r="G677" s="211"/>
      <c r="H677" s="211" t="s">
        <v>3535</v>
      </c>
      <c r="I677" s="211" t="s">
        <v>3536</v>
      </c>
      <c r="J677" s="209" t="s">
        <v>3537</v>
      </c>
      <c r="K677" s="209" t="s">
        <v>3538</v>
      </c>
      <c r="L677" s="209" t="s">
        <v>3539</v>
      </c>
      <c r="M677" s="209" t="s">
        <v>3542</v>
      </c>
      <c r="N677" s="212" t="s">
        <v>46</v>
      </c>
      <c r="O677" s="213" t="s">
        <v>579</v>
      </c>
      <c r="P677" s="213" t="s">
        <v>3541</v>
      </c>
      <c r="Q677" s="214" t="s">
        <v>3540</v>
      </c>
      <c r="R677" s="213"/>
      <c r="S677" s="214" t="s">
        <v>44</v>
      </c>
      <c r="T677" s="214" t="s">
        <v>3543</v>
      </c>
      <c r="U677" s="214">
        <v>2008</v>
      </c>
      <c r="V677" s="215">
        <v>38610</v>
      </c>
      <c r="W677" s="213">
        <v>7191</v>
      </c>
      <c r="X677" s="231"/>
      <c r="Y677" s="212"/>
      <c r="Z677" s="231"/>
      <c r="AA677" s="231"/>
      <c r="AB677" s="231"/>
      <c r="AC677" s="209"/>
      <c r="AD677" s="41"/>
      <c r="AE677" s="41"/>
      <c r="AF677" s="41"/>
      <c r="AG677" s="41"/>
      <c r="AH677" s="41"/>
      <c r="AI677" s="278"/>
    </row>
    <row r="678" spans="1:35" ht="45" customHeight="1" x14ac:dyDescent="0.2">
      <c r="A678" s="218" t="s">
        <v>8129</v>
      </c>
      <c r="B678" s="210">
        <v>656702605</v>
      </c>
      <c r="C678" s="209" t="s">
        <v>3422</v>
      </c>
      <c r="D678" s="210" t="s">
        <v>7974</v>
      </c>
      <c r="E678" s="209" t="s">
        <v>3544</v>
      </c>
      <c r="F678" s="211" t="s">
        <v>3545</v>
      </c>
      <c r="G678" s="211"/>
      <c r="H678" s="211" t="s">
        <v>3546</v>
      </c>
      <c r="I678" s="211" t="s">
        <v>3547</v>
      </c>
      <c r="J678" s="209" t="s">
        <v>3548</v>
      </c>
      <c r="K678" s="209" t="s">
        <v>3549</v>
      </c>
      <c r="L678" s="209" t="s">
        <v>3550</v>
      </c>
      <c r="M678" s="209" t="s">
        <v>3552</v>
      </c>
      <c r="N678" s="212" t="s">
        <v>501</v>
      </c>
      <c r="O678" s="209" t="s">
        <v>3809</v>
      </c>
      <c r="P678" s="213" t="s">
        <v>3553</v>
      </c>
      <c r="Q678" s="213" t="s">
        <v>3551</v>
      </c>
      <c r="R678" s="213"/>
      <c r="S678" s="214">
        <v>93401</v>
      </c>
      <c r="T678" s="214" t="s">
        <v>3554</v>
      </c>
      <c r="U678" s="214">
        <v>2007</v>
      </c>
      <c r="V678" s="215">
        <v>39212</v>
      </c>
      <c r="W678" s="213">
        <v>7357</v>
      </c>
      <c r="X678" s="231"/>
      <c r="Y678" s="212"/>
      <c r="Z678" s="231"/>
      <c r="AA678" s="231"/>
      <c r="AB678" s="231"/>
      <c r="AC678" s="209"/>
      <c r="AD678" s="41"/>
      <c r="AE678" s="41"/>
      <c r="AF678" s="41"/>
      <c r="AG678" s="41"/>
      <c r="AH678" s="41"/>
      <c r="AI678" s="278"/>
    </row>
    <row r="679" spans="1:35" ht="45" customHeight="1" x14ac:dyDescent="0.2">
      <c r="A679" s="218" t="s">
        <v>8130</v>
      </c>
      <c r="B679" s="210">
        <v>733958006</v>
      </c>
      <c r="C679" s="209" t="s">
        <v>3389</v>
      </c>
      <c r="D679" s="210" t="s">
        <v>7974</v>
      </c>
      <c r="E679" s="209" t="s">
        <v>3555</v>
      </c>
      <c r="F679" s="211" t="s">
        <v>3556</v>
      </c>
      <c r="G679" s="211"/>
      <c r="H679" s="211" t="s">
        <v>3557</v>
      </c>
      <c r="I679" s="211" t="s">
        <v>3558</v>
      </c>
      <c r="J679" s="209" t="s">
        <v>119</v>
      </c>
      <c r="K679" s="209" t="s">
        <v>3559</v>
      </c>
      <c r="L679" s="209" t="s">
        <v>3560</v>
      </c>
      <c r="M679" s="209" t="s">
        <v>3561</v>
      </c>
      <c r="N679" s="212" t="s">
        <v>501</v>
      </c>
      <c r="O679" s="213" t="s">
        <v>3116</v>
      </c>
      <c r="P679" s="213"/>
      <c r="Q679" s="214"/>
      <c r="R679" s="213"/>
      <c r="S679" s="214" t="s">
        <v>346</v>
      </c>
      <c r="T679" s="214" t="s">
        <v>3562</v>
      </c>
      <c r="U679" s="214">
        <v>2005</v>
      </c>
      <c r="V679" s="215">
        <v>37970</v>
      </c>
      <c r="W679" s="213">
        <v>6956</v>
      </c>
      <c r="X679" s="231"/>
      <c r="Y679" s="212"/>
      <c r="Z679" s="231"/>
      <c r="AA679" s="231"/>
      <c r="AB679" s="231"/>
      <c r="AC679" s="209"/>
      <c r="AD679" s="41"/>
      <c r="AE679" s="41"/>
      <c r="AF679" s="41"/>
      <c r="AG679" s="41"/>
      <c r="AH679" s="41"/>
      <c r="AI679" s="278"/>
    </row>
    <row r="680" spans="1:35" ht="45" customHeight="1" x14ac:dyDescent="0.2">
      <c r="A680" s="208" t="s">
        <v>7207</v>
      </c>
      <c r="B680" s="210">
        <v>659660806</v>
      </c>
      <c r="C680" s="243" t="s">
        <v>3389</v>
      </c>
      <c r="D680" s="210" t="s">
        <v>7974</v>
      </c>
      <c r="E680" s="243" t="s">
        <v>3563</v>
      </c>
      <c r="F680" s="211" t="s">
        <v>3564</v>
      </c>
      <c r="G680" s="211"/>
      <c r="H680" s="211" t="s">
        <v>3565</v>
      </c>
      <c r="I680" s="211" t="s">
        <v>3566</v>
      </c>
      <c r="J680" s="209" t="s">
        <v>3416</v>
      </c>
      <c r="K680" s="209" t="s">
        <v>3567</v>
      </c>
      <c r="L680" s="209" t="s">
        <v>3568</v>
      </c>
      <c r="M680" s="209" t="s">
        <v>3569</v>
      </c>
      <c r="N680" s="212" t="s">
        <v>4995</v>
      </c>
      <c r="O680" s="213" t="s">
        <v>57</v>
      </c>
      <c r="P680" s="213"/>
      <c r="Q680" s="214"/>
      <c r="R680" s="213"/>
      <c r="S680" s="214" t="s">
        <v>346</v>
      </c>
      <c r="T680" s="214" t="s">
        <v>3570</v>
      </c>
      <c r="U680" s="214">
        <v>2013</v>
      </c>
      <c r="V680" s="215">
        <v>40032</v>
      </c>
      <c r="W680" s="213">
        <v>7416</v>
      </c>
      <c r="X680" s="231"/>
      <c r="Y680" s="212"/>
      <c r="Z680" s="231"/>
      <c r="AA680" s="231"/>
      <c r="AB680" s="231"/>
      <c r="AC680" s="209"/>
      <c r="AD680" s="41"/>
      <c r="AE680" s="41"/>
      <c r="AF680" s="41"/>
      <c r="AG680" s="41"/>
      <c r="AH680" s="41"/>
      <c r="AI680" s="278"/>
    </row>
    <row r="681" spans="1:35" ht="45" customHeight="1" x14ac:dyDescent="0.2">
      <c r="A681" s="218" t="s">
        <v>8131</v>
      </c>
      <c r="B681" s="210">
        <v>655691103</v>
      </c>
      <c r="C681" s="209" t="s">
        <v>3571</v>
      </c>
      <c r="D681" s="210" t="s">
        <v>7974</v>
      </c>
      <c r="E681" s="209" t="s">
        <v>3572</v>
      </c>
      <c r="F681" s="211" t="s">
        <v>3573</v>
      </c>
      <c r="G681" s="211"/>
      <c r="H681" s="211" t="s">
        <v>3574</v>
      </c>
      <c r="I681" s="211" t="s">
        <v>3575</v>
      </c>
      <c r="J681" s="209" t="s">
        <v>1584</v>
      </c>
      <c r="K681" s="209" t="s">
        <v>3576</v>
      </c>
      <c r="L681" s="209" t="s">
        <v>7902</v>
      </c>
      <c r="M681" s="209" t="s">
        <v>3577</v>
      </c>
      <c r="N681" s="212" t="s">
        <v>501</v>
      </c>
      <c r="O681" s="213" t="s">
        <v>179</v>
      </c>
      <c r="P681" s="213" t="s">
        <v>3578</v>
      </c>
      <c r="Q681" s="214"/>
      <c r="R681" s="213"/>
      <c r="S681" s="214">
        <v>93401</v>
      </c>
      <c r="T681" s="214" t="s">
        <v>3579</v>
      </c>
      <c r="U681" s="214">
        <v>2008</v>
      </c>
      <c r="V681" s="215">
        <v>38915</v>
      </c>
      <c r="W681" s="213">
        <v>7330</v>
      </c>
      <c r="X681" s="231"/>
      <c r="Y681" s="212"/>
      <c r="Z681" s="231"/>
      <c r="AA681" s="231"/>
      <c r="AB681" s="231"/>
      <c r="AC681" s="209"/>
      <c r="AD681" s="41"/>
      <c r="AE681" s="41"/>
      <c r="AF681" s="41"/>
      <c r="AG681" s="41"/>
      <c r="AH681" s="41"/>
      <c r="AI681" s="278"/>
    </row>
    <row r="682" spans="1:35" ht="45" customHeight="1" x14ac:dyDescent="0.2">
      <c r="A682" s="218" t="s">
        <v>7208</v>
      </c>
      <c r="B682" s="210">
        <v>655097503</v>
      </c>
      <c r="C682" s="209" t="s">
        <v>3389</v>
      </c>
      <c r="D682" s="210" t="s">
        <v>7974</v>
      </c>
      <c r="E682" s="209" t="s">
        <v>3580</v>
      </c>
      <c r="F682" s="211" t="s">
        <v>3581</v>
      </c>
      <c r="G682" s="211"/>
      <c r="H682" s="211" t="s">
        <v>3582</v>
      </c>
      <c r="I682" s="211" t="s">
        <v>3583</v>
      </c>
      <c r="J682" s="209" t="s">
        <v>3584</v>
      </c>
      <c r="K682" s="209" t="s">
        <v>3585</v>
      </c>
      <c r="L682" s="209" t="s">
        <v>3586</v>
      </c>
      <c r="M682" s="209" t="s">
        <v>3587</v>
      </c>
      <c r="N682" s="212" t="s">
        <v>46</v>
      </c>
      <c r="O682" s="213" t="s">
        <v>535</v>
      </c>
      <c r="P682" s="213" t="s">
        <v>3588</v>
      </c>
      <c r="Q682" s="214"/>
      <c r="R682" s="213"/>
      <c r="S682" s="214" t="s">
        <v>44</v>
      </c>
      <c r="T682" s="214" t="s">
        <v>3589</v>
      </c>
      <c r="U682" s="214">
        <v>2012</v>
      </c>
      <c r="V682" s="215">
        <v>38617</v>
      </c>
      <c r="W682" s="213">
        <v>7192</v>
      </c>
      <c r="X682" s="231"/>
      <c r="Y682" s="212"/>
      <c r="Z682" s="231"/>
      <c r="AA682" s="231"/>
      <c r="AB682" s="231"/>
      <c r="AC682" s="209"/>
      <c r="AD682" s="41"/>
      <c r="AE682" s="41"/>
      <c r="AF682" s="41"/>
      <c r="AG682" s="41"/>
      <c r="AH682" s="41"/>
      <c r="AI682" s="278"/>
    </row>
    <row r="683" spans="1:35" ht="45" customHeight="1" x14ac:dyDescent="0.2">
      <c r="A683" s="218" t="s">
        <v>3590</v>
      </c>
      <c r="B683" s="210">
        <v>658880209</v>
      </c>
      <c r="C683" s="209" t="s">
        <v>1280</v>
      </c>
      <c r="D683" s="210" t="s">
        <v>8041</v>
      </c>
      <c r="E683" s="209" t="s">
        <v>3591</v>
      </c>
      <c r="F683" s="211" t="s">
        <v>3592</v>
      </c>
      <c r="G683" s="211"/>
      <c r="H683" s="211" t="s">
        <v>3593</v>
      </c>
      <c r="I683" s="211" t="s">
        <v>3594</v>
      </c>
      <c r="J683" s="209" t="s">
        <v>3595</v>
      </c>
      <c r="K683" s="209" t="s">
        <v>3595</v>
      </c>
      <c r="L683" s="209" t="s">
        <v>3596</v>
      </c>
      <c r="M683" s="209" t="s">
        <v>3598</v>
      </c>
      <c r="N683" s="212" t="s">
        <v>46</v>
      </c>
      <c r="O683" s="213" t="s">
        <v>3120</v>
      </c>
      <c r="P683" s="209" t="s">
        <v>3599</v>
      </c>
      <c r="Q683" s="213" t="s">
        <v>3597</v>
      </c>
      <c r="R683" s="213"/>
      <c r="S683" s="214" t="s">
        <v>81</v>
      </c>
      <c r="T683" s="214" t="s">
        <v>3600</v>
      </c>
      <c r="U683" s="214">
        <v>2007</v>
      </c>
      <c r="V683" s="215">
        <v>39713</v>
      </c>
      <c r="W683" s="213">
        <v>7404</v>
      </c>
      <c r="X683" s="231"/>
      <c r="Y683" s="212"/>
      <c r="Z683" s="231"/>
      <c r="AA683" s="231"/>
      <c r="AB683" s="231"/>
      <c r="AC683" s="209"/>
      <c r="AD683" s="41"/>
      <c r="AE683" s="41"/>
      <c r="AF683" s="41"/>
      <c r="AG683" s="41"/>
      <c r="AH683" s="41"/>
      <c r="AI683" s="278"/>
    </row>
    <row r="684" spans="1:35" ht="45" customHeight="1" x14ac:dyDescent="0.2">
      <c r="A684" s="218" t="s">
        <v>8132</v>
      </c>
      <c r="B684" s="210">
        <v>718283000</v>
      </c>
      <c r="C684" s="209" t="s">
        <v>3399</v>
      </c>
      <c r="D684" s="210" t="s">
        <v>7974</v>
      </c>
      <c r="E684" s="209" t="s">
        <v>3601</v>
      </c>
      <c r="F684" s="211" t="s">
        <v>3602</v>
      </c>
      <c r="G684" s="211"/>
      <c r="H684" s="211" t="s">
        <v>3603</v>
      </c>
      <c r="I684" s="211" t="s">
        <v>5723</v>
      </c>
      <c r="J684" s="209" t="s">
        <v>3604</v>
      </c>
      <c r="K684" s="209" t="s">
        <v>5724</v>
      </c>
      <c r="L684" s="209" t="s">
        <v>5725</v>
      </c>
      <c r="M684" s="209" t="s">
        <v>3606</v>
      </c>
      <c r="N684" s="212" t="s">
        <v>46</v>
      </c>
      <c r="O684" s="213" t="s">
        <v>3079</v>
      </c>
      <c r="P684" s="213" t="s">
        <v>3607</v>
      </c>
      <c r="Q684" s="214" t="s">
        <v>3605</v>
      </c>
      <c r="R684" s="213"/>
      <c r="S684" s="214" t="s">
        <v>44</v>
      </c>
      <c r="T684" s="214" t="s">
        <v>3608</v>
      </c>
      <c r="U684" s="214">
        <v>2014</v>
      </c>
      <c r="V684" s="215">
        <v>37119</v>
      </c>
      <c r="W684" s="213">
        <v>7449</v>
      </c>
      <c r="X684" s="231"/>
      <c r="Y684" s="212"/>
      <c r="Z684" s="231"/>
      <c r="AA684" s="231"/>
      <c r="AB684" s="231"/>
      <c r="AC684" s="209"/>
      <c r="AD684" s="41"/>
      <c r="AE684" s="41"/>
      <c r="AF684" s="41"/>
      <c r="AG684" s="41"/>
      <c r="AH684" s="41"/>
      <c r="AI684" s="278"/>
    </row>
    <row r="685" spans="1:35" ht="45" customHeight="1" x14ac:dyDescent="0.2">
      <c r="A685" s="218" t="s">
        <v>7209</v>
      </c>
      <c r="B685" s="210">
        <v>657699209</v>
      </c>
      <c r="C685" s="209" t="s">
        <v>3399</v>
      </c>
      <c r="D685" s="210" t="s">
        <v>7974</v>
      </c>
      <c r="E685" s="209" t="s">
        <v>3609</v>
      </c>
      <c r="F685" s="211" t="s">
        <v>3610</v>
      </c>
      <c r="G685" s="211"/>
      <c r="H685" s="211" t="s">
        <v>3611</v>
      </c>
      <c r="I685" s="211" t="s">
        <v>3612</v>
      </c>
      <c r="J685" s="209" t="s">
        <v>3613</v>
      </c>
      <c r="K685" s="209" t="s">
        <v>3614</v>
      </c>
      <c r="L685" s="209" t="s">
        <v>3615</v>
      </c>
      <c r="M685" s="209" t="s">
        <v>3616</v>
      </c>
      <c r="N685" s="212" t="s">
        <v>501</v>
      </c>
      <c r="O685" s="213" t="s">
        <v>635</v>
      </c>
      <c r="P685" s="213" t="s">
        <v>3617</v>
      </c>
      <c r="Q685" s="214"/>
      <c r="R685" s="213"/>
      <c r="S685" s="214" t="s">
        <v>44</v>
      </c>
      <c r="T685" s="214" t="s">
        <v>636</v>
      </c>
      <c r="U685" s="214">
        <v>2011</v>
      </c>
      <c r="V685" s="215">
        <v>41288</v>
      </c>
      <c r="W685" s="213">
        <v>7469</v>
      </c>
      <c r="X685" s="231"/>
      <c r="Y685" s="212"/>
      <c r="Z685" s="231"/>
      <c r="AA685" s="231"/>
      <c r="AB685" s="231"/>
      <c r="AC685" s="209"/>
      <c r="AD685" s="41"/>
      <c r="AE685" s="41"/>
      <c r="AF685" s="41"/>
      <c r="AG685" s="41"/>
      <c r="AH685" s="41"/>
      <c r="AI685" s="278"/>
    </row>
    <row r="686" spans="1:35" ht="45" customHeight="1" x14ac:dyDescent="0.2">
      <c r="A686" s="218" t="s">
        <v>7210</v>
      </c>
      <c r="B686" s="210">
        <v>653173105</v>
      </c>
      <c r="C686" s="209" t="s">
        <v>3432</v>
      </c>
      <c r="D686" s="210" t="s">
        <v>7974</v>
      </c>
      <c r="E686" s="209" t="s">
        <v>3618</v>
      </c>
      <c r="F686" s="211" t="s">
        <v>3619</v>
      </c>
      <c r="G686" s="211"/>
      <c r="H686" s="211" t="s">
        <v>3620</v>
      </c>
      <c r="I686" s="211" t="s">
        <v>3621</v>
      </c>
      <c r="J686" s="209" t="s">
        <v>3622</v>
      </c>
      <c r="K686" s="209" t="s">
        <v>3623</v>
      </c>
      <c r="L686" s="209" t="s">
        <v>3624</v>
      </c>
      <c r="M686" s="209" t="s">
        <v>3625</v>
      </c>
      <c r="N686" s="212" t="s">
        <v>501</v>
      </c>
      <c r="O686" s="213" t="s">
        <v>7998</v>
      </c>
      <c r="P686" s="213"/>
      <c r="Q686" s="214"/>
      <c r="R686" s="213"/>
      <c r="S686" s="214" t="s">
        <v>1032</v>
      </c>
      <c r="T686" s="214" t="s">
        <v>4982</v>
      </c>
      <c r="U686" s="214">
        <v>2007</v>
      </c>
      <c r="V686" s="215">
        <v>41493</v>
      </c>
      <c r="W686" s="213">
        <v>7332</v>
      </c>
      <c r="X686" s="231"/>
      <c r="Y686" s="212"/>
      <c r="Z686" s="231"/>
      <c r="AA686" s="231"/>
      <c r="AB686" s="231"/>
      <c r="AC686" s="209"/>
      <c r="AD686" s="41"/>
      <c r="AE686" s="41"/>
      <c r="AF686" s="41"/>
      <c r="AG686" s="41"/>
      <c r="AH686" s="41"/>
      <c r="AI686" s="278"/>
    </row>
    <row r="687" spans="1:35" ht="45" customHeight="1" x14ac:dyDescent="0.2">
      <c r="A687" s="218" t="s">
        <v>7211</v>
      </c>
      <c r="B687" s="210">
        <v>732191003</v>
      </c>
      <c r="C687" s="209" t="s">
        <v>3432</v>
      </c>
      <c r="D687" s="210" t="s">
        <v>7974</v>
      </c>
      <c r="E687" s="209" t="s">
        <v>3626</v>
      </c>
      <c r="F687" s="211" t="s">
        <v>3627</v>
      </c>
      <c r="G687" s="211"/>
      <c r="H687" s="211" t="s">
        <v>3628</v>
      </c>
      <c r="I687" s="211" t="s">
        <v>3629</v>
      </c>
      <c r="J687" s="209" t="s">
        <v>62</v>
      </c>
      <c r="K687" s="209" t="s">
        <v>3630</v>
      </c>
      <c r="L687" s="257" t="s">
        <v>3631</v>
      </c>
      <c r="M687" s="209" t="s">
        <v>3632</v>
      </c>
      <c r="N687" s="212" t="s">
        <v>501</v>
      </c>
      <c r="O687" s="213" t="s">
        <v>635</v>
      </c>
      <c r="P687" s="213"/>
      <c r="Q687" s="214"/>
      <c r="R687" s="213"/>
      <c r="S687" s="214" t="s">
        <v>346</v>
      </c>
      <c r="T687" s="214" t="s">
        <v>3633</v>
      </c>
      <c r="U687" s="214">
        <v>2004</v>
      </c>
      <c r="V687" s="215">
        <v>37970</v>
      </c>
      <c r="W687" s="213">
        <v>7026</v>
      </c>
      <c r="X687" s="231"/>
      <c r="Y687" s="212"/>
      <c r="Z687" s="231"/>
      <c r="AA687" s="231"/>
      <c r="AB687" s="231"/>
      <c r="AC687" s="209"/>
      <c r="AD687" s="41"/>
      <c r="AE687" s="41"/>
      <c r="AF687" s="41"/>
      <c r="AG687" s="41"/>
      <c r="AH687" s="41"/>
      <c r="AI687" s="278"/>
    </row>
    <row r="688" spans="1:35" ht="45" customHeight="1" x14ac:dyDescent="0.2">
      <c r="A688" s="218" t="s">
        <v>7212</v>
      </c>
      <c r="B688" s="210">
        <v>654851603</v>
      </c>
      <c r="C688" s="209" t="s">
        <v>3432</v>
      </c>
      <c r="D688" s="210" t="s">
        <v>7974</v>
      </c>
      <c r="E688" s="209" t="s">
        <v>3634</v>
      </c>
      <c r="F688" s="211" t="s">
        <v>3635</v>
      </c>
      <c r="G688" s="211"/>
      <c r="H688" s="211" t="s">
        <v>3636</v>
      </c>
      <c r="I688" s="211" t="s">
        <v>3637</v>
      </c>
      <c r="J688" s="209" t="s">
        <v>3638</v>
      </c>
      <c r="K688" s="209" t="s">
        <v>3639</v>
      </c>
      <c r="L688" s="209" t="s">
        <v>3640</v>
      </c>
      <c r="M688" s="209" t="s">
        <v>3641</v>
      </c>
      <c r="N688" s="212" t="s">
        <v>4995</v>
      </c>
      <c r="O688" s="213" t="s">
        <v>57</v>
      </c>
      <c r="P688" s="213"/>
      <c r="Q688" s="214"/>
      <c r="R688" s="213"/>
      <c r="S688" s="214" t="s">
        <v>346</v>
      </c>
      <c r="T688" s="214" t="s">
        <v>3642</v>
      </c>
      <c r="U688" s="214">
        <v>2012</v>
      </c>
      <c r="V688" s="215">
        <v>38503</v>
      </c>
      <c r="W688" s="213">
        <v>7171</v>
      </c>
      <c r="X688" s="231"/>
      <c r="Y688" s="212"/>
      <c r="Z688" s="231"/>
      <c r="AA688" s="231"/>
      <c r="AB688" s="231"/>
      <c r="AC688" s="209"/>
      <c r="AD688" s="41"/>
      <c r="AE688" s="41"/>
      <c r="AF688" s="41"/>
      <c r="AG688" s="41"/>
      <c r="AH688" s="41"/>
      <c r="AI688" s="278"/>
    </row>
    <row r="689" spans="1:35" ht="45" customHeight="1" x14ac:dyDescent="0.2">
      <c r="A689" s="218" t="s">
        <v>7213</v>
      </c>
      <c r="B689" s="210">
        <v>757565005</v>
      </c>
      <c r="C689" s="209" t="s">
        <v>3389</v>
      </c>
      <c r="D689" s="210" t="s">
        <v>7974</v>
      </c>
      <c r="E689" s="209" t="s">
        <v>3696</v>
      </c>
      <c r="F689" s="211" t="s">
        <v>3697</v>
      </c>
      <c r="G689" s="211"/>
      <c r="H689" s="211" t="s">
        <v>3698</v>
      </c>
      <c r="I689" s="211" t="s">
        <v>3699</v>
      </c>
      <c r="J689" s="209" t="s">
        <v>119</v>
      </c>
      <c r="K689" s="209" t="s">
        <v>3700</v>
      </c>
      <c r="L689" s="209" t="s">
        <v>3701</v>
      </c>
      <c r="M689" s="209" t="s">
        <v>3702</v>
      </c>
      <c r="N689" s="212" t="s">
        <v>46</v>
      </c>
      <c r="O689" s="213" t="s">
        <v>535</v>
      </c>
      <c r="P689" s="213"/>
      <c r="Q689" s="214"/>
      <c r="R689" s="213"/>
      <c r="S689" s="214" t="s">
        <v>346</v>
      </c>
      <c r="T689" s="214" t="s">
        <v>3703</v>
      </c>
      <c r="U689" s="214">
        <v>2005</v>
      </c>
      <c r="V689" s="215">
        <v>38715</v>
      </c>
      <c r="W689" s="213">
        <v>7241</v>
      </c>
      <c r="X689" s="231"/>
      <c r="Y689" s="212"/>
      <c r="Z689" s="231"/>
      <c r="AA689" s="231"/>
      <c r="AB689" s="231"/>
      <c r="AC689" s="209"/>
      <c r="AD689" s="41"/>
      <c r="AE689" s="41"/>
      <c r="AF689" s="41"/>
      <c r="AG689" s="41"/>
      <c r="AH689" s="41"/>
      <c r="AI689" s="278"/>
    </row>
    <row r="690" spans="1:35" ht="45" customHeight="1" x14ac:dyDescent="0.2">
      <c r="A690" s="218" t="s">
        <v>7214</v>
      </c>
      <c r="B690" s="210">
        <v>728421002</v>
      </c>
      <c r="C690" s="209" t="s">
        <v>3432</v>
      </c>
      <c r="D690" s="210" t="s">
        <v>7974</v>
      </c>
      <c r="E690" s="209" t="s">
        <v>3643</v>
      </c>
      <c r="F690" s="211" t="s">
        <v>3644</v>
      </c>
      <c r="G690" s="211"/>
      <c r="H690" s="211" t="s">
        <v>3645</v>
      </c>
      <c r="I690" s="211" t="s">
        <v>3646</v>
      </c>
      <c r="J690" s="209" t="s">
        <v>1297</v>
      </c>
      <c r="K690" s="209" t="s">
        <v>3647</v>
      </c>
      <c r="L690" s="209" t="s">
        <v>3648</v>
      </c>
      <c r="M690" s="209" t="s">
        <v>3649</v>
      </c>
      <c r="N690" s="212" t="s">
        <v>501</v>
      </c>
      <c r="O690" s="213" t="s">
        <v>179</v>
      </c>
      <c r="P690" s="213"/>
      <c r="Q690" s="214"/>
      <c r="R690" s="213"/>
      <c r="S690" s="214" t="s">
        <v>346</v>
      </c>
      <c r="T690" s="214" t="s">
        <v>3650</v>
      </c>
      <c r="U690" s="214">
        <v>2014</v>
      </c>
      <c r="V690" s="215">
        <v>37970</v>
      </c>
      <c r="W690" s="213">
        <v>6939</v>
      </c>
      <c r="X690" s="231"/>
      <c r="Y690" s="212"/>
      <c r="Z690" s="231"/>
      <c r="AA690" s="231"/>
      <c r="AB690" s="231"/>
      <c r="AC690" s="209"/>
      <c r="AD690" s="41"/>
      <c r="AE690" s="41"/>
      <c r="AF690" s="41"/>
      <c r="AG690" s="41"/>
      <c r="AH690" s="41"/>
      <c r="AI690" s="278"/>
    </row>
    <row r="691" spans="1:35" ht="45" customHeight="1" x14ac:dyDescent="0.2">
      <c r="A691" s="218" t="s">
        <v>7215</v>
      </c>
      <c r="B691" s="210">
        <v>754998008</v>
      </c>
      <c r="C691" s="209" t="s">
        <v>3432</v>
      </c>
      <c r="D691" s="210" t="s">
        <v>7974</v>
      </c>
      <c r="E691" s="209" t="s">
        <v>3651</v>
      </c>
      <c r="F691" s="211" t="s">
        <v>3652</v>
      </c>
      <c r="G691" s="211"/>
      <c r="H691" s="211" t="s">
        <v>3653</v>
      </c>
      <c r="I691" s="211" t="s">
        <v>3654</v>
      </c>
      <c r="J691" s="209" t="s">
        <v>3655</v>
      </c>
      <c r="K691" s="209" t="s">
        <v>3656</v>
      </c>
      <c r="L691" s="209" t="s">
        <v>3657</v>
      </c>
      <c r="M691" s="209" t="s">
        <v>3658</v>
      </c>
      <c r="N691" s="212" t="s">
        <v>501</v>
      </c>
      <c r="O691" s="213" t="s">
        <v>179</v>
      </c>
      <c r="P691" s="213"/>
      <c r="Q691" s="214"/>
      <c r="R691" s="213"/>
      <c r="S691" s="214" t="s">
        <v>346</v>
      </c>
      <c r="T691" s="214" t="s">
        <v>3633</v>
      </c>
      <c r="U691" s="214">
        <v>2004</v>
      </c>
      <c r="V691" s="215">
        <v>37970</v>
      </c>
      <c r="W691" s="213">
        <v>7043</v>
      </c>
      <c r="X691" s="231"/>
      <c r="Y691" s="212"/>
      <c r="Z691" s="231"/>
      <c r="AA691" s="231"/>
      <c r="AB691" s="231"/>
      <c r="AC691" s="209"/>
      <c r="AD691" s="41"/>
      <c r="AE691" s="41"/>
      <c r="AF691" s="41"/>
      <c r="AG691" s="41"/>
      <c r="AH691" s="41"/>
      <c r="AI691" s="278"/>
    </row>
    <row r="692" spans="1:35" ht="45" customHeight="1" x14ac:dyDescent="0.2">
      <c r="A692" s="218" t="s">
        <v>8133</v>
      </c>
      <c r="B692" s="210">
        <v>655994203</v>
      </c>
      <c r="C692" s="209" t="s">
        <v>3422</v>
      </c>
      <c r="D692" s="210" t="s">
        <v>7974</v>
      </c>
      <c r="E692" s="209" t="s">
        <v>3659</v>
      </c>
      <c r="F692" s="211" t="s">
        <v>3660</v>
      </c>
      <c r="G692" s="211"/>
      <c r="H692" s="211" t="s">
        <v>3661</v>
      </c>
      <c r="I692" s="211" t="s">
        <v>3662</v>
      </c>
      <c r="J692" s="209" t="s">
        <v>1584</v>
      </c>
      <c r="K692" s="209" t="s">
        <v>3663</v>
      </c>
      <c r="L692" s="209" t="s">
        <v>3664</v>
      </c>
      <c r="M692" s="209" t="s">
        <v>3665</v>
      </c>
      <c r="N692" s="212" t="s">
        <v>46</v>
      </c>
      <c r="O692" s="213" t="s">
        <v>2798</v>
      </c>
      <c r="P692" s="213"/>
      <c r="Q692" s="214"/>
      <c r="R692" s="213"/>
      <c r="S692" s="214">
        <v>93401</v>
      </c>
      <c r="T692" s="214" t="s">
        <v>3666</v>
      </c>
      <c r="U692" s="214">
        <v>2005</v>
      </c>
      <c r="V692" s="215">
        <v>38860</v>
      </c>
      <c r="W692" s="213">
        <v>7321</v>
      </c>
      <c r="X692" s="231"/>
      <c r="Y692" s="212"/>
      <c r="Z692" s="231"/>
      <c r="AA692" s="231"/>
      <c r="AB692" s="231"/>
      <c r="AC692" s="209"/>
      <c r="AD692" s="41"/>
      <c r="AE692" s="41"/>
      <c r="AF692" s="41"/>
      <c r="AG692" s="41"/>
      <c r="AH692" s="41"/>
      <c r="AI692" s="278"/>
    </row>
    <row r="693" spans="1:35" ht="45" customHeight="1" x14ac:dyDescent="0.2">
      <c r="A693" s="218" t="s">
        <v>3667</v>
      </c>
      <c r="B693" s="210">
        <v>653583001</v>
      </c>
      <c r="C693" s="209" t="s">
        <v>3432</v>
      </c>
      <c r="D693" s="210" t="s">
        <v>7974</v>
      </c>
      <c r="E693" s="209" t="s">
        <v>3668</v>
      </c>
      <c r="F693" s="211" t="s">
        <v>3669</v>
      </c>
      <c r="G693" s="211"/>
      <c r="H693" s="211" t="s">
        <v>3670</v>
      </c>
      <c r="I693" s="211" t="s">
        <v>3671</v>
      </c>
      <c r="J693" s="209" t="s">
        <v>3672</v>
      </c>
      <c r="K693" s="209" t="s">
        <v>3673</v>
      </c>
      <c r="L693" s="209" t="s">
        <v>3674</v>
      </c>
      <c r="M693" s="209" t="s">
        <v>3676</v>
      </c>
      <c r="N693" s="212" t="s">
        <v>4999</v>
      </c>
      <c r="O693" s="213" t="s">
        <v>817</v>
      </c>
      <c r="P693" s="213" t="s">
        <v>3677</v>
      </c>
      <c r="Q693" s="214" t="s">
        <v>3675</v>
      </c>
      <c r="R693" s="213"/>
      <c r="S693" s="214" t="s">
        <v>346</v>
      </c>
      <c r="T693" s="214" t="s">
        <v>3678</v>
      </c>
      <c r="U693" s="214">
        <v>2008</v>
      </c>
      <c r="V693" s="215">
        <v>39693</v>
      </c>
      <c r="W693" s="213">
        <v>7401</v>
      </c>
      <c r="X693" s="231"/>
      <c r="Y693" s="212"/>
      <c r="Z693" s="231"/>
      <c r="AA693" s="231"/>
      <c r="AB693" s="231"/>
      <c r="AC693" s="209"/>
      <c r="AD693" s="41"/>
      <c r="AE693" s="41"/>
      <c r="AF693" s="41"/>
      <c r="AG693" s="41"/>
      <c r="AH693" s="41"/>
      <c r="AI693" s="278"/>
    </row>
    <row r="694" spans="1:35" ht="45" customHeight="1" x14ac:dyDescent="0.2">
      <c r="A694" s="218" t="s">
        <v>7216</v>
      </c>
      <c r="B694" s="210">
        <v>652167306</v>
      </c>
      <c r="C694" s="209" t="s">
        <v>3389</v>
      </c>
      <c r="D694" s="210" t="s">
        <v>7974</v>
      </c>
      <c r="E694" s="209" t="s">
        <v>3679</v>
      </c>
      <c r="F694" s="211" t="s">
        <v>3680</v>
      </c>
      <c r="G694" s="211"/>
      <c r="H694" s="211" t="s">
        <v>3681</v>
      </c>
      <c r="I694" s="211" t="s">
        <v>3682</v>
      </c>
      <c r="J694" s="209" t="s">
        <v>119</v>
      </c>
      <c r="K694" s="209" t="s">
        <v>119</v>
      </c>
      <c r="L694" s="209" t="s">
        <v>3683</v>
      </c>
      <c r="M694" s="209" t="s">
        <v>3684</v>
      </c>
      <c r="N694" s="212" t="s">
        <v>46</v>
      </c>
      <c r="O694" s="213" t="s">
        <v>1199</v>
      </c>
      <c r="P694" s="213"/>
      <c r="Q694" s="214"/>
      <c r="R694" s="213"/>
      <c r="S694" s="214" t="s">
        <v>346</v>
      </c>
      <c r="T694" s="214" t="s">
        <v>3685</v>
      </c>
      <c r="U694" s="214">
        <v>2012</v>
      </c>
      <c r="V694" s="215">
        <v>38713</v>
      </c>
      <c r="W694" s="213">
        <v>7238</v>
      </c>
      <c r="X694" s="231"/>
      <c r="Y694" s="212"/>
      <c r="Z694" s="231"/>
      <c r="AA694" s="231"/>
      <c r="AB694" s="231"/>
      <c r="AC694" s="209"/>
      <c r="AD694" s="41"/>
      <c r="AE694" s="41"/>
      <c r="AF694" s="41"/>
      <c r="AG694" s="41"/>
      <c r="AH694" s="41"/>
      <c r="AI694" s="278"/>
    </row>
    <row r="695" spans="1:35" ht="45" customHeight="1" x14ac:dyDescent="0.2">
      <c r="A695" s="218" t="s">
        <v>8134</v>
      </c>
      <c r="B695" s="210">
        <v>745445004</v>
      </c>
      <c r="C695" s="209" t="s">
        <v>3432</v>
      </c>
      <c r="D695" s="210" t="s">
        <v>7974</v>
      </c>
      <c r="E695" s="209" t="s">
        <v>3686</v>
      </c>
      <c r="F695" s="211" t="s">
        <v>3687</v>
      </c>
      <c r="G695" s="211"/>
      <c r="H695" s="211" t="s">
        <v>3688</v>
      </c>
      <c r="I695" s="211" t="s">
        <v>3689</v>
      </c>
      <c r="J695" s="243" t="s">
        <v>3691</v>
      </c>
      <c r="K695" s="209"/>
      <c r="L695" s="209" t="s">
        <v>3692</v>
      </c>
      <c r="M695" s="209" t="s">
        <v>3690</v>
      </c>
      <c r="N695" s="212" t="s">
        <v>501</v>
      </c>
      <c r="O695" s="213" t="s">
        <v>7998</v>
      </c>
      <c r="P695" s="213" t="s">
        <v>3693</v>
      </c>
      <c r="Q695" s="214" t="s">
        <v>3694</v>
      </c>
      <c r="R695" s="213"/>
      <c r="S695" s="214" t="s">
        <v>986</v>
      </c>
      <c r="T695" s="214" t="s">
        <v>3695</v>
      </c>
      <c r="U695" s="214">
        <v>2016</v>
      </c>
      <c r="V695" s="215">
        <v>38159</v>
      </c>
      <c r="W695" s="213">
        <v>7131</v>
      </c>
      <c r="X695" s="231"/>
      <c r="Y695" s="212"/>
      <c r="Z695" s="231"/>
      <c r="AA695" s="231"/>
      <c r="AB695" s="231"/>
      <c r="AC695" s="209"/>
      <c r="AD695" s="41"/>
      <c r="AE695" s="41"/>
      <c r="AF695" s="41"/>
      <c r="AG695" s="41"/>
      <c r="AH695" s="41"/>
      <c r="AI695" s="278"/>
    </row>
    <row r="696" spans="1:35" ht="45" customHeight="1" x14ac:dyDescent="0.2">
      <c r="A696" s="218" t="s">
        <v>7217</v>
      </c>
      <c r="B696" s="209" t="s">
        <v>7755</v>
      </c>
      <c r="C696" s="209" t="s">
        <v>3432</v>
      </c>
      <c r="D696" s="210" t="s">
        <v>7974</v>
      </c>
      <c r="E696" s="209" t="s">
        <v>3704</v>
      </c>
      <c r="F696" s="211" t="s">
        <v>3705</v>
      </c>
      <c r="G696" s="211"/>
      <c r="H696" s="211" t="s">
        <v>3706</v>
      </c>
      <c r="I696" s="211" t="s">
        <v>3707</v>
      </c>
      <c r="J696" s="209" t="s">
        <v>3376</v>
      </c>
      <c r="K696" s="209" t="s">
        <v>3708</v>
      </c>
      <c r="L696" s="209" t="s">
        <v>3709</v>
      </c>
      <c r="M696" s="209" t="s">
        <v>3710</v>
      </c>
      <c r="N696" s="212" t="s">
        <v>46</v>
      </c>
      <c r="O696" s="213" t="s">
        <v>685</v>
      </c>
      <c r="P696" s="213"/>
      <c r="Q696" s="214"/>
      <c r="R696" s="213"/>
      <c r="S696" s="214" t="s">
        <v>346</v>
      </c>
      <c r="T696" s="214" t="s">
        <v>3711</v>
      </c>
      <c r="U696" s="214">
        <v>2006</v>
      </c>
      <c r="V696" s="215">
        <v>37970</v>
      </c>
      <c r="W696" s="213">
        <v>7119</v>
      </c>
      <c r="X696" s="231"/>
      <c r="Y696" s="212"/>
      <c r="Z696" s="231"/>
      <c r="AA696" s="231"/>
      <c r="AB696" s="231"/>
      <c r="AC696" s="209"/>
      <c r="AD696" s="41"/>
      <c r="AE696" s="41"/>
      <c r="AF696" s="41"/>
      <c r="AG696" s="41"/>
      <c r="AH696" s="41"/>
      <c r="AI696" s="278"/>
    </row>
    <row r="697" spans="1:35" ht="45" customHeight="1" x14ac:dyDescent="0.2">
      <c r="A697" s="218" t="s">
        <v>7218</v>
      </c>
      <c r="B697" s="210">
        <v>751175000</v>
      </c>
      <c r="C697" s="209" t="s">
        <v>3389</v>
      </c>
      <c r="D697" s="210" t="s">
        <v>7974</v>
      </c>
      <c r="E697" s="209" t="s">
        <v>3712</v>
      </c>
      <c r="F697" s="211" t="s">
        <v>3713</v>
      </c>
      <c r="G697" s="211"/>
      <c r="H697" s="211" t="s">
        <v>3714</v>
      </c>
      <c r="I697" s="211" t="s">
        <v>3715</v>
      </c>
      <c r="J697" s="209" t="s">
        <v>3716</v>
      </c>
      <c r="K697" s="209" t="s">
        <v>3717</v>
      </c>
      <c r="L697" s="209" t="s">
        <v>3718</v>
      </c>
      <c r="M697" s="209" t="s">
        <v>3719</v>
      </c>
      <c r="N697" s="212" t="s">
        <v>46</v>
      </c>
      <c r="O697" s="213" t="s">
        <v>2798</v>
      </c>
      <c r="P697" s="213"/>
      <c r="Q697" s="214"/>
      <c r="R697" s="213"/>
      <c r="S697" s="214" t="s">
        <v>513</v>
      </c>
      <c r="T697" s="214" t="s">
        <v>3720</v>
      </c>
      <c r="U697" s="214">
        <v>2015</v>
      </c>
      <c r="V697" s="215">
        <v>40485</v>
      </c>
      <c r="W697" s="213">
        <v>7434</v>
      </c>
      <c r="X697" s="231"/>
      <c r="Y697" s="212"/>
      <c r="Z697" s="231"/>
      <c r="AA697" s="231"/>
      <c r="AB697" s="231"/>
      <c r="AC697" s="209"/>
      <c r="AD697" s="41"/>
      <c r="AE697" s="41"/>
      <c r="AF697" s="41"/>
      <c r="AG697" s="41"/>
      <c r="AH697" s="41"/>
      <c r="AI697" s="278"/>
    </row>
    <row r="698" spans="1:35" ht="45" customHeight="1" x14ac:dyDescent="0.2">
      <c r="A698" s="218" t="s">
        <v>8135</v>
      </c>
      <c r="B698" s="210">
        <v>737523004</v>
      </c>
      <c r="C698" s="209" t="s">
        <v>3389</v>
      </c>
      <c r="D698" s="210" t="s">
        <v>7974</v>
      </c>
      <c r="E698" s="209" t="s">
        <v>3721</v>
      </c>
      <c r="F698" s="211" t="s">
        <v>3722</v>
      </c>
      <c r="G698" s="211"/>
      <c r="H698" s="211" t="s">
        <v>3723</v>
      </c>
      <c r="I698" s="211" t="s">
        <v>3724</v>
      </c>
      <c r="J698" s="209" t="s">
        <v>3376</v>
      </c>
      <c r="K698" s="209" t="s">
        <v>3725</v>
      </c>
      <c r="L698" s="209" t="s">
        <v>3726</v>
      </c>
      <c r="M698" s="209" t="s">
        <v>3727</v>
      </c>
      <c r="N698" s="212" t="s">
        <v>46</v>
      </c>
      <c r="O698" s="213" t="s">
        <v>3079</v>
      </c>
      <c r="P698" s="213" t="s">
        <v>3728</v>
      </c>
      <c r="Q698" s="214"/>
      <c r="R698" s="213"/>
      <c r="S698" s="214" t="s">
        <v>81</v>
      </c>
      <c r="T698" s="214" t="s">
        <v>3729</v>
      </c>
      <c r="U698" s="214">
        <v>2005</v>
      </c>
      <c r="V698" s="215">
        <v>37970</v>
      </c>
      <c r="W698" s="256">
        <v>7122</v>
      </c>
      <c r="X698" s="231"/>
      <c r="Y698" s="212"/>
      <c r="Z698" s="231"/>
      <c r="AA698" s="231"/>
      <c r="AB698" s="231"/>
      <c r="AC698" s="209"/>
      <c r="AD698" s="41"/>
      <c r="AE698" s="41"/>
      <c r="AF698" s="41"/>
      <c r="AG698" s="41"/>
      <c r="AH698" s="41"/>
      <c r="AI698" s="278"/>
    </row>
    <row r="699" spans="1:35" ht="45" customHeight="1" x14ac:dyDescent="0.2">
      <c r="A699" s="218" t="s">
        <v>3730</v>
      </c>
      <c r="B699" s="210">
        <v>650199650</v>
      </c>
      <c r="C699" s="209" t="s">
        <v>3731</v>
      </c>
      <c r="D699" s="210" t="s">
        <v>7974</v>
      </c>
      <c r="E699" s="209" t="s">
        <v>3732</v>
      </c>
      <c r="F699" s="211" t="s">
        <v>3733</v>
      </c>
      <c r="G699" s="211"/>
      <c r="H699" s="211" t="s">
        <v>3734</v>
      </c>
      <c r="I699" s="211" t="s">
        <v>3735</v>
      </c>
      <c r="J699" s="209" t="s">
        <v>777</v>
      </c>
      <c r="K699" s="209" t="s">
        <v>3736</v>
      </c>
      <c r="L699" s="209" t="s">
        <v>3737</v>
      </c>
      <c r="M699" s="209" t="s">
        <v>3739</v>
      </c>
      <c r="N699" s="212" t="s">
        <v>501</v>
      </c>
      <c r="O699" s="213" t="s">
        <v>2425</v>
      </c>
      <c r="P699" s="213" t="s">
        <v>3740</v>
      </c>
      <c r="Q699" s="214" t="s">
        <v>3738</v>
      </c>
      <c r="R699" s="213"/>
      <c r="S699" s="214">
        <v>93401</v>
      </c>
      <c r="T699" s="214" t="s">
        <v>3741</v>
      </c>
      <c r="U699" s="214">
        <v>2017</v>
      </c>
      <c r="V699" s="215">
        <v>42762</v>
      </c>
      <c r="W699" s="213">
        <v>7625</v>
      </c>
      <c r="X699" s="231"/>
      <c r="Y699" s="212"/>
      <c r="Z699" s="231"/>
      <c r="AA699" s="231"/>
      <c r="AB699" s="231"/>
      <c r="AC699" s="209"/>
      <c r="AD699" s="41"/>
      <c r="AE699" s="41"/>
      <c r="AF699" s="41"/>
      <c r="AG699" s="41"/>
      <c r="AH699" s="41"/>
      <c r="AI699" s="278"/>
    </row>
    <row r="700" spans="1:35" ht="45" customHeight="1" x14ac:dyDescent="0.2">
      <c r="A700" s="218" t="s">
        <v>7219</v>
      </c>
      <c r="B700" s="210">
        <v>747168008</v>
      </c>
      <c r="C700" s="209" t="s">
        <v>3742</v>
      </c>
      <c r="D700" s="210" t="s">
        <v>7974</v>
      </c>
      <c r="E700" s="209" t="s">
        <v>3743</v>
      </c>
      <c r="F700" s="211" t="s">
        <v>7220</v>
      </c>
      <c r="G700" s="211"/>
      <c r="H700" s="211" t="s">
        <v>3744</v>
      </c>
      <c r="I700" s="211" t="s">
        <v>7221</v>
      </c>
      <c r="J700" s="209" t="s">
        <v>1452</v>
      </c>
      <c r="K700" s="209" t="s">
        <v>6087</v>
      </c>
      <c r="L700" s="209" t="s">
        <v>3745</v>
      </c>
      <c r="M700" s="209" t="s">
        <v>3746</v>
      </c>
      <c r="N700" s="212" t="s">
        <v>501</v>
      </c>
      <c r="O700" s="213" t="s">
        <v>8136</v>
      </c>
      <c r="P700" s="213" t="s">
        <v>7222</v>
      </c>
      <c r="Q700" s="214" t="s">
        <v>7223</v>
      </c>
      <c r="R700" s="213"/>
      <c r="S700" s="214" t="s">
        <v>986</v>
      </c>
      <c r="T700" s="214" t="s">
        <v>6772</v>
      </c>
      <c r="U700" s="214">
        <v>2020</v>
      </c>
      <c r="V700" s="215">
        <v>37970</v>
      </c>
      <c r="W700" s="213">
        <v>7010</v>
      </c>
      <c r="X700" s="273"/>
      <c r="Y700" s="274"/>
      <c r="Z700" s="273"/>
      <c r="AA700" s="273"/>
      <c r="AB700" s="273"/>
      <c r="AC700" s="275"/>
      <c r="AD700" s="41"/>
      <c r="AE700" s="41"/>
      <c r="AF700" s="41"/>
      <c r="AG700" s="41"/>
      <c r="AH700" s="41"/>
      <c r="AI700" s="278"/>
    </row>
    <row r="701" spans="1:35" ht="45" customHeight="1" x14ac:dyDescent="0.2">
      <c r="A701" s="218" t="s">
        <v>7224</v>
      </c>
      <c r="B701" s="209" t="s">
        <v>7756</v>
      </c>
      <c r="C701" s="209" t="s">
        <v>3747</v>
      </c>
      <c r="D701" s="210" t="s">
        <v>7974</v>
      </c>
      <c r="E701" s="209" t="s">
        <v>3748</v>
      </c>
      <c r="F701" s="211" t="s">
        <v>5914</v>
      </c>
      <c r="G701" s="211"/>
      <c r="H701" s="211" t="s">
        <v>3749</v>
      </c>
      <c r="I701" s="211" t="s">
        <v>5915</v>
      </c>
      <c r="J701" s="209" t="s">
        <v>3750</v>
      </c>
      <c r="K701" s="209" t="s">
        <v>5925</v>
      </c>
      <c r="L701" s="209" t="s">
        <v>5916</v>
      </c>
      <c r="M701" s="209" t="s">
        <v>3751</v>
      </c>
      <c r="N701" s="212" t="s">
        <v>5034</v>
      </c>
      <c r="O701" s="213" t="s">
        <v>710</v>
      </c>
      <c r="P701" s="213"/>
      <c r="Q701" s="214"/>
      <c r="R701" s="213"/>
      <c r="S701" s="214" t="s">
        <v>986</v>
      </c>
      <c r="T701" s="214" t="s">
        <v>5918</v>
      </c>
      <c r="U701" s="214">
        <v>2019</v>
      </c>
      <c r="V701" s="215">
        <v>38607</v>
      </c>
      <c r="W701" s="213">
        <v>7190</v>
      </c>
      <c r="X701" s="231"/>
      <c r="Y701" s="212"/>
      <c r="Z701" s="231"/>
      <c r="AA701" s="231"/>
      <c r="AB701" s="231"/>
      <c r="AC701" s="209"/>
      <c r="AD701" s="41"/>
      <c r="AE701" s="41"/>
      <c r="AF701" s="41"/>
      <c r="AG701" s="41"/>
      <c r="AH701" s="41"/>
      <c r="AI701" s="278" t="s">
        <v>7964</v>
      </c>
    </row>
    <row r="702" spans="1:35" ht="45" customHeight="1" x14ac:dyDescent="0.2">
      <c r="A702" s="218" t="s">
        <v>7225</v>
      </c>
      <c r="B702" s="209" t="s">
        <v>7757</v>
      </c>
      <c r="C702" s="209" t="s">
        <v>3432</v>
      </c>
      <c r="D702" s="210" t="s">
        <v>7974</v>
      </c>
      <c r="E702" s="209" t="s">
        <v>3752</v>
      </c>
      <c r="F702" s="211" t="s">
        <v>3753</v>
      </c>
      <c r="G702" s="211"/>
      <c r="H702" s="211" t="s">
        <v>3754</v>
      </c>
      <c r="I702" s="211" t="s">
        <v>3755</v>
      </c>
      <c r="J702" s="209" t="s">
        <v>1392</v>
      </c>
      <c r="K702" s="209" t="s">
        <v>3756</v>
      </c>
      <c r="L702" s="209" t="s">
        <v>3757</v>
      </c>
      <c r="M702" s="209" t="s">
        <v>3758</v>
      </c>
      <c r="N702" s="212" t="s">
        <v>501</v>
      </c>
      <c r="O702" s="213" t="s">
        <v>7998</v>
      </c>
      <c r="P702" s="213" t="s">
        <v>3759</v>
      </c>
      <c r="Q702" s="214"/>
      <c r="R702" s="213"/>
      <c r="S702" s="214" t="s">
        <v>346</v>
      </c>
      <c r="T702" s="214" t="s">
        <v>3760</v>
      </c>
      <c r="U702" s="214">
        <v>2017</v>
      </c>
      <c r="V702" s="215">
        <v>37970</v>
      </c>
      <c r="W702" s="213">
        <v>6921</v>
      </c>
      <c r="X702" s="231"/>
      <c r="Y702" s="212"/>
      <c r="Z702" s="231"/>
      <c r="AA702" s="231"/>
      <c r="AB702" s="231"/>
      <c r="AC702" s="209"/>
      <c r="AD702" s="41"/>
      <c r="AE702" s="41"/>
      <c r="AF702" s="41"/>
      <c r="AG702" s="41"/>
      <c r="AH702" s="41"/>
      <c r="AI702" s="278"/>
    </row>
    <row r="703" spans="1:35" ht="45" customHeight="1" x14ac:dyDescent="0.2">
      <c r="A703" s="218" t="s">
        <v>7226</v>
      </c>
      <c r="B703" s="210">
        <v>650515056</v>
      </c>
      <c r="C703" s="209" t="s">
        <v>3399</v>
      </c>
      <c r="D703" s="210" t="s">
        <v>7974</v>
      </c>
      <c r="E703" s="209" t="s">
        <v>3761</v>
      </c>
      <c r="F703" s="211" t="s">
        <v>3762</v>
      </c>
      <c r="G703" s="211"/>
      <c r="H703" s="211" t="s">
        <v>3763</v>
      </c>
      <c r="I703" s="211" t="s">
        <v>3764</v>
      </c>
      <c r="J703" s="209" t="s">
        <v>3765</v>
      </c>
      <c r="K703" s="209" t="s">
        <v>3766</v>
      </c>
      <c r="L703" s="209" t="s">
        <v>3767</v>
      </c>
      <c r="M703" s="209" t="s">
        <v>3768</v>
      </c>
      <c r="N703" s="212" t="s">
        <v>5000</v>
      </c>
      <c r="O703" s="213" t="s">
        <v>900</v>
      </c>
      <c r="P703" s="213" t="s">
        <v>3769</v>
      </c>
      <c r="Q703" s="214"/>
      <c r="R703" s="213"/>
      <c r="S703" s="214" t="s">
        <v>44</v>
      </c>
      <c r="T703" s="214" t="s">
        <v>636</v>
      </c>
      <c r="U703" s="214">
        <v>2011</v>
      </c>
      <c r="V703" s="215">
        <v>41047</v>
      </c>
      <c r="W703" s="213">
        <v>7464</v>
      </c>
      <c r="X703" s="231"/>
      <c r="Y703" s="212"/>
      <c r="Z703" s="231"/>
      <c r="AA703" s="231"/>
      <c r="AB703" s="231"/>
      <c r="AC703" s="209"/>
      <c r="AD703" s="41"/>
      <c r="AE703" s="41"/>
      <c r="AF703" s="41"/>
      <c r="AG703" s="41"/>
      <c r="AH703" s="41"/>
      <c r="AI703" s="278"/>
    </row>
    <row r="704" spans="1:35" ht="45" customHeight="1" x14ac:dyDescent="0.2">
      <c r="A704" s="218" t="s">
        <v>7227</v>
      </c>
      <c r="B704" s="209" t="s">
        <v>7758</v>
      </c>
      <c r="C704" s="209" t="s">
        <v>3731</v>
      </c>
      <c r="D704" s="210" t="s">
        <v>7974</v>
      </c>
      <c r="E704" s="209" t="s">
        <v>3770</v>
      </c>
      <c r="F704" s="211" t="s">
        <v>3771</v>
      </c>
      <c r="G704" s="211"/>
      <c r="H704" s="211" t="s">
        <v>3772</v>
      </c>
      <c r="I704" s="211" t="s">
        <v>3773</v>
      </c>
      <c r="J704" s="209" t="s">
        <v>1694</v>
      </c>
      <c r="K704" s="209" t="s">
        <v>3774</v>
      </c>
      <c r="L704" s="209" t="s">
        <v>3775</v>
      </c>
      <c r="M704" s="209" t="s">
        <v>3777</v>
      </c>
      <c r="N704" s="212" t="s">
        <v>4995</v>
      </c>
      <c r="O704" s="213" t="s">
        <v>2266</v>
      </c>
      <c r="P704" s="213" t="s">
        <v>3778</v>
      </c>
      <c r="Q704" s="214" t="s">
        <v>3776</v>
      </c>
      <c r="R704" s="213"/>
      <c r="S704" s="214">
        <v>93401</v>
      </c>
      <c r="T704" s="214" t="s">
        <v>3741</v>
      </c>
      <c r="U704" s="214">
        <v>2017</v>
      </c>
      <c r="V704" s="215">
        <v>43376</v>
      </c>
      <c r="W704" s="213">
        <v>7659</v>
      </c>
      <c r="X704" s="231"/>
      <c r="Y704" s="212"/>
      <c r="Z704" s="231"/>
      <c r="AA704" s="231"/>
      <c r="AB704" s="231"/>
      <c r="AC704" s="209"/>
      <c r="AD704" s="41"/>
      <c r="AE704" s="41"/>
      <c r="AF704" s="41"/>
      <c r="AG704" s="41"/>
      <c r="AH704" s="41"/>
      <c r="AI704" s="278"/>
    </row>
    <row r="705" spans="1:35" ht="45" customHeight="1" x14ac:dyDescent="0.2">
      <c r="A705" s="218" t="s">
        <v>7228</v>
      </c>
      <c r="B705" s="209" t="s">
        <v>7759</v>
      </c>
      <c r="C705" s="209" t="s">
        <v>3432</v>
      </c>
      <c r="D705" s="210" t="s">
        <v>7974</v>
      </c>
      <c r="E705" s="209" t="s">
        <v>3779</v>
      </c>
      <c r="F705" s="211" t="s">
        <v>3780</v>
      </c>
      <c r="G705" s="211"/>
      <c r="H705" s="211" t="s">
        <v>3781</v>
      </c>
      <c r="I705" s="211" t="s">
        <v>3782</v>
      </c>
      <c r="J705" s="209" t="s">
        <v>3376</v>
      </c>
      <c r="K705" s="209" t="s">
        <v>3783</v>
      </c>
      <c r="L705" s="209" t="s">
        <v>3784</v>
      </c>
      <c r="M705" s="209" t="s">
        <v>3785</v>
      </c>
      <c r="N705" s="212" t="s">
        <v>501</v>
      </c>
      <c r="O705" s="213" t="s">
        <v>179</v>
      </c>
      <c r="P705" s="213"/>
      <c r="Q705" s="214"/>
      <c r="R705" s="213"/>
      <c r="S705" s="214" t="s">
        <v>346</v>
      </c>
      <c r="T705" s="214" t="s">
        <v>3786</v>
      </c>
      <c r="U705" s="214">
        <v>2008</v>
      </c>
      <c r="V705" s="215">
        <v>37970</v>
      </c>
      <c r="W705" s="213">
        <v>7014</v>
      </c>
      <c r="X705" s="231"/>
      <c r="Y705" s="212"/>
      <c r="Z705" s="231"/>
      <c r="AA705" s="231"/>
      <c r="AB705" s="231"/>
      <c r="AC705" s="209"/>
      <c r="AD705" s="41"/>
      <c r="AE705" s="41"/>
      <c r="AF705" s="41"/>
      <c r="AG705" s="41"/>
      <c r="AH705" s="41"/>
      <c r="AI705" s="278"/>
    </row>
    <row r="706" spans="1:35" ht="45" customHeight="1" x14ac:dyDescent="0.2">
      <c r="A706" s="218" t="s">
        <v>7229</v>
      </c>
      <c r="B706" s="210">
        <v>656859903</v>
      </c>
      <c r="C706" s="209" t="s">
        <v>3432</v>
      </c>
      <c r="D706" s="210" t="s">
        <v>7974</v>
      </c>
      <c r="E706" s="209" t="s">
        <v>3787</v>
      </c>
      <c r="F706" s="211" t="s">
        <v>3788</v>
      </c>
      <c r="G706" s="211"/>
      <c r="H706" s="211" t="s">
        <v>3789</v>
      </c>
      <c r="I706" s="211" t="s">
        <v>3790</v>
      </c>
      <c r="J706" s="209" t="s">
        <v>585</v>
      </c>
      <c r="K706" s="209" t="s">
        <v>3791</v>
      </c>
      <c r="L706" s="209" t="s">
        <v>3792</v>
      </c>
      <c r="M706" s="209" t="s">
        <v>3794</v>
      </c>
      <c r="N706" s="212" t="s">
        <v>4994</v>
      </c>
      <c r="O706" s="213" t="s">
        <v>8137</v>
      </c>
      <c r="P706" s="213"/>
      <c r="Q706" s="214" t="s">
        <v>3793</v>
      </c>
      <c r="R706" s="213"/>
      <c r="S706" s="214" t="s">
        <v>346</v>
      </c>
      <c r="T706" s="214" t="s">
        <v>3795</v>
      </c>
      <c r="U706" s="214">
        <v>2006</v>
      </c>
      <c r="V706" s="215">
        <v>39310</v>
      </c>
      <c r="W706" s="213">
        <v>7368</v>
      </c>
      <c r="X706" s="231"/>
      <c r="Y706" s="212"/>
      <c r="Z706" s="231"/>
      <c r="AA706" s="231"/>
      <c r="AB706" s="231"/>
      <c r="AC706" s="209"/>
      <c r="AD706" s="41"/>
      <c r="AE706" s="41"/>
      <c r="AF706" s="41"/>
      <c r="AG706" s="41"/>
      <c r="AH706" s="41"/>
      <c r="AI706" s="278"/>
    </row>
    <row r="707" spans="1:35" ht="45" customHeight="1" x14ac:dyDescent="0.2">
      <c r="A707" s="218" t="s">
        <v>8138</v>
      </c>
      <c r="B707" s="210">
        <v>650058909</v>
      </c>
      <c r="C707" s="209" t="s">
        <v>70</v>
      </c>
      <c r="D707" s="210" t="s">
        <v>7975</v>
      </c>
      <c r="E707" s="209" t="s">
        <v>3796</v>
      </c>
      <c r="F707" s="211" t="s">
        <v>5363</v>
      </c>
      <c r="G707" s="211"/>
      <c r="H707" s="211" t="s">
        <v>3797</v>
      </c>
      <c r="I707" s="211" t="s">
        <v>5364</v>
      </c>
      <c r="J707" s="209" t="s">
        <v>562</v>
      </c>
      <c r="K707" s="209" t="s">
        <v>3798</v>
      </c>
      <c r="L707" s="209" t="s">
        <v>5365</v>
      </c>
      <c r="M707" s="209" t="s">
        <v>3799</v>
      </c>
      <c r="N707" s="212" t="s">
        <v>4995</v>
      </c>
      <c r="O707" s="213" t="s">
        <v>1588</v>
      </c>
      <c r="P707" s="213" t="s">
        <v>3800</v>
      </c>
      <c r="Q707" s="214" t="s">
        <v>3801</v>
      </c>
      <c r="R707" s="213"/>
      <c r="S707" s="214"/>
      <c r="T707" s="214" t="s">
        <v>5382</v>
      </c>
      <c r="U707" s="214">
        <v>2018</v>
      </c>
      <c r="V707" s="215">
        <v>40819</v>
      </c>
      <c r="W707" s="213">
        <v>7455</v>
      </c>
      <c r="X707" s="231"/>
      <c r="Y707" s="212"/>
      <c r="Z707" s="231"/>
      <c r="AA707" s="231"/>
      <c r="AB707" s="231"/>
      <c r="AC707" s="209"/>
      <c r="AD707" s="41"/>
      <c r="AE707" s="41"/>
      <c r="AF707" s="41"/>
      <c r="AG707" s="41"/>
      <c r="AH707" s="41"/>
      <c r="AI707" s="278"/>
    </row>
    <row r="708" spans="1:35" ht="45" customHeight="1" x14ac:dyDescent="0.2">
      <c r="A708" s="218" t="s">
        <v>8139</v>
      </c>
      <c r="B708" s="210">
        <v>651121620</v>
      </c>
      <c r="C708" s="209" t="s">
        <v>70</v>
      </c>
      <c r="D708" s="210" t="s">
        <v>7975</v>
      </c>
      <c r="E708" s="209" t="s">
        <v>3802</v>
      </c>
      <c r="F708" s="211" t="s">
        <v>3803</v>
      </c>
      <c r="G708" s="211"/>
      <c r="H708" s="211" t="s">
        <v>3804</v>
      </c>
      <c r="I708" s="211" t="s">
        <v>3805</v>
      </c>
      <c r="J708" s="209" t="s">
        <v>777</v>
      </c>
      <c r="K708" s="209" t="s">
        <v>3806</v>
      </c>
      <c r="L708" s="209" t="s">
        <v>3807</v>
      </c>
      <c r="M708" s="209" t="s">
        <v>3808</v>
      </c>
      <c r="N708" s="212" t="s">
        <v>501</v>
      </c>
      <c r="O708" s="213" t="s">
        <v>3809</v>
      </c>
      <c r="P708" s="213" t="s">
        <v>3810</v>
      </c>
      <c r="Q708" s="214" t="s">
        <v>3811</v>
      </c>
      <c r="R708" s="213"/>
      <c r="S708" s="214" t="s">
        <v>558</v>
      </c>
      <c r="T708" s="214" t="s">
        <v>691</v>
      </c>
      <c r="U708" s="214">
        <v>2017</v>
      </c>
      <c r="V708" s="215">
        <v>43299</v>
      </c>
      <c r="W708" s="213">
        <v>7651</v>
      </c>
      <c r="X708" s="231"/>
      <c r="Y708" s="212"/>
      <c r="Z708" s="231"/>
      <c r="AA708" s="231"/>
      <c r="AB708" s="231"/>
      <c r="AC708" s="209"/>
      <c r="AD708" s="41"/>
      <c r="AE708" s="41"/>
      <c r="AF708" s="41"/>
      <c r="AG708" s="41"/>
      <c r="AH708" s="41"/>
      <c r="AI708" s="278"/>
    </row>
    <row r="709" spans="1:35" ht="45" customHeight="1" x14ac:dyDescent="0.2">
      <c r="A709" s="218" t="s">
        <v>7230</v>
      </c>
      <c r="B709" s="210">
        <v>655778705</v>
      </c>
      <c r="C709" s="209" t="s">
        <v>3812</v>
      </c>
      <c r="D709" s="210" t="s">
        <v>7975</v>
      </c>
      <c r="E709" s="209" t="s">
        <v>3813</v>
      </c>
      <c r="F709" s="220" t="s">
        <v>7231</v>
      </c>
      <c r="G709" s="220"/>
      <c r="H709" s="211" t="s">
        <v>3814</v>
      </c>
      <c r="I709" s="211" t="s">
        <v>7232</v>
      </c>
      <c r="J709" s="209" t="s">
        <v>562</v>
      </c>
      <c r="K709" s="209" t="s">
        <v>7233</v>
      </c>
      <c r="L709" s="209" t="s">
        <v>3815</v>
      </c>
      <c r="M709" s="209" t="s">
        <v>3817</v>
      </c>
      <c r="N709" s="212" t="s">
        <v>501</v>
      </c>
      <c r="O709" s="213" t="s">
        <v>1095</v>
      </c>
      <c r="P709" s="213" t="s">
        <v>3818</v>
      </c>
      <c r="Q709" s="214" t="s">
        <v>3816</v>
      </c>
      <c r="R709" s="213"/>
      <c r="S709" s="214" t="s">
        <v>81</v>
      </c>
      <c r="T709" s="214" t="s">
        <v>7808</v>
      </c>
      <c r="U709" s="214">
        <v>2021</v>
      </c>
      <c r="V709" s="215">
        <v>39308</v>
      </c>
      <c r="W709" s="213">
        <v>7367</v>
      </c>
      <c r="X709" s="273"/>
      <c r="Y709" s="274"/>
      <c r="Z709" s="273"/>
      <c r="AA709" s="273"/>
      <c r="AB709" s="273"/>
      <c r="AC709" s="275"/>
      <c r="AD709" s="41"/>
      <c r="AE709" s="41"/>
      <c r="AF709" s="41"/>
      <c r="AG709" s="41"/>
      <c r="AH709" s="41"/>
      <c r="AI709" s="278"/>
    </row>
    <row r="710" spans="1:35" ht="45" customHeight="1" x14ac:dyDescent="0.2">
      <c r="A710" s="218" t="s">
        <v>8140</v>
      </c>
      <c r="B710" s="210">
        <v>650480546</v>
      </c>
      <c r="C710" s="209" t="s">
        <v>335</v>
      </c>
      <c r="D710" s="210" t="s">
        <v>7975</v>
      </c>
      <c r="E710" s="209" t="s">
        <v>3819</v>
      </c>
      <c r="F710" s="211" t="s">
        <v>3820</v>
      </c>
      <c r="G710" s="211"/>
      <c r="H710" s="211" t="s">
        <v>4953</v>
      </c>
      <c r="I710" s="211" t="s">
        <v>3822</v>
      </c>
      <c r="J710" s="209" t="s">
        <v>660</v>
      </c>
      <c r="K710" s="209" t="s">
        <v>3823</v>
      </c>
      <c r="L710" s="209" t="s">
        <v>3824</v>
      </c>
      <c r="M710" s="209" t="s">
        <v>3826</v>
      </c>
      <c r="N710" s="212" t="s">
        <v>294</v>
      </c>
      <c r="O710" s="213" t="s">
        <v>895</v>
      </c>
      <c r="P710" s="213" t="s">
        <v>3827</v>
      </c>
      <c r="Q710" s="214" t="s">
        <v>3825</v>
      </c>
      <c r="R710" s="213"/>
      <c r="S710" s="214" t="s">
        <v>346</v>
      </c>
      <c r="T710" s="214" t="s">
        <v>3828</v>
      </c>
      <c r="U710" s="214">
        <v>2016</v>
      </c>
      <c r="V710" s="215">
        <v>41949</v>
      </c>
      <c r="W710" s="213">
        <v>7516</v>
      </c>
      <c r="X710" s="231"/>
      <c r="Y710" s="212"/>
      <c r="Z710" s="231"/>
      <c r="AA710" s="231"/>
      <c r="AB710" s="231"/>
      <c r="AC710" s="209"/>
      <c r="AD710" s="41"/>
      <c r="AE710" s="41"/>
      <c r="AF710" s="41"/>
      <c r="AG710" s="41"/>
      <c r="AH710" s="41"/>
      <c r="AI710" s="278"/>
    </row>
    <row r="711" spans="1:35" ht="45" customHeight="1" x14ac:dyDescent="0.2">
      <c r="A711" s="218" t="s">
        <v>8141</v>
      </c>
      <c r="B711" s="210">
        <v>650602749</v>
      </c>
      <c r="C711" s="209" t="s">
        <v>335</v>
      </c>
      <c r="D711" s="210" t="s">
        <v>7975</v>
      </c>
      <c r="E711" s="209" t="s">
        <v>3829</v>
      </c>
      <c r="F711" s="211" t="s">
        <v>5688</v>
      </c>
      <c r="G711" s="211"/>
      <c r="H711" s="211" t="s">
        <v>4954</v>
      </c>
      <c r="I711" s="211" t="s">
        <v>5691</v>
      </c>
      <c r="J711" s="209" t="s">
        <v>5692</v>
      </c>
      <c r="K711" s="209" t="s">
        <v>5693</v>
      </c>
      <c r="L711" s="209" t="s">
        <v>3831</v>
      </c>
      <c r="M711" s="212" t="s">
        <v>3832</v>
      </c>
      <c r="N711" s="209" t="s">
        <v>46</v>
      </c>
      <c r="O711" s="213" t="s">
        <v>887</v>
      </c>
      <c r="P711" s="213" t="s">
        <v>5689</v>
      </c>
      <c r="Q711" s="214" t="s">
        <v>5690</v>
      </c>
      <c r="R711" s="213"/>
      <c r="S711" s="214" t="s">
        <v>346</v>
      </c>
      <c r="T711" s="214" t="s">
        <v>5694</v>
      </c>
      <c r="U711" s="214">
        <v>2019</v>
      </c>
      <c r="V711" s="215">
        <v>41975</v>
      </c>
      <c r="W711" s="213">
        <v>7518</v>
      </c>
      <c r="X711" s="231"/>
      <c r="Y711" s="212"/>
      <c r="Z711" s="231"/>
      <c r="AA711" s="231"/>
      <c r="AB711" s="231"/>
      <c r="AC711" s="209"/>
      <c r="AD711" s="41"/>
      <c r="AE711" s="41"/>
      <c r="AF711" s="41"/>
      <c r="AG711" s="41"/>
      <c r="AH711" s="41"/>
      <c r="AI711" s="278"/>
    </row>
    <row r="712" spans="1:35" ht="45" customHeight="1" x14ac:dyDescent="0.2">
      <c r="A712" s="218" t="s">
        <v>7234</v>
      </c>
      <c r="B712" s="210">
        <v>650837746</v>
      </c>
      <c r="C712" s="209"/>
      <c r="D712" s="210" t="s">
        <v>7975</v>
      </c>
      <c r="E712" s="209" t="s">
        <v>6229</v>
      </c>
      <c r="F712" s="211" t="s">
        <v>7235</v>
      </c>
      <c r="G712" s="211"/>
      <c r="H712" s="211" t="s">
        <v>5592</v>
      </c>
      <c r="I712" s="211" t="s">
        <v>5593</v>
      </c>
      <c r="J712" s="209" t="s">
        <v>5262</v>
      </c>
      <c r="K712" s="209" t="s">
        <v>5835</v>
      </c>
      <c r="L712" s="209" t="s">
        <v>5594</v>
      </c>
      <c r="M712" s="212" t="s">
        <v>6230</v>
      </c>
      <c r="N712" s="209" t="s">
        <v>4999</v>
      </c>
      <c r="O712" s="213" t="s">
        <v>1078</v>
      </c>
      <c r="P712" s="213" t="s">
        <v>5595</v>
      </c>
      <c r="Q712" s="214" t="s">
        <v>5596</v>
      </c>
      <c r="R712" s="213"/>
      <c r="S712" s="214">
        <v>93401</v>
      </c>
      <c r="T712" s="214" t="s">
        <v>7236</v>
      </c>
      <c r="U712" s="214">
        <v>2020</v>
      </c>
      <c r="V712" s="215">
        <v>43990</v>
      </c>
      <c r="W712" s="213">
        <v>7706</v>
      </c>
      <c r="X712" s="273"/>
      <c r="Y712" s="274"/>
      <c r="Z712" s="273"/>
      <c r="AA712" s="273"/>
      <c r="AB712" s="273"/>
      <c r="AC712" s="275"/>
      <c r="AD712" s="41"/>
      <c r="AE712" s="41"/>
      <c r="AF712" s="41"/>
      <c r="AG712" s="41"/>
      <c r="AH712" s="41"/>
      <c r="AI712" s="278"/>
    </row>
    <row r="713" spans="1:35" ht="45" customHeight="1" x14ac:dyDescent="0.2">
      <c r="A713" s="218" t="s">
        <v>7237</v>
      </c>
      <c r="B713" s="210">
        <v>659396904</v>
      </c>
      <c r="C713" s="209" t="s">
        <v>471</v>
      </c>
      <c r="D713" s="210" t="s">
        <v>7975</v>
      </c>
      <c r="E713" s="209" t="s">
        <v>3833</v>
      </c>
      <c r="F713" s="211" t="s">
        <v>3834</v>
      </c>
      <c r="G713" s="211"/>
      <c r="H713" s="211" t="s">
        <v>3835</v>
      </c>
      <c r="I713" s="211" t="s">
        <v>3836</v>
      </c>
      <c r="J713" s="209" t="s">
        <v>169</v>
      </c>
      <c r="K713" s="209" t="s">
        <v>3837</v>
      </c>
      <c r="L713" s="209" t="s">
        <v>3838</v>
      </c>
      <c r="M713" s="209" t="s">
        <v>3840</v>
      </c>
      <c r="N713" s="212" t="s">
        <v>4998</v>
      </c>
      <c r="O713" s="213" t="s">
        <v>2257</v>
      </c>
      <c r="P713" s="213"/>
      <c r="Q713" s="214" t="s">
        <v>3839</v>
      </c>
      <c r="R713" s="213"/>
      <c r="S713" s="214" t="s">
        <v>346</v>
      </c>
      <c r="T713" s="214" t="s">
        <v>3841</v>
      </c>
      <c r="U713" s="214">
        <v>2012</v>
      </c>
      <c r="V713" s="215">
        <v>40197</v>
      </c>
      <c r="W713" s="213">
        <v>7422</v>
      </c>
      <c r="X713" s="231"/>
      <c r="Y713" s="212"/>
      <c r="Z713" s="231"/>
      <c r="AA713" s="231"/>
      <c r="AB713" s="231"/>
      <c r="AC713" s="209"/>
      <c r="AD713" s="41"/>
      <c r="AE713" s="41"/>
      <c r="AF713" s="41"/>
      <c r="AG713" s="41"/>
      <c r="AH713" s="41"/>
      <c r="AI713" s="278"/>
    </row>
    <row r="714" spans="1:35" ht="45" customHeight="1" x14ac:dyDescent="0.2">
      <c r="A714" s="218" t="s">
        <v>7238</v>
      </c>
      <c r="B714" s="210">
        <v>650345320</v>
      </c>
      <c r="C714" s="209" t="s">
        <v>70</v>
      </c>
      <c r="D714" s="210" t="s">
        <v>7975</v>
      </c>
      <c r="E714" s="209" t="s">
        <v>3842</v>
      </c>
      <c r="F714" s="211" t="s">
        <v>3843</v>
      </c>
      <c r="G714" s="211"/>
      <c r="H714" s="211" t="s">
        <v>3844</v>
      </c>
      <c r="I714" s="211" t="s">
        <v>3845</v>
      </c>
      <c r="J714" s="209" t="s">
        <v>1966</v>
      </c>
      <c r="K714" s="209"/>
      <c r="L714" s="209" t="s">
        <v>3846</v>
      </c>
      <c r="M714" s="209" t="s">
        <v>3848</v>
      </c>
      <c r="N714" s="212" t="s">
        <v>294</v>
      </c>
      <c r="O714" s="214" t="s">
        <v>895</v>
      </c>
      <c r="P714" s="213" t="s">
        <v>3849</v>
      </c>
      <c r="Q714" s="214" t="s">
        <v>3847</v>
      </c>
      <c r="R714" s="213"/>
      <c r="S714" s="214"/>
      <c r="T714" s="214" t="s">
        <v>3850</v>
      </c>
      <c r="U714" s="214">
        <v>2010</v>
      </c>
      <c r="V714" s="215">
        <v>40696</v>
      </c>
      <c r="W714" s="213">
        <v>7442</v>
      </c>
      <c r="X714" s="231"/>
      <c r="Y714" s="212"/>
      <c r="Z714" s="231"/>
      <c r="AA714" s="231"/>
      <c r="AB714" s="231"/>
      <c r="AC714" s="209"/>
      <c r="AD714" s="41"/>
      <c r="AE714" s="41"/>
      <c r="AF714" s="41"/>
      <c r="AG714" s="41"/>
      <c r="AH714" s="41"/>
      <c r="AI714" s="278"/>
    </row>
    <row r="715" spans="1:35" ht="45" customHeight="1" x14ac:dyDescent="0.2">
      <c r="A715" s="218" t="s">
        <v>7239</v>
      </c>
      <c r="B715" s="209" t="s">
        <v>7760</v>
      </c>
      <c r="C715" s="209" t="s">
        <v>981</v>
      </c>
      <c r="D715" s="210" t="s">
        <v>7975</v>
      </c>
      <c r="E715" s="209" t="s">
        <v>3851</v>
      </c>
      <c r="F715" s="211" t="s">
        <v>3852</v>
      </c>
      <c r="G715" s="211"/>
      <c r="H715" s="211" t="s">
        <v>3853</v>
      </c>
      <c r="I715" s="211" t="s">
        <v>3854</v>
      </c>
      <c r="J715" s="209" t="s">
        <v>3855</v>
      </c>
      <c r="K715" s="209" t="s">
        <v>3856</v>
      </c>
      <c r="L715" s="209" t="s">
        <v>3857</v>
      </c>
      <c r="M715" s="209" t="s">
        <v>3858</v>
      </c>
      <c r="N715" s="212" t="s">
        <v>46</v>
      </c>
      <c r="O715" s="213" t="s">
        <v>685</v>
      </c>
      <c r="P715" s="213" t="s">
        <v>3859</v>
      </c>
      <c r="Q715" s="214"/>
      <c r="R715" s="213"/>
      <c r="S715" s="214" t="s">
        <v>986</v>
      </c>
      <c r="T715" s="214" t="s">
        <v>3860</v>
      </c>
      <c r="U715" s="214">
        <v>2009</v>
      </c>
      <c r="V715" s="215">
        <v>40674</v>
      </c>
      <c r="W715" s="213">
        <v>7440</v>
      </c>
      <c r="X715" s="231"/>
      <c r="Y715" s="212"/>
      <c r="Z715" s="231"/>
      <c r="AA715" s="231"/>
      <c r="AB715" s="231"/>
      <c r="AC715" s="209"/>
      <c r="AD715" s="41"/>
      <c r="AE715" s="41"/>
      <c r="AF715" s="41"/>
      <c r="AG715" s="41"/>
      <c r="AH715" s="41"/>
      <c r="AI715" s="278"/>
    </row>
    <row r="716" spans="1:35" ht="45" customHeight="1" x14ac:dyDescent="0.2">
      <c r="A716" s="218" t="s">
        <v>8142</v>
      </c>
      <c r="B716" s="210">
        <v>651185149</v>
      </c>
      <c r="C716" s="209" t="s">
        <v>70</v>
      </c>
      <c r="D716" s="210" t="s">
        <v>7975</v>
      </c>
      <c r="E716" s="209" t="s">
        <v>3861</v>
      </c>
      <c r="F716" s="214" t="s">
        <v>7240</v>
      </c>
      <c r="G716" s="214"/>
      <c r="H716" s="211" t="s">
        <v>3862</v>
      </c>
      <c r="I716" s="211" t="s">
        <v>3863</v>
      </c>
      <c r="J716" s="209" t="s">
        <v>3864</v>
      </c>
      <c r="K716" s="209" t="s">
        <v>3865</v>
      </c>
      <c r="L716" s="209" t="s">
        <v>3866</v>
      </c>
      <c r="M716" s="209" t="s">
        <v>7241</v>
      </c>
      <c r="N716" s="212" t="s">
        <v>4994</v>
      </c>
      <c r="O716" s="213" t="s">
        <v>1412</v>
      </c>
      <c r="P716" s="213" t="s">
        <v>5733</v>
      </c>
      <c r="Q716" s="214" t="s">
        <v>7242</v>
      </c>
      <c r="R716" s="213"/>
      <c r="S716" s="214" t="s">
        <v>513</v>
      </c>
      <c r="T716" s="214" t="s">
        <v>6157</v>
      </c>
      <c r="U716" s="214">
        <v>2020</v>
      </c>
      <c r="V716" s="215">
        <v>42599</v>
      </c>
      <c r="W716" s="213">
        <v>7614</v>
      </c>
      <c r="X716" s="231"/>
      <c r="Y716" s="212"/>
      <c r="Z716" s="231"/>
      <c r="AA716" s="231"/>
      <c r="AB716" s="231"/>
      <c r="AC716" s="209"/>
      <c r="AD716" s="41"/>
      <c r="AE716" s="41"/>
      <c r="AF716" s="41"/>
      <c r="AG716" s="41"/>
      <c r="AH716" s="41"/>
      <c r="AI716" s="278"/>
    </row>
    <row r="717" spans="1:35" ht="45" customHeight="1" x14ac:dyDescent="0.2">
      <c r="A717" s="218" t="s">
        <v>5779</v>
      </c>
      <c r="B717" s="210">
        <v>651917115</v>
      </c>
      <c r="C717" s="209"/>
      <c r="D717" s="210" t="s">
        <v>7975</v>
      </c>
      <c r="E717" s="209" t="s">
        <v>6231</v>
      </c>
      <c r="F717" s="214" t="s">
        <v>5781</v>
      </c>
      <c r="G717" s="214"/>
      <c r="H717" s="211" t="s">
        <v>5780</v>
      </c>
      <c r="I717" s="211" t="s">
        <v>5782</v>
      </c>
      <c r="J717" s="209" t="s">
        <v>3830</v>
      </c>
      <c r="K717" s="209" t="s">
        <v>5785</v>
      </c>
      <c r="L717" s="209" t="s">
        <v>5783</v>
      </c>
      <c r="M717" s="209" t="s">
        <v>5784</v>
      </c>
      <c r="N717" s="212" t="s">
        <v>4994</v>
      </c>
      <c r="O717" s="213" t="s">
        <v>1001</v>
      </c>
      <c r="P717" s="213" t="s">
        <v>5786</v>
      </c>
      <c r="Q717" s="225" t="s">
        <v>5787</v>
      </c>
      <c r="R717" s="213"/>
      <c r="S717" s="214" t="s">
        <v>513</v>
      </c>
      <c r="T717" s="214" t="s">
        <v>5788</v>
      </c>
      <c r="U717" s="214">
        <v>2019</v>
      </c>
      <c r="V717" s="215">
        <v>44096</v>
      </c>
      <c r="W717" s="213">
        <v>7712</v>
      </c>
      <c r="X717" s="231"/>
      <c r="Y717" s="212"/>
      <c r="Z717" s="231"/>
      <c r="AA717" s="231"/>
      <c r="AB717" s="231"/>
      <c r="AC717" s="209"/>
      <c r="AD717" s="41"/>
      <c r="AE717" s="41"/>
      <c r="AF717" s="41"/>
      <c r="AG717" s="41"/>
      <c r="AH717" s="41"/>
      <c r="AI717" s="278"/>
    </row>
    <row r="718" spans="1:35" ht="45" customHeight="1" x14ac:dyDescent="0.2">
      <c r="A718" s="218" t="s">
        <v>8143</v>
      </c>
      <c r="B718" s="210">
        <v>650343484</v>
      </c>
      <c r="C718" s="209" t="s">
        <v>70</v>
      </c>
      <c r="D718" s="210" t="s">
        <v>7975</v>
      </c>
      <c r="E718" s="209" t="s">
        <v>3867</v>
      </c>
      <c r="F718" s="211" t="s">
        <v>3868</v>
      </c>
      <c r="G718" s="211"/>
      <c r="H718" s="211" t="s">
        <v>4953</v>
      </c>
      <c r="I718" s="211" t="s">
        <v>3869</v>
      </c>
      <c r="J718" s="209" t="s">
        <v>3830</v>
      </c>
      <c r="K718" s="209" t="s">
        <v>3870</v>
      </c>
      <c r="L718" s="209" t="s">
        <v>3871</v>
      </c>
      <c r="M718" s="209" t="s">
        <v>3873</v>
      </c>
      <c r="N718" s="212" t="s">
        <v>46</v>
      </c>
      <c r="O718" s="213" t="s">
        <v>579</v>
      </c>
      <c r="P718" s="213" t="s">
        <v>3874</v>
      </c>
      <c r="Q718" s="214" t="s">
        <v>3872</v>
      </c>
      <c r="R718" s="213"/>
      <c r="S718" s="214" t="s">
        <v>346</v>
      </c>
      <c r="T718" s="214" t="s">
        <v>3875</v>
      </c>
      <c r="U718" s="214">
        <v>2013</v>
      </c>
      <c r="V718" s="215">
        <v>42052</v>
      </c>
      <c r="W718" s="213">
        <v>7530</v>
      </c>
      <c r="X718" s="231"/>
      <c r="Y718" s="212"/>
      <c r="Z718" s="231"/>
      <c r="AA718" s="231"/>
      <c r="AB718" s="231"/>
      <c r="AC718" s="209"/>
      <c r="AD718" s="41"/>
      <c r="AE718" s="41"/>
      <c r="AF718" s="41"/>
      <c r="AG718" s="41"/>
      <c r="AH718" s="41"/>
      <c r="AI718" s="278"/>
    </row>
    <row r="719" spans="1:35" ht="45" customHeight="1" x14ac:dyDescent="0.2">
      <c r="A719" s="218" t="s">
        <v>7243</v>
      </c>
      <c r="B719" s="210">
        <v>651822580</v>
      </c>
      <c r="C719" s="209"/>
      <c r="D719" s="210" t="s">
        <v>7975</v>
      </c>
      <c r="E719" s="209" t="s">
        <v>6232</v>
      </c>
      <c r="F719" s="211" t="s">
        <v>7809</v>
      </c>
      <c r="G719" s="211"/>
      <c r="H719" s="211" t="s">
        <v>5298</v>
      </c>
      <c r="I719" s="211" t="s">
        <v>7810</v>
      </c>
      <c r="J719" s="209" t="s">
        <v>5262</v>
      </c>
      <c r="K719" s="209" t="s">
        <v>5956</v>
      </c>
      <c r="L719" s="209" t="s">
        <v>5957</v>
      </c>
      <c r="M719" s="209" t="s">
        <v>5300</v>
      </c>
      <c r="N719" s="212" t="s">
        <v>501</v>
      </c>
      <c r="O719" s="213" t="s">
        <v>1311</v>
      </c>
      <c r="P719" s="213" t="s">
        <v>5299</v>
      </c>
      <c r="Q719" s="214" t="s">
        <v>5301</v>
      </c>
      <c r="R719" s="213"/>
      <c r="S719" s="214">
        <v>93401</v>
      </c>
      <c r="T719" s="214" t="s">
        <v>7811</v>
      </c>
      <c r="U719" s="214">
        <v>2021</v>
      </c>
      <c r="V719" s="215">
        <v>43644</v>
      </c>
      <c r="W719" s="213">
        <v>7683</v>
      </c>
      <c r="X719" s="273"/>
      <c r="Y719" s="274"/>
      <c r="Z719" s="273"/>
      <c r="AA719" s="273"/>
      <c r="AB719" s="273"/>
      <c r="AC719" s="275"/>
      <c r="AD719" s="41"/>
      <c r="AE719" s="41"/>
      <c r="AF719" s="41"/>
      <c r="AG719" s="41"/>
      <c r="AH719" s="41"/>
      <c r="AI719" s="278"/>
    </row>
    <row r="720" spans="1:35" ht="45" customHeight="1" x14ac:dyDescent="0.2">
      <c r="A720" s="218" t="s">
        <v>7244</v>
      </c>
      <c r="B720" s="210">
        <v>650559592</v>
      </c>
      <c r="C720" s="209" t="s">
        <v>48</v>
      </c>
      <c r="D720" s="210" t="s">
        <v>7975</v>
      </c>
      <c r="E720" s="209" t="s">
        <v>4927</v>
      </c>
      <c r="F720" s="211" t="s">
        <v>4928</v>
      </c>
      <c r="G720" s="211"/>
      <c r="H720" s="211" t="s">
        <v>4060</v>
      </c>
      <c r="I720" s="211" t="s">
        <v>4929</v>
      </c>
      <c r="J720" s="209" t="s">
        <v>4930</v>
      </c>
      <c r="K720" s="209" t="s">
        <v>4931</v>
      </c>
      <c r="L720" s="209" t="s">
        <v>4932</v>
      </c>
      <c r="M720" s="209" t="s">
        <v>4933</v>
      </c>
      <c r="N720" s="212" t="s">
        <v>501</v>
      </c>
      <c r="O720" s="213" t="s">
        <v>7998</v>
      </c>
      <c r="P720" s="213">
        <v>2584644</v>
      </c>
      <c r="Q720" s="226" t="s">
        <v>4934</v>
      </c>
      <c r="R720" s="213"/>
      <c r="S720" s="214" t="s">
        <v>3305</v>
      </c>
      <c r="T720" s="214" t="s">
        <v>4935</v>
      </c>
      <c r="U720" s="214">
        <v>2015</v>
      </c>
      <c r="V720" s="215">
        <v>41234</v>
      </c>
      <c r="W720" s="213">
        <v>7468</v>
      </c>
      <c r="X720" s="231"/>
      <c r="Y720" s="212"/>
      <c r="Z720" s="231"/>
      <c r="AA720" s="231"/>
      <c r="AB720" s="231"/>
      <c r="AC720" s="209"/>
      <c r="AD720" s="41"/>
      <c r="AE720" s="41"/>
      <c r="AF720" s="41"/>
      <c r="AG720" s="41"/>
      <c r="AH720" s="41"/>
      <c r="AI720" s="278"/>
    </row>
    <row r="721" spans="1:35" ht="45" customHeight="1" x14ac:dyDescent="0.2">
      <c r="A721" s="218" t="s">
        <v>7245</v>
      </c>
      <c r="B721" s="210">
        <v>650335368</v>
      </c>
      <c r="C721" s="209" t="s">
        <v>70</v>
      </c>
      <c r="D721" s="210" t="s">
        <v>7975</v>
      </c>
      <c r="E721" s="209" t="s">
        <v>3876</v>
      </c>
      <c r="F721" s="211" t="s">
        <v>3877</v>
      </c>
      <c r="G721" s="211"/>
      <c r="H721" s="211" t="s">
        <v>3878</v>
      </c>
      <c r="I721" s="211" t="s">
        <v>3879</v>
      </c>
      <c r="J721" s="209" t="s">
        <v>3880</v>
      </c>
      <c r="K721" s="209" t="s">
        <v>3881</v>
      </c>
      <c r="L721" s="209" t="s">
        <v>3882</v>
      </c>
      <c r="M721" s="209" t="s">
        <v>3883</v>
      </c>
      <c r="N721" s="212" t="s">
        <v>46</v>
      </c>
      <c r="O721" s="213" t="s">
        <v>1509</v>
      </c>
      <c r="P721" s="213"/>
      <c r="Q721" s="214" t="s">
        <v>3884</v>
      </c>
      <c r="R721" s="213"/>
      <c r="S721" s="214" t="s">
        <v>3885</v>
      </c>
      <c r="T721" s="214" t="s">
        <v>3886</v>
      </c>
      <c r="U721" s="214">
        <v>2014</v>
      </c>
      <c r="V721" s="215">
        <v>40739</v>
      </c>
      <c r="W721" s="213">
        <v>7445</v>
      </c>
      <c r="X721" s="231"/>
      <c r="Y721" s="212"/>
      <c r="Z721" s="231"/>
      <c r="AA721" s="231"/>
      <c r="AB721" s="231"/>
      <c r="AC721" s="209"/>
      <c r="AD721" s="41"/>
      <c r="AE721" s="41"/>
      <c r="AF721" s="41"/>
      <c r="AG721" s="41"/>
      <c r="AH721" s="41"/>
      <c r="AI721" s="278"/>
    </row>
    <row r="722" spans="1:35" ht="45" customHeight="1" x14ac:dyDescent="0.2">
      <c r="A722" s="218" t="s">
        <v>3887</v>
      </c>
      <c r="B722" s="210">
        <v>651482887</v>
      </c>
      <c r="C722" s="209" t="s">
        <v>3888</v>
      </c>
      <c r="D722" s="210" t="s">
        <v>7975</v>
      </c>
      <c r="E722" s="209" t="s">
        <v>3889</v>
      </c>
      <c r="F722" s="211" t="s">
        <v>3890</v>
      </c>
      <c r="G722" s="211"/>
      <c r="H722" s="211" t="s">
        <v>3891</v>
      </c>
      <c r="I722" s="211" t="s">
        <v>3892</v>
      </c>
      <c r="J722" s="209" t="s">
        <v>687</v>
      </c>
      <c r="K722" s="209" t="s">
        <v>3893</v>
      </c>
      <c r="L722" s="209" t="s">
        <v>3894</v>
      </c>
      <c r="M722" s="209" t="s">
        <v>3896</v>
      </c>
      <c r="N722" s="212" t="s">
        <v>294</v>
      </c>
      <c r="O722" s="213" t="s">
        <v>3898</v>
      </c>
      <c r="P722" s="213" t="s">
        <v>3895</v>
      </c>
      <c r="Q722" s="214" t="s">
        <v>3897</v>
      </c>
      <c r="R722" s="213"/>
      <c r="S722" s="214">
        <v>93401</v>
      </c>
      <c r="T722" s="214" t="s">
        <v>3741</v>
      </c>
      <c r="U722" s="214">
        <v>2017</v>
      </c>
      <c r="V722" s="215">
        <v>43311</v>
      </c>
      <c r="W722" s="213">
        <v>7653</v>
      </c>
      <c r="X722" s="231"/>
      <c r="Y722" s="212"/>
      <c r="Z722" s="231"/>
      <c r="AA722" s="231"/>
      <c r="AB722" s="231"/>
      <c r="AC722" s="209"/>
      <c r="AD722" s="41"/>
      <c r="AE722" s="41"/>
      <c r="AF722" s="41"/>
      <c r="AG722" s="41"/>
      <c r="AH722" s="41"/>
      <c r="AI722" s="278"/>
    </row>
    <row r="723" spans="1:35" ht="45" customHeight="1" x14ac:dyDescent="0.2">
      <c r="A723" s="218" t="s">
        <v>7246</v>
      </c>
      <c r="B723" s="210">
        <v>650987497</v>
      </c>
      <c r="C723" s="209" t="s">
        <v>335</v>
      </c>
      <c r="D723" s="210" t="s">
        <v>7975</v>
      </c>
      <c r="E723" s="209" t="s">
        <v>3899</v>
      </c>
      <c r="F723" s="211" t="s">
        <v>3900</v>
      </c>
      <c r="G723" s="211"/>
      <c r="H723" s="211" t="s">
        <v>3901</v>
      </c>
      <c r="I723" s="211" t="s">
        <v>3902</v>
      </c>
      <c r="J723" s="209" t="s">
        <v>3903</v>
      </c>
      <c r="K723" s="209" t="s">
        <v>3904</v>
      </c>
      <c r="L723" s="209" t="s">
        <v>3905</v>
      </c>
      <c r="M723" s="212" t="s">
        <v>3907</v>
      </c>
      <c r="N723" s="212" t="s">
        <v>501</v>
      </c>
      <c r="O723" s="213" t="s">
        <v>3909</v>
      </c>
      <c r="P723" s="213" t="s">
        <v>3908</v>
      </c>
      <c r="Q723" s="214" t="s">
        <v>3906</v>
      </c>
      <c r="R723" s="213"/>
      <c r="S723" s="214" t="s">
        <v>81</v>
      </c>
      <c r="T723" s="214" t="s">
        <v>3910</v>
      </c>
      <c r="U723" s="214">
        <v>2016</v>
      </c>
      <c r="V723" s="215">
        <v>42850</v>
      </c>
      <c r="W723" s="213">
        <v>7631</v>
      </c>
      <c r="X723" s="231"/>
      <c r="Y723" s="212"/>
      <c r="Z723" s="231"/>
      <c r="AA723" s="231"/>
      <c r="AB723" s="231"/>
      <c r="AC723" s="209"/>
      <c r="AD723" s="41"/>
      <c r="AE723" s="41"/>
      <c r="AF723" s="41"/>
      <c r="AG723" s="41"/>
      <c r="AH723" s="41"/>
      <c r="AI723" s="278"/>
    </row>
    <row r="724" spans="1:35" ht="45" customHeight="1" x14ac:dyDescent="0.2">
      <c r="A724" s="218" t="s">
        <v>7247</v>
      </c>
      <c r="B724" s="210">
        <v>759626605</v>
      </c>
      <c r="C724" s="209" t="s">
        <v>471</v>
      </c>
      <c r="D724" s="210" t="s">
        <v>7975</v>
      </c>
      <c r="E724" s="209" t="s">
        <v>3911</v>
      </c>
      <c r="F724" s="211" t="s">
        <v>3912</v>
      </c>
      <c r="G724" s="211"/>
      <c r="H724" s="211" t="s">
        <v>3835</v>
      </c>
      <c r="I724" s="211" t="s">
        <v>3913</v>
      </c>
      <c r="J724" s="209" t="s">
        <v>163</v>
      </c>
      <c r="K724" s="209" t="s">
        <v>3914</v>
      </c>
      <c r="L724" s="209" t="s">
        <v>3915</v>
      </c>
      <c r="M724" s="209" t="s">
        <v>3917</v>
      </c>
      <c r="N724" s="212" t="s">
        <v>46</v>
      </c>
      <c r="O724" s="213" t="s">
        <v>2759</v>
      </c>
      <c r="P724" s="213" t="s">
        <v>3918</v>
      </c>
      <c r="Q724" s="214" t="s">
        <v>3916</v>
      </c>
      <c r="R724" s="213"/>
      <c r="S724" s="214" t="s">
        <v>1032</v>
      </c>
      <c r="T724" s="214" t="s">
        <v>3919</v>
      </c>
      <c r="U724" s="214">
        <v>2010</v>
      </c>
      <c r="V724" s="215">
        <v>40365</v>
      </c>
      <c r="W724" s="213">
        <v>7428</v>
      </c>
      <c r="X724" s="231"/>
      <c r="Y724" s="212"/>
      <c r="Z724" s="231"/>
      <c r="AA724" s="231"/>
      <c r="AB724" s="231"/>
      <c r="AC724" s="209"/>
      <c r="AD724" s="41"/>
      <c r="AE724" s="41"/>
      <c r="AF724" s="41"/>
      <c r="AG724" s="41"/>
      <c r="AH724" s="41"/>
      <c r="AI724" s="278"/>
    </row>
    <row r="725" spans="1:35" ht="45" customHeight="1" x14ac:dyDescent="0.2">
      <c r="A725" s="218" t="s">
        <v>5565</v>
      </c>
      <c r="B725" s="210">
        <v>651908876</v>
      </c>
      <c r="C725" s="209"/>
      <c r="D725" s="210" t="s">
        <v>7975</v>
      </c>
      <c r="E725" s="209" t="s">
        <v>6233</v>
      </c>
      <c r="F725" s="211" t="s">
        <v>7903</v>
      </c>
      <c r="G725" s="211"/>
      <c r="H725" s="211" t="s">
        <v>5566</v>
      </c>
      <c r="I725" s="211" t="s">
        <v>7904</v>
      </c>
      <c r="J725" s="209" t="s">
        <v>5567</v>
      </c>
      <c r="K725" s="209" t="s">
        <v>7248</v>
      </c>
      <c r="L725" s="209" t="s">
        <v>7249</v>
      </c>
      <c r="M725" s="209" t="s">
        <v>5568</v>
      </c>
      <c r="N725" s="212" t="s">
        <v>190</v>
      </c>
      <c r="O725" s="213" t="s">
        <v>545</v>
      </c>
      <c r="P725" s="213" t="s">
        <v>7250</v>
      </c>
      <c r="Q725" s="225" t="s">
        <v>5569</v>
      </c>
      <c r="R725" s="213"/>
      <c r="S725" s="214">
        <v>93401</v>
      </c>
      <c r="T725" s="214" t="s">
        <v>7905</v>
      </c>
      <c r="U725" s="214">
        <v>2021</v>
      </c>
      <c r="V725" s="215">
        <v>43934</v>
      </c>
      <c r="W725" s="213">
        <v>7704</v>
      </c>
      <c r="X725" s="273"/>
      <c r="Y725" s="274"/>
      <c r="Z725" s="273"/>
      <c r="AA725" s="273"/>
      <c r="AB725" s="273"/>
      <c r="AC725" s="275"/>
      <c r="AD725" s="41"/>
      <c r="AE725" s="41"/>
      <c r="AF725" s="41"/>
      <c r="AG725" s="41"/>
      <c r="AH725" s="41"/>
      <c r="AI725" s="278"/>
    </row>
    <row r="726" spans="1:35" ht="45" customHeight="1" x14ac:dyDescent="0.2">
      <c r="A726" s="218" t="s">
        <v>8144</v>
      </c>
      <c r="B726" s="210">
        <v>651203732</v>
      </c>
      <c r="C726" s="209" t="s">
        <v>70</v>
      </c>
      <c r="D726" s="210" t="s">
        <v>7975</v>
      </c>
      <c r="E726" s="209" t="s">
        <v>5358</v>
      </c>
      <c r="F726" s="211" t="s">
        <v>5359</v>
      </c>
      <c r="G726" s="211"/>
      <c r="H726" s="211" t="s">
        <v>5357</v>
      </c>
      <c r="I726" s="211" t="s">
        <v>5360</v>
      </c>
      <c r="J726" s="209" t="s">
        <v>4543</v>
      </c>
      <c r="K726" s="209" t="s">
        <v>5361</v>
      </c>
      <c r="L726" s="209" t="s">
        <v>3920</v>
      </c>
      <c r="M726" s="209" t="s">
        <v>3921</v>
      </c>
      <c r="N726" s="212" t="s">
        <v>46</v>
      </c>
      <c r="O726" s="213" t="s">
        <v>2369</v>
      </c>
      <c r="P726" s="213">
        <f>56964313880</f>
        <v>56964313880</v>
      </c>
      <c r="Q726" s="214" t="s">
        <v>3922</v>
      </c>
      <c r="R726" s="213"/>
      <c r="S726" s="214" t="s">
        <v>558</v>
      </c>
      <c r="T726" s="214" t="s">
        <v>5381</v>
      </c>
      <c r="U726" s="214">
        <v>2018</v>
      </c>
      <c r="V726" s="215">
        <v>43048</v>
      </c>
      <c r="W726" s="213">
        <v>7640</v>
      </c>
      <c r="X726" s="231"/>
      <c r="Y726" s="212"/>
      <c r="Z726" s="231"/>
      <c r="AA726" s="231"/>
      <c r="AB726" s="231"/>
      <c r="AC726" s="209"/>
      <c r="AD726" s="41"/>
      <c r="AE726" s="41"/>
      <c r="AF726" s="41"/>
      <c r="AG726" s="41"/>
      <c r="AH726" s="41"/>
      <c r="AI726" s="278"/>
    </row>
    <row r="727" spans="1:35" ht="45" customHeight="1" x14ac:dyDescent="0.2">
      <c r="A727" s="218" t="s">
        <v>7251</v>
      </c>
      <c r="B727" s="210">
        <v>651265479</v>
      </c>
      <c r="C727" s="209" t="s">
        <v>70</v>
      </c>
      <c r="D727" s="210" t="s">
        <v>7975</v>
      </c>
      <c r="E727" s="209" t="s">
        <v>3923</v>
      </c>
      <c r="F727" s="211" t="s">
        <v>3924</v>
      </c>
      <c r="G727" s="211"/>
      <c r="H727" s="211" t="s">
        <v>3925</v>
      </c>
      <c r="I727" s="211" t="s">
        <v>3926</v>
      </c>
      <c r="J727" s="209" t="s">
        <v>3927</v>
      </c>
      <c r="K727" s="209" t="s">
        <v>3928</v>
      </c>
      <c r="L727" s="209" t="s">
        <v>3929</v>
      </c>
      <c r="M727" s="209" t="s">
        <v>3931</v>
      </c>
      <c r="N727" s="212" t="s">
        <v>5000</v>
      </c>
      <c r="O727" s="213" t="s">
        <v>900</v>
      </c>
      <c r="P727" s="213" t="s">
        <v>3932</v>
      </c>
      <c r="Q727" s="214" t="s">
        <v>3930</v>
      </c>
      <c r="R727" s="213"/>
      <c r="S727" s="214" t="s">
        <v>81</v>
      </c>
      <c r="T727" s="211" t="s">
        <v>3933</v>
      </c>
      <c r="U727" s="214">
        <v>2015</v>
      </c>
      <c r="V727" s="215">
        <v>42730</v>
      </c>
      <c r="W727" s="213">
        <v>7623</v>
      </c>
      <c r="X727" s="231"/>
      <c r="Y727" s="212"/>
      <c r="Z727" s="231"/>
      <c r="AA727" s="231"/>
      <c r="AB727" s="231"/>
      <c r="AC727" s="209"/>
      <c r="AD727" s="41"/>
      <c r="AE727" s="41"/>
      <c r="AF727" s="41"/>
      <c r="AG727" s="41"/>
      <c r="AH727" s="41"/>
      <c r="AI727" s="278"/>
    </row>
    <row r="728" spans="1:35" ht="45" customHeight="1" x14ac:dyDescent="0.2">
      <c r="A728" s="218" t="s">
        <v>5633</v>
      </c>
      <c r="B728" s="210">
        <v>651881420</v>
      </c>
      <c r="C728" s="209"/>
      <c r="D728" s="210" t="s">
        <v>7975</v>
      </c>
      <c r="E728" s="209" t="s">
        <v>6234</v>
      </c>
      <c r="F728" s="211" t="s">
        <v>5635</v>
      </c>
      <c r="G728" s="211"/>
      <c r="H728" s="211" t="s">
        <v>5634</v>
      </c>
      <c r="I728" s="211" t="s">
        <v>5636</v>
      </c>
      <c r="J728" s="209" t="s">
        <v>5262</v>
      </c>
      <c r="K728" s="209" t="s">
        <v>5637</v>
      </c>
      <c r="L728" s="209" t="s">
        <v>5638</v>
      </c>
      <c r="M728" s="209" t="s">
        <v>5639</v>
      </c>
      <c r="N728" s="212" t="s">
        <v>5000</v>
      </c>
      <c r="O728" s="213" t="s">
        <v>5640</v>
      </c>
      <c r="P728" s="213">
        <v>988375686</v>
      </c>
      <c r="Q728" s="225" t="s">
        <v>5641</v>
      </c>
      <c r="R728" s="213"/>
      <c r="S728" s="214">
        <v>93401</v>
      </c>
      <c r="T728" s="211" t="s">
        <v>5642</v>
      </c>
      <c r="U728" s="214">
        <v>2019</v>
      </c>
      <c r="V728" s="215">
        <v>44049</v>
      </c>
      <c r="W728" s="213">
        <v>7710</v>
      </c>
      <c r="X728" s="231"/>
      <c r="Y728" s="212"/>
      <c r="Z728" s="231"/>
      <c r="AA728" s="231"/>
      <c r="AB728" s="231"/>
      <c r="AC728" s="209"/>
      <c r="AD728" s="41"/>
      <c r="AE728" s="41"/>
      <c r="AF728" s="41"/>
      <c r="AG728" s="41"/>
      <c r="AH728" s="41"/>
      <c r="AI728" s="278"/>
    </row>
    <row r="729" spans="1:35" ht="45" customHeight="1" x14ac:dyDescent="0.2">
      <c r="A729" s="218" t="s">
        <v>8145</v>
      </c>
      <c r="B729" s="210">
        <v>737987000</v>
      </c>
      <c r="C729" s="209" t="s">
        <v>70</v>
      </c>
      <c r="D729" s="210" t="s">
        <v>7975</v>
      </c>
      <c r="E729" s="209" t="s">
        <v>3934</v>
      </c>
      <c r="F729" s="211" t="s">
        <v>3935</v>
      </c>
      <c r="G729" s="211"/>
      <c r="H729" s="211" t="s">
        <v>3936</v>
      </c>
      <c r="I729" s="211" t="s">
        <v>3937</v>
      </c>
      <c r="J729" s="209" t="s">
        <v>3938</v>
      </c>
      <c r="K729" s="209" t="s">
        <v>3939</v>
      </c>
      <c r="L729" s="209" t="s">
        <v>3940</v>
      </c>
      <c r="M729" s="209" t="s">
        <v>3942</v>
      </c>
      <c r="N729" s="212" t="s">
        <v>46</v>
      </c>
      <c r="O729" s="213" t="s">
        <v>980</v>
      </c>
      <c r="P729" s="213" t="s">
        <v>3943</v>
      </c>
      <c r="Q729" s="214" t="s">
        <v>3941</v>
      </c>
      <c r="R729" s="213"/>
      <c r="S729" s="214" t="s">
        <v>1032</v>
      </c>
      <c r="T729" s="214" t="s">
        <v>3944</v>
      </c>
      <c r="U729" s="214">
        <v>2012</v>
      </c>
      <c r="V729" s="215">
        <v>41502</v>
      </c>
      <c r="W729" s="213">
        <v>7484</v>
      </c>
      <c r="X729" s="231"/>
      <c r="Y729" s="212"/>
      <c r="Z729" s="231"/>
      <c r="AA729" s="231"/>
      <c r="AB729" s="231"/>
      <c r="AC729" s="209"/>
      <c r="AD729" s="41"/>
      <c r="AE729" s="41"/>
      <c r="AF729" s="41"/>
      <c r="AG729" s="41"/>
      <c r="AH729" s="41"/>
      <c r="AI729" s="278"/>
    </row>
    <row r="730" spans="1:35" ht="45" customHeight="1" x14ac:dyDescent="0.2">
      <c r="A730" s="218" t="s">
        <v>7252</v>
      </c>
      <c r="B730" s="210">
        <v>651775035</v>
      </c>
      <c r="C730" s="209"/>
      <c r="D730" s="210" t="s">
        <v>7975</v>
      </c>
      <c r="E730" s="209" t="s">
        <v>6235</v>
      </c>
      <c r="F730" s="228" t="s">
        <v>5141</v>
      </c>
      <c r="G730" s="228"/>
      <c r="H730" s="211" t="s">
        <v>5142</v>
      </c>
      <c r="I730" s="211" t="s">
        <v>5143</v>
      </c>
      <c r="J730" s="209" t="s">
        <v>1205</v>
      </c>
      <c r="K730" s="209" t="s">
        <v>5144</v>
      </c>
      <c r="L730" s="209" t="s">
        <v>5145</v>
      </c>
      <c r="M730" s="209" t="s">
        <v>5147</v>
      </c>
      <c r="N730" s="212" t="s">
        <v>46</v>
      </c>
      <c r="O730" s="213" t="s">
        <v>579</v>
      </c>
      <c r="P730" s="213" t="s">
        <v>5148</v>
      </c>
      <c r="Q730" s="214" t="s">
        <v>5146</v>
      </c>
      <c r="R730" s="213"/>
      <c r="S730" s="214" t="s">
        <v>81</v>
      </c>
      <c r="T730" s="214" t="s">
        <v>4969</v>
      </c>
      <c r="U730" s="214">
        <v>2018</v>
      </c>
      <c r="V730" s="215">
        <v>43626</v>
      </c>
      <c r="W730" s="213">
        <v>7677</v>
      </c>
      <c r="X730" s="231"/>
      <c r="Y730" s="212"/>
      <c r="Z730" s="231"/>
      <c r="AA730" s="231"/>
      <c r="AB730" s="231"/>
      <c r="AC730" s="209"/>
      <c r="AD730" s="41"/>
      <c r="AE730" s="41"/>
      <c r="AF730" s="41"/>
      <c r="AG730" s="41"/>
      <c r="AH730" s="41"/>
      <c r="AI730" s="278"/>
    </row>
    <row r="731" spans="1:35" ht="45" customHeight="1" x14ac:dyDescent="0.2">
      <c r="A731" s="218" t="s">
        <v>7253</v>
      </c>
      <c r="B731" s="209" t="s">
        <v>7761</v>
      </c>
      <c r="C731" s="209"/>
      <c r="D731" s="210" t="s">
        <v>7975</v>
      </c>
      <c r="E731" s="209" t="s">
        <v>6236</v>
      </c>
      <c r="F731" s="220" t="s">
        <v>5726</v>
      </c>
      <c r="G731" s="220"/>
      <c r="H731" s="211" t="s">
        <v>5220</v>
      </c>
      <c r="I731" s="211" t="s">
        <v>5221</v>
      </c>
      <c r="J731" s="209" t="s">
        <v>5222</v>
      </c>
      <c r="K731" s="209" t="s">
        <v>5223</v>
      </c>
      <c r="L731" s="209" t="s">
        <v>5224</v>
      </c>
      <c r="M731" s="209" t="s">
        <v>5225</v>
      </c>
      <c r="N731" s="212" t="s">
        <v>4999</v>
      </c>
      <c r="O731" s="213" t="s">
        <v>1078</v>
      </c>
      <c r="P731" s="213">
        <v>91444090</v>
      </c>
      <c r="Q731" s="225" t="s">
        <v>5226</v>
      </c>
      <c r="R731" s="213"/>
      <c r="S731" s="214" t="s">
        <v>81</v>
      </c>
      <c r="T731" s="214" t="s">
        <v>5227</v>
      </c>
      <c r="U731" s="214">
        <v>2018</v>
      </c>
      <c r="V731" s="215">
        <v>43627</v>
      </c>
      <c r="W731" s="213">
        <v>7678</v>
      </c>
      <c r="X731" s="231"/>
      <c r="Y731" s="212"/>
      <c r="Z731" s="231"/>
      <c r="AA731" s="231"/>
      <c r="AB731" s="231"/>
      <c r="AC731" s="209"/>
      <c r="AD731" s="41"/>
      <c r="AE731" s="41"/>
      <c r="AF731" s="41"/>
      <c r="AG731" s="41"/>
      <c r="AH731" s="41"/>
      <c r="AI731" s="278"/>
    </row>
    <row r="732" spans="1:35" ht="45" customHeight="1" x14ac:dyDescent="0.2">
      <c r="A732" s="218" t="s">
        <v>7254</v>
      </c>
      <c r="B732" s="210">
        <v>657376906</v>
      </c>
      <c r="C732" s="209" t="s">
        <v>3945</v>
      </c>
      <c r="D732" s="210" t="s">
        <v>7975</v>
      </c>
      <c r="E732" s="209" t="s">
        <v>3946</v>
      </c>
      <c r="F732" s="211" t="s">
        <v>3947</v>
      </c>
      <c r="G732" s="211"/>
      <c r="H732" s="211" t="s">
        <v>3948</v>
      </c>
      <c r="I732" s="211" t="s">
        <v>3949</v>
      </c>
      <c r="J732" s="209" t="s">
        <v>3950</v>
      </c>
      <c r="K732" s="209" t="s">
        <v>3951</v>
      </c>
      <c r="L732" s="209" t="s">
        <v>3952</v>
      </c>
      <c r="M732" s="209" t="s">
        <v>3953</v>
      </c>
      <c r="N732" s="212" t="s">
        <v>4994</v>
      </c>
      <c r="O732" s="213" t="s">
        <v>3955</v>
      </c>
      <c r="P732" s="213" t="s">
        <v>3954</v>
      </c>
      <c r="Q732" s="214"/>
      <c r="R732" s="213"/>
      <c r="S732" s="214" t="s">
        <v>81</v>
      </c>
      <c r="T732" s="214" t="s">
        <v>3956</v>
      </c>
      <c r="U732" s="214">
        <v>2011</v>
      </c>
      <c r="V732" s="215">
        <v>39588</v>
      </c>
      <c r="W732" s="213">
        <v>7392</v>
      </c>
      <c r="X732" s="231"/>
      <c r="Y732" s="212"/>
      <c r="Z732" s="231"/>
      <c r="AA732" s="231"/>
      <c r="AB732" s="231"/>
      <c r="AC732" s="209"/>
      <c r="AD732" s="41"/>
      <c r="AE732" s="41"/>
      <c r="AF732" s="41"/>
      <c r="AG732" s="41"/>
      <c r="AH732" s="41"/>
      <c r="AI732" s="278"/>
    </row>
    <row r="733" spans="1:35" ht="45" customHeight="1" x14ac:dyDescent="0.2">
      <c r="A733" s="218" t="s">
        <v>7255</v>
      </c>
      <c r="B733" s="210">
        <v>736521008</v>
      </c>
      <c r="C733" s="209" t="s">
        <v>471</v>
      </c>
      <c r="D733" s="210" t="s">
        <v>7975</v>
      </c>
      <c r="E733" s="209" t="s">
        <v>3957</v>
      </c>
      <c r="F733" s="211" t="s">
        <v>3958</v>
      </c>
      <c r="G733" s="211"/>
      <c r="H733" s="211" t="s">
        <v>3959</v>
      </c>
      <c r="I733" s="211" t="s">
        <v>3960</v>
      </c>
      <c r="J733" s="209" t="s">
        <v>3961</v>
      </c>
      <c r="K733" s="209" t="s">
        <v>3962</v>
      </c>
      <c r="L733" s="209" t="s">
        <v>3963</v>
      </c>
      <c r="M733" s="209" t="s">
        <v>3964</v>
      </c>
      <c r="N733" s="212" t="s">
        <v>46</v>
      </c>
      <c r="O733" s="213" t="s">
        <v>579</v>
      </c>
      <c r="P733" s="213"/>
      <c r="Q733" s="214" t="s">
        <v>3965</v>
      </c>
      <c r="R733" s="213"/>
      <c r="S733" s="214" t="s">
        <v>346</v>
      </c>
      <c r="T733" s="214" t="s">
        <v>3966</v>
      </c>
      <c r="U733" s="214">
        <v>2015</v>
      </c>
      <c r="V733" s="215">
        <v>42790</v>
      </c>
      <c r="W733" s="213">
        <v>7628</v>
      </c>
      <c r="X733" s="231"/>
      <c r="Y733" s="212"/>
      <c r="Z733" s="231"/>
      <c r="AA733" s="231"/>
      <c r="AB733" s="231"/>
      <c r="AC733" s="209"/>
      <c r="AD733" s="41"/>
      <c r="AE733" s="41"/>
      <c r="AF733" s="41"/>
      <c r="AG733" s="41"/>
      <c r="AH733" s="41"/>
      <c r="AI733" s="278"/>
    </row>
    <row r="734" spans="1:35" ht="45" customHeight="1" x14ac:dyDescent="0.2">
      <c r="A734" s="218" t="s">
        <v>5651</v>
      </c>
      <c r="B734" s="210">
        <v>651882338</v>
      </c>
      <c r="C734" s="209"/>
      <c r="D734" s="210" t="s">
        <v>7975</v>
      </c>
      <c r="E734" s="209" t="s">
        <v>6237</v>
      </c>
      <c r="F734" s="211" t="s">
        <v>5652</v>
      </c>
      <c r="G734" s="211"/>
      <c r="H734" s="211" t="s">
        <v>5653</v>
      </c>
      <c r="I734" s="211" t="s">
        <v>6088</v>
      </c>
      <c r="J734" s="209" t="s">
        <v>5262</v>
      </c>
      <c r="K734" s="209" t="s">
        <v>5654</v>
      </c>
      <c r="L734" s="209" t="s">
        <v>6089</v>
      </c>
      <c r="M734" s="209" t="s">
        <v>5655</v>
      </c>
      <c r="N734" s="212" t="s">
        <v>46</v>
      </c>
      <c r="O734" s="213" t="s">
        <v>3160</v>
      </c>
      <c r="P734" s="213" t="s">
        <v>6090</v>
      </c>
      <c r="Q734" s="214" t="s">
        <v>6091</v>
      </c>
      <c r="R734" s="213"/>
      <c r="S734" s="214">
        <v>93401</v>
      </c>
      <c r="T734" s="214" t="s">
        <v>5525</v>
      </c>
      <c r="U734" s="214">
        <v>2019</v>
      </c>
      <c r="V734" s="215">
        <v>44054</v>
      </c>
      <c r="W734" s="213">
        <v>7711</v>
      </c>
      <c r="X734" s="231"/>
      <c r="Y734" s="212"/>
      <c r="Z734" s="231"/>
      <c r="AA734" s="231"/>
      <c r="AB734" s="231"/>
      <c r="AC734" s="209"/>
      <c r="AD734" s="41"/>
      <c r="AE734" s="41"/>
      <c r="AF734" s="41"/>
      <c r="AG734" s="41"/>
      <c r="AH734" s="41"/>
      <c r="AI734" s="278"/>
    </row>
    <row r="735" spans="1:35" ht="45" customHeight="1" x14ac:dyDescent="0.2">
      <c r="A735" s="208" t="s">
        <v>5288</v>
      </c>
      <c r="B735" s="210">
        <v>651591058</v>
      </c>
      <c r="C735" s="209"/>
      <c r="D735" s="210" t="s">
        <v>7975</v>
      </c>
      <c r="E735" s="209" t="s">
        <v>6238</v>
      </c>
      <c r="F735" s="211" t="s">
        <v>5289</v>
      </c>
      <c r="G735" s="211"/>
      <c r="H735" s="211" t="s">
        <v>5290</v>
      </c>
      <c r="I735" s="211" t="s">
        <v>5291</v>
      </c>
      <c r="J735" s="209" t="s">
        <v>5262</v>
      </c>
      <c r="K735" s="209" t="s">
        <v>5292</v>
      </c>
      <c r="L735" s="209" t="s">
        <v>5293</v>
      </c>
      <c r="M735" s="209" t="s">
        <v>5295</v>
      </c>
      <c r="N735" s="209" t="s">
        <v>4999</v>
      </c>
      <c r="O735" s="214" t="s">
        <v>1938</v>
      </c>
      <c r="P735" s="214" t="s">
        <v>5294</v>
      </c>
      <c r="Q735" s="214" t="s">
        <v>5296</v>
      </c>
      <c r="R735" s="214"/>
      <c r="S735" s="214">
        <v>93401</v>
      </c>
      <c r="T735" s="214" t="s">
        <v>5297</v>
      </c>
      <c r="U735" s="214">
        <v>2018</v>
      </c>
      <c r="V735" s="217">
        <v>43644</v>
      </c>
      <c r="W735" s="214">
        <v>7682</v>
      </c>
      <c r="X735" s="282"/>
      <c r="Y735" s="209"/>
      <c r="Z735" s="282"/>
      <c r="AA735" s="282"/>
      <c r="AB735" s="282"/>
      <c r="AC735" s="209"/>
      <c r="AD735" s="41"/>
      <c r="AE735" s="41"/>
      <c r="AF735" s="41"/>
      <c r="AG735" s="41"/>
      <c r="AH735" s="41"/>
      <c r="AI735" s="278"/>
    </row>
    <row r="736" spans="1:35" ht="45" customHeight="1" x14ac:dyDescent="0.2">
      <c r="A736" s="218" t="s">
        <v>8146</v>
      </c>
      <c r="B736" s="210">
        <v>653057709</v>
      </c>
      <c r="C736" s="209" t="s">
        <v>70</v>
      </c>
      <c r="D736" s="210" t="s">
        <v>7975</v>
      </c>
      <c r="E736" s="209" t="s">
        <v>3967</v>
      </c>
      <c r="F736" s="211" t="s">
        <v>5383</v>
      </c>
      <c r="G736" s="211"/>
      <c r="H736" s="211" t="s">
        <v>3968</v>
      </c>
      <c r="I736" s="211" t="s">
        <v>3969</v>
      </c>
      <c r="J736" s="209" t="s">
        <v>3970</v>
      </c>
      <c r="K736" s="209" t="s">
        <v>3971</v>
      </c>
      <c r="L736" s="209" t="s">
        <v>3972</v>
      </c>
      <c r="M736" s="209" t="s">
        <v>5384</v>
      </c>
      <c r="N736" s="212" t="s">
        <v>4995</v>
      </c>
      <c r="O736" s="213" t="s">
        <v>159</v>
      </c>
      <c r="P736" s="213">
        <v>994420699</v>
      </c>
      <c r="Q736" s="214" t="s">
        <v>3973</v>
      </c>
      <c r="R736" s="213"/>
      <c r="S736" s="214" t="s">
        <v>558</v>
      </c>
      <c r="T736" s="214" t="s">
        <v>1493</v>
      </c>
      <c r="U736" s="214">
        <v>2016</v>
      </c>
      <c r="V736" s="215">
        <v>42968</v>
      </c>
      <c r="W736" s="213">
        <v>7633</v>
      </c>
      <c r="X736" s="231"/>
      <c r="Y736" s="212"/>
      <c r="Z736" s="231"/>
      <c r="AA736" s="231"/>
      <c r="AB736" s="231"/>
      <c r="AC736" s="209"/>
      <c r="AD736" s="41"/>
      <c r="AE736" s="41"/>
      <c r="AF736" s="41"/>
      <c r="AG736" s="41"/>
      <c r="AH736" s="41"/>
      <c r="AI736" s="278"/>
    </row>
    <row r="737" spans="1:35" ht="45" customHeight="1" x14ac:dyDescent="0.2">
      <c r="A737" s="218" t="s">
        <v>8147</v>
      </c>
      <c r="B737" s="209" t="s">
        <v>7762</v>
      </c>
      <c r="C737" s="209" t="s">
        <v>70</v>
      </c>
      <c r="D737" s="210" t="s">
        <v>7975</v>
      </c>
      <c r="E737" s="209" t="s">
        <v>3974</v>
      </c>
      <c r="F737" s="211" t="s">
        <v>5607</v>
      </c>
      <c r="G737" s="211"/>
      <c r="H737" s="211" t="s">
        <v>3975</v>
      </c>
      <c r="I737" s="211" t="s">
        <v>3976</v>
      </c>
      <c r="J737" s="209" t="s">
        <v>1694</v>
      </c>
      <c r="K737" s="209" t="s">
        <v>5664</v>
      </c>
      <c r="L737" s="209" t="s">
        <v>3977</v>
      </c>
      <c r="M737" s="209" t="s">
        <v>3978</v>
      </c>
      <c r="N737" s="212" t="s">
        <v>294</v>
      </c>
      <c r="O737" s="214" t="s">
        <v>895</v>
      </c>
      <c r="P737" s="213" t="s">
        <v>3979</v>
      </c>
      <c r="Q737" s="214" t="s">
        <v>5608</v>
      </c>
      <c r="R737" s="213"/>
      <c r="S737" s="214" t="s">
        <v>513</v>
      </c>
      <c r="T737" s="214" t="s">
        <v>7256</v>
      </c>
      <c r="U737" s="214">
        <v>2020</v>
      </c>
      <c r="V737" s="215">
        <v>42762</v>
      </c>
      <c r="W737" s="213">
        <v>7626</v>
      </c>
      <c r="X737" s="231"/>
      <c r="Y737" s="212"/>
      <c r="Z737" s="231"/>
      <c r="AA737" s="231"/>
      <c r="AB737" s="231"/>
      <c r="AC737" s="209"/>
      <c r="AD737" s="41"/>
      <c r="AE737" s="41"/>
      <c r="AF737" s="41"/>
      <c r="AG737" s="41"/>
      <c r="AH737" s="41"/>
      <c r="AI737" s="278" t="s">
        <v>7965</v>
      </c>
    </row>
    <row r="738" spans="1:35" ht="45" customHeight="1" x14ac:dyDescent="0.2">
      <c r="A738" s="218" t="s">
        <v>8148</v>
      </c>
      <c r="B738" s="210">
        <v>651902215</v>
      </c>
      <c r="C738" s="209"/>
      <c r="D738" s="210" t="s">
        <v>7975</v>
      </c>
      <c r="E738" s="209" t="s">
        <v>6239</v>
      </c>
      <c r="F738" s="211" t="s">
        <v>6240</v>
      </c>
      <c r="G738" s="211"/>
      <c r="H738" s="211" t="s">
        <v>5469</v>
      </c>
      <c r="I738" s="211" t="s">
        <v>6092</v>
      </c>
      <c r="J738" s="209" t="s">
        <v>1141</v>
      </c>
      <c r="K738" s="209" t="s">
        <v>6093</v>
      </c>
      <c r="L738" s="209" t="s">
        <v>5470</v>
      </c>
      <c r="M738" s="209" t="s">
        <v>5473</v>
      </c>
      <c r="N738" s="212" t="s">
        <v>4996</v>
      </c>
      <c r="O738" s="213" t="s">
        <v>2465</v>
      </c>
      <c r="P738" s="213" t="s">
        <v>5472</v>
      </c>
      <c r="Q738" s="225" t="s">
        <v>5471</v>
      </c>
      <c r="R738" s="213"/>
      <c r="S738" s="214">
        <v>93401</v>
      </c>
      <c r="T738" s="214" t="s">
        <v>6134</v>
      </c>
      <c r="U738" s="214">
        <v>2020</v>
      </c>
      <c r="V738" s="215">
        <v>43858</v>
      </c>
      <c r="W738" s="213">
        <v>7696</v>
      </c>
      <c r="X738" s="273"/>
      <c r="Y738" s="274"/>
      <c r="Z738" s="273"/>
      <c r="AA738" s="273"/>
      <c r="AB738" s="273"/>
      <c r="AC738" s="275"/>
      <c r="AD738" s="41"/>
      <c r="AE738" s="41"/>
      <c r="AF738" s="41"/>
      <c r="AG738" s="41"/>
      <c r="AH738" s="41"/>
      <c r="AI738" s="278"/>
    </row>
    <row r="739" spans="1:35" ht="45" customHeight="1" x14ac:dyDescent="0.2">
      <c r="A739" s="218" t="s">
        <v>8149</v>
      </c>
      <c r="B739" s="210">
        <v>652322301</v>
      </c>
      <c r="C739" s="209" t="s">
        <v>471</v>
      </c>
      <c r="D739" s="210" t="s">
        <v>7975</v>
      </c>
      <c r="E739" s="209" t="s">
        <v>3980</v>
      </c>
      <c r="F739" s="211" t="s">
        <v>5742</v>
      </c>
      <c r="G739" s="211"/>
      <c r="H739" s="211" t="s">
        <v>3835</v>
      </c>
      <c r="I739" s="211" t="s">
        <v>5743</v>
      </c>
      <c r="J739" s="209" t="s">
        <v>163</v>
      </c>
      <c r="K739" s="209" t="s">
        <v>5744</v>
      </c>
      <c r="L739" s="209" t="s">
        <v>5746</v>
      </c>
      <c r="M739" s="209" t="s">
        <v>3982</v>
      </c>
      <c r="N739" s="212" t="s">
        <v>46</v>
      </c>
      <c r="O739" s="213" t="s">
        <v>1211</v>
      </c>
      <c r="P739" s="213" t="s">
        <v>3983</v>
      </c>
      <c r="Q739" s="214" t="s">
        <v>3981</v>
      </c>
      <c r="R739" s="213"/>
      <c r="S739" s="214" t="s">
        <v>346</v>
      </c>
      <c r="T739" s="214" t="s">
        <v>5745</v>
      </c>
      <c r="U739" s="214">
        <v>2020</v>
      </c>
      <c r="V739" s="215">
        <v>40203</v>
      </c>
      <c r="W739" s="213">
        <v>7424</v>
      </c>
      <c r="X739" s="231"/>
      <c r="Y739" s="212"/>
      <c r="Z739" s="231"/>
      <c r="AA739" s="231"/>
      <c r="AB739" s="231"/>
      <c r="AC739" s="209"/>
      <c r="AD739" s="41"/>
      <c r="AE739" s="41"/>
      <c r="AF739" s="41"/>
      <c r="AG739" s="41"/>
      <c r="AH739" s="41"/>
      <c r="AI739" s="278"/>
    </row>
    <row r="740" spans="1:35" ht="45" customHeight="1" x14ac:dyDescent="0.2">
      <c r="A740" s="218" t="s">
        <v>7257</v>
      </c>
      <c r="B740" s="210">
        <v>651843979</v>
      </c>
      <c r="C740" s="209"/>
      <c r="D740" s="210" t="s">
        <v>7975</v>
      </c>
      <c r="E740" s="209" t="s">
        <v>6241</v>
      </c>
      <c r="F740" s="211" t="s">
        <v>5534</v>
      </c>
      <c r="G740" s="211"/>
      <c r="H740" s="211" t="s">
        <v>5535</v>
      </c>
      <c r="I740" s="211" t="s">
        <v>5536</v>
      </c>
      <c r="J740" s="209" t="s">
        <v>1285</v>
      </c>
      <c r="K740" s="209" t="s">
        <v>5537</v>
      </c>
      <c r="L740" s="209" t="s">
        <v>5538</v>
      </c>
      <c r="M740" s="209" t="s">
        <v>5539</v>
      </c>
      <c r="N740" s="212" t="s">
        <v>501</v>
      </c>
      <c r="O740" s="213" t="s">
        <v>7998</v>
      </c>
      <c r="P740" s="213" t="s">
        <v>5540</v>
      </c>
      <c r="Q740" s="225" t="s">
        <v>5541</v>
      </c>
      <c r="R740" s="213"/>
      <c r="S740" s="214">
        <v>93401</v>
      </c>
      <c r="T740" s="214" t="s">
        <v>5542</v>
      </c>
      <c r="U740" s="214">
        <v>2020</v>
      </c>
      <c r="V740" s="215">
        <v>43913</v>
      </c>
      <c r="W740" s="213">
        <v>7701</v>
      </c>
      <c r="X740" s="231"/>
      <c r="Y740" s="212"/>
      <c r="Z740" s="231"/>
      <c r="AA740" s="231"/>
      <c r="AB740" s="231"/>
      <c r="AC740" s="209"/>
      <c r="AD740" s="41"/>
      <c r="AE740" s="41"/>
      <c r="AF740" s="41"/>
      <c r="AG740" s="41"/>
      <c r="AH740" s="41"/>
      <c r="AI740" s="278"/>
    </row>
    <row r="741" spans="1:35" ht="45" customHeight="1" x14ac:dyDescent="0.2">
      <c r="A741" s="218" t="s">
        <v>7258</v>
      </c>
      <c r="B741" s="210">
        <v>533148689</v>
      </c>
      <c r="C741" s="209" t="s">
        <v>48</v>
      </c>
      <c r="D741" s="210" t="s">
        <v>7975</v>
      </c>
      <c r="E741" s="209" t="s">
        <v>3984</v>
      </c>
      <c r="F741" s="211" t="s">
        <v>3985</v>
      </c>
      <c r="G741" s="211"/>
      <c r="H741" s="211" t="s">
        <v>3986</v>
      </c>
      <c r="I741" s="211" t="s">
        <v>3987</v>
      </c>
      <c r="J741" s="209" t="s">
        <v>3988</v>
      </c>
      <c r="K741" s="209" t="s">
        <v>3989</v>
      </c>
      <c r="L741" s="209" t="s">
        <v>3990</v>
      </c>
      <c r="M741" s="209" t="s">
        <v>3992</v>
      </c>
      <c r="N741" s="212" t="s">
        <v>46</v>
      </c>
      <c r="O741" s="213" t="s">
        <v>579</v>
      </c>
      <c r="P741" s="213" t="s">
        <v>3993</v>
      </c>
      <c r="Q741" s="214" t="s">
        <v>3991</v>
      </c>
      <c r="R741" s="213"/>
      <c r="S741" s="214" t="s">
        <v>513</v>
      </c>
      <c r="T741" s="214" t="s">
        <v>3994</v>
      </c>
      <c r="U741" s="214">
        <v>2009</v>
      </c>
      <c r="V741" s="215">
        <v>40542</v>
      </c>
      <c r="W741" s="213">
        <v>7438</v>
      </c>
      <c r="X741" s="231"/>
      <c r="Y741" s="212"/>
      <c r="Z741" s="231"/>
      <c r="AA741" s="231"/>
      <c r="AB741" s="231"/>
      <c r="AC741" s="209"/>
      <c r="AD741" s="41"/>
      <c r="AE741" s="41"/>
      <c r="AF741" s="41"/>
      <c r="AG741" s="41"/>
      <c r="AH741" s="41"/>
      <c r="AI741" s="278"/>
    </row>
    <row r="742" spans="1:35" ht="45" customHeight="1" x14ac:dyDescent="0.2">
      <c r="A742" s="218" t="s">
        <v>8150</v>
      </c>
      <c r="B742" s="209" t="s">
        <v>7772</v>
      </c>
      <c r="C742" s="209" t="s">
        <v>70</v>
      </c>
      <c r="D742" s="210" t="s">
        <v>7975</v>
      </c>
      <c r="E742" s="209" t="s">
        <v>3995</v>
      </c>
      <c r="F742" s="211" t="s">
        <v>3996</v>
      </c>
      <c r="G742" s="211"/>
      <c r="H742" s="211" t="s">
        <v>3997</v>
      </c>
      <c r="I742" s="211" t="s">
        <v>3998</v>
      </c>
      <c r="J742" s="209" t="s">
        <v>3999</v>
      </c>
      <c r="K742" s="209" t="s">
        <v>4000</v>
      </c>
      <c r="L742" s="209" t="s">
        <v>4001</v>
      </c>
      <c r="M742" s="209" t="s">
        <v>4003</v>
      </c>
      <c r="N742" s="212" t="s">
        <v>294</v>
      </c>
      <c r="O742" s="213" t="s">
        <v>4081</v>
      </c>
      <c r="P742" s="213" t="s">
        <v>4004</v>
      </c>
      <c r="Q742" s="214" t="s">
        <v>4002</v>
      </c>
      <c r="R742" s="213"/>
      <c r="S742" s="214" t="s">
        <v>513</v>
      </c>
      <c r="T742" s="214" t="s">
        <v>1860</v>
      </c>
      <c r="U742" s="214">
        <v>2015</v>
      </c>
      <c r="V742" s="215">
        <v>42501</v>
      </c>
      <c r="W742" s="213">
        <v>7607</v>
      </c>
      <c r="X742" s="231"/>
      <c r="Y742" s="212"/>
      <c r="Z742" s="231"/>
      <c r="AA742" s="231"/>
      <c r="AB742" s="231"/>
      <c r="AC742" s="209"/>
      <c r="AD742" s="41"/>
      <c r="AE742" s="41"/>
      <c r="AF742" s="41"/>
      <c r="AG742" s="41"/>
      <c r="AH742" s="41"/>
      <c r="AI742" s="278"/>
    </row>
    <row r="743" spans="1:35" ht="45" customHeight="1" x14ac:dyDescent="0.2">
      <c r="A743" s="218" t="s">
        <v>7259</v>
      </c>
      <c r="B743" s="210">
        <v>533338917</v>
      </c>
      <c r="C743" s="209"/>
      <c r="D743" s="210" t="s">
        <v>7975</v>
      </c>
      <c r="E743" s="209" t="s">
        <v>6242</v>
      </c>
      <c r="F743" s="211" t="s">
        <v>6243</v>
      </c>
      <c r="G743" s="211"/>
      <c r="H743" s="211" t="s">
        <v>6244</v>
      </c>
      <c r="I743" s="211" t="s">
        <v>6245</v>
      </c>
      <c r="J743" s="209" t="s">
        <v>1285</v>
      </c>
      <c r="K743" s="209" t="s">
        <v>6246</v>
      </c>
      <c r="L743" s="209" t="s">
        <v>6247</v>
      </c>
      <c r="M743" s="209" t="s">
        <v>6248</v>
      </c>
      <c r="N743" s="212" t="s">
        <v>46</v>
      </c>
      <c r="O743" s="213" t="s">
        <v>1859</v>
      </c>
      <c r="P743" s="213">
        <v>56996928535</v>
      </c>
      <c r="Q743" s="225" t="s">
        <v>6249</v>
      </c>
      <c r="R743" s="213"/>
      <c r="S743" s="258" t="s">
        <v>6250</v>
      </c>
      <c r="T743" s="214" t="s">
        <v>6030</v>
      </c>
      <c r="U743" s="214">
        <v>2020</v>
      </c>
      <c r="V743" s="215">
        <v>44253</v>
      </c>
      <c r="W743" s="213">
        <v>7725</v>
      </c>
      <c r="X743" s="231"/>
      <c r="Y743" s="212"/>
      <c r="Z743" s="231"/>
      <c r="AA743" s="231"/>
      <c r="AB743" s="231"/>
      <c r="AC743" s="209"/>
      <c r="AD743" s="41"/>
      <c r="AE743" s="41"/>
      <c r="AF743" s="41"/>
      <c r="AG743" s="41"/>
      <c r="AH743" s="41"/>
      <c r="AI743" s="278"/>
    </row>
    <row r="744" spans="1:35" ht="45" customHeight="1" x14ac:dyDescent="0.2">
      <c r="A744" s="218" t="s">
        <v>7260</v>
      </c>
      <c r="B744" s="210">
        <v>657674206</v>
      </c>
      <c r="C744" s="209" t="s">
        <v>48</v>
      </c>
      <c r="D744" s="210" t="s">
        <v>7975</v>
      </c>
      <c r="E744" s="209" t="s">
        <v>4005</v>
      </c>
      <c r="F744" s="211" t="s">
        <v>4006</v>
      </c>
      <c r="G744" s="211"/>
      <c r="H744" s="211" t="s">
        <v>4007</v>
      </c>
      <c r="I744" s="211" t="s">
        <v>4008</v>
      </c>
      <c r="J744" s="209" t="s">
        <v>562</v>
      </c>
      <c r="K744" s="209" t="s">
        <v>4009</v>
      </c>
      <c r="L744" s="209" t="s">
        <v>4010</v>
      </c>
      <c r="M744" s="209" t="s">
        <v>4013</v>
      </c>
      <c r="N744" s="212" t="s">
        <v>294</v>
      </c>
      <c r="O744" s="213" t="s">
        <v>2456</v>
      </c>
      <c r="P744" s="213" t="s">
        <v>4012</v>
      </c>
      <c r="Q744" s="214" t="s">
        <v>4011</v>
      </c>
      <c r="R744" s="213"/>
      <c r="S744" s="258" t="s">
        <v>6251</v>
      </c>
      <c r="T744" s="214" t="s">
        <v>4014</v>
      </c>
      <c r="U744" s="214">
        <v>2007</v>
      </c>
      <c r="V744" s="215">
        <v>39573</v>
      </c>
      <c r="W744" s="213">
        <v>7389</v>
      </c>
      <c r="X744" s="231"/>
      <c r="Y744" s="212"/>
      <c r="Z744" s="231"/>
      <c r="AA744" s="231"/>
      <c r="AB744" s="231"/>
      <c r="AC744" s="209"/>
      <c r="AD744" s="41"/>
      <c r="AE744" s="41"/>
      <c r="AF744" s="41"/>
      <c r="AG744" s="41"/>
      <c r="AH744" s="41"/>
      <c r="AI744" s="278"/>
    </row>
    <row r="745" spans="1:35" ht="45" customHeight="1" x14ac:dyDescent="0.2">
      <c r="A745" s="218" t="s">
        <v>7261</v>
      </c>
      <c r="B745" s="210">
        <v>759960009</v>
      </c>
      <c r="C745" s="209" t="s">
        <v>70</v>
      </c>
      <c r="D745" s="210" t="s">
        <v>7975</v>
      </c>
      <c r="E745" s="209" t="s">
        <v>4020</v>
      </c>
      <c r="F745" s="211" t="s">
        <v>4021</v>
      </c>
      <c r="G745" s="211"/>
      <c r="H745" s="211" t="s">
        <v>3835</v>
      </c>
      <c r="I745" s="211" t="s">
        <v>4022</v>
      </c>
      <c r="J745" s="209" t="s">
        <v>562</v>
      </c>
      <c r="K745" s="209" t="s">
        <v>4023</v>
      </c>
      <c r="L745" s="209" t="s">
        <v>4024</v>
      </c>
      <c r="M745" s="209" t="s">
        <v>4025</v>
      </c>
      <c r="N745" s="212" t="s">
        <v>46</v>
      </c>
      <c r="O745" s="213" t="s">
        <v>2752</v>
      </c>
      <c r="P745" s="213" t="s">
        <v>4026</v>
      </c>
      <c r="Q745" s="214"/>
      <c r="R745" s="213"/>
      <c r="S745" s="214" t="s">
        <v>346</v>
      </c>
      <c r="T745" s="214" t="s">
        <v>4027</v>
      </c>
      <c r="U745" s="214">
        <v>2010</v>
      </c>
      <c r="V745" s="215">
        <v>39204</v>
      </c>
      <c r="W745" s="213">
        <v>7353</v>
      </c>
      <c r="X745" s="231"/>
      <c r="Y745" s="212"/>
      <c r="Z745" s="231"/>
      <c r="AA745" s="231"/>
      <c r="AB745" s="231"/>
      <c r="AC745" s="209"/>
      <c r="AD745" s="41"/>
      <c r="AE745" s="41"/>
      <c r="AF745" s="41"/>
      <c r="AG745" s="41"/>
      <c r="AH745" s="41"/>
      <c r="AI745" s="278"/>
    </row>
    <row r="746" spans="1:35" ht="45" customHeight="1" x14ac:dyDescent="0.2">
      <c r="A746" s="218" t="s">
        <v>8151</v>
      </c>
      <c r="B746" s="210">
        <v>656424702</v>
      </c>
      <c r="C746" s="209" t="s">
        <v>4028</v>
      </c>
      <c r="D746" s="210" t="s">
        <v>7975</v>
      </c>
      <c r="E746" s="209" t="s">
        <v>4029</v>
      </c>
      <c r="F746" s="211" t="s">
        <v>4030</v>
      </c>
      <c r="G746" s="211"/>
      <c r="H746" s="211" t="s">
        <v>4031</v>
      </c>
      <c r="I746" s="211" t="s">
        <v>4032</v>
      </c>
      <c r="J746" s="209" t="s">
        <v>369</v>
      </c>
      <c r="K746" s="209" t="s">
        <v>4033</v>
      </c>
      <c r="L746" s="209" t="s">
        <v>4034</v>
      </c>
      <c r="M746" s="209" t="s">
        <v>4035</v>
      </c>
      <c r="N746" s="212" t="s">
        <v>46</v>
      </c>
      <c r="O746" s="213" t="s">
        <v>2585</v>
      </c>
      <c r="P746" s="213" t="s">
        <v>4036</v>
      </c>
      <c r="Q746" s="214"/>
      <c r="R746" s="213"/>
      <c r="S746" s="214" t="s">
        <v>346</v>
      </c>
      <c r="T746" s="214" t="s">
        <v>4037</v>
      </c>
      <c r="U746" s="214">
        <v>2007</v>
      </c>
      <c r="V746" s="215">
        <v>39198</v>
      </c>
      <c r="W746" s="213">
        <v>7351</v>
      </c>
      <c r="X746" s="231"/>
      <c r="Y746" s="212"/>
      <c r="Z746" s="231"/>
      <c r="AA746" s="231"/>
      <c r="AB746" s="231"/>
      <c r="AC746" s="209"/>
      <c r="AD746" s="41"/>
      <c r="AE746" s="41"/>
      <c r="AF746" s="41"/>
      <c r="AG746" s="41"/>
      <c r="AH746" s="41"/>
      <c r="AI746" s="278"/>
    </row>
    <row r="747" spans="1:35" ht="45" customHeight="1" x14ac:dyDescent="0.2">
      <c r="A747" s="218" t="s">
        <v>7262</v>
      </c>
      <c r="B747" s="210">
        <v>659351005</v>
      </c>
      <c r="C747" s="209" t="s">
        <v>1280</v>
      </c>
      <c r="D747" s="210" t="s">
        <v>8041</v>
      </c>
      <c r="E747" s="209" t="s">
        <v>4038</v>
      </c>
      <c r="F747" s="211" t="s">
        <v>4039</v>
      </c>
      <c r="G747" s="211"/>
      <c r="H747" s="211" t="s">
        <v>3835</v>
      </c>
      <c r="I747" s="211" t="s">
        <v>4040</v>
      </c>
      <c r="J747" s="209" t="s">
        <v>562</v>
      </c>
      <c r="K747" s="209" t="s">
        <v>4041</v>
      </c>
      <c r="L747" s="209" t="s">
        <v>4042</v>
      </c>
      <c r="M747" s="209" t="s">
        <v>4043</v>
      </c>
      <c r="N747" s="212" t="s">
        <v>294</v>
      </c>
      <c r="O747" s="214" t="s">
        <v>895</v>
      </c>
      <c r="P747" s="213" t="s">
        <v>4044</v>
      </c>
      <c r="Q747" s="214"/>
      <c r="R747" s="213"/>
      <c r="S747" s="214" t="s">
        <v>346</v>
      </c>
      <c r="T747" s="214" t="s">
        <v>4045</v>
      </c>
      <c r="U747" s="214">
        <v>2007</v>
      </c>
      <c r="V747" s="215">
        <v>39812</v>
      </c>
      <c r="W747" s="213">
        <v>7408</v>
      </c>
      <c r="X747" s="231"/>
      <c r="Y747" s="212"/>
      <c r="Z747" s="231"/>
      <c r="AA747" s="231"/>
      <c r="AB747" s="231"/>
      <c r="AC747" s="209"/>
      <c r="AD747" s="41"/>
      <c r="AE747" s="41"/>
      <c r="AF747" s="41"/>
      <c r="AG747" s="41"/>
      <c r="AH747" s="41"/>
      <c r="AI747" s="278"/>
    </row>
    <row r="748" spans="1:35" ht="45" customHeight="1" x14ac:dyDescent="0.2">
      <c r="A748" s="218" t="s">
        <v>7263</v>
      </c>
      <c r="B748" s="210">
        <v>650776003</v>
      </c>
      <c r="C748" s="209" t="s">
        <v>70</v>
      </c>
      <c r="D748" s="210" t="s">
        <v>7975</v>
      </c>
      <c r="E748" s="209" t="s">
        <v>4046</v>
      </c>
      <c r="F748" s="243" t="s">
        <v>4047</v>
      </c>
      <c r="G748" s="243"/>
      <c r="H748" s="211" t="s">
        <v>4048</v>
      </c>
      <c r="I748" s="211" t="s">
        <v>4049</v>
      </c>
      <c r="J748" s="209" t="s">
        <v>4050</v>
      </c>
      <c r="K748" s="209" t="s">
        <v>4051</v>
      </c>
      <c r="L748" s="209" t="s">
        <v>4052</v>
      </c>
      <c r="M748" s="209" t="s">
        <v>4054</v>
      </c>
      <c r="N748" s="212" t="s">
        <v>47</v>
      </c>
      <c r="O748" s="213" t="s">
        <v>1165</v>
      </c>
      <c r="P748" s="213" t="s">
        <v>4055</v>
      </c>
      <c r="Q748" s="214" t="s">
        <v>4053</v>
      </c>
      <c r="R748" s="213"/>
      <c r="S748" s="214" t="s">
        <v>4056</v>
      </c>
      <c r="T748" s="214" t="s">
        <v>4057</v>
      </c>
      <c r="U748" s="214">
        <v>2014</v>
      </c>
      <c r="V748" s="215">
        <v>42199</v>
      </c>
      <c r="W748" s="213">
        <v>7573</v>
      </c>
      <c r="X748" s="231"/>
      <c r="Y748" s="212"/>
      <c r="Z748" s="231"/>
      <c r="AA748" s="231"/>
      <c r="AB748" s="231"/>
      <c r="AC748" s="209"/>
      <c r="AD748" s="41"/>
      <c r="AE748" s="41"/>
      <c r="AF748" s="41"/>
      <c r="AG748" s="41"/>
      <c r="AH748" s="41"/>
      <c r="AI748" s="278"/>
    </row>
    <row r="749" spans="1:35" ht="45" customHeight="1" x14ac:dyDescent="0.2">
      <c r="A749" s="218" t="s">
        <v>7264</v>
      </c>
      <c r="B749" s="209" t="s">
        <v>7763</v>
      </c>
      <c r="C749" s="209" t="s">
        <v>48</v>
      </c>
      <c r="D749" s="210" t="s">
        <v>7975</v>
      </c>
      <c r="E749" s="209" t="s">
        <v>4058</v>
      </c>
      <c r="F749" s="211" t="s">
        <v>4059</v>
      </c>
      <c r="G749" s="211"/>
      <c r="H749" s="211" t="s">
        <v>4060</v>
      </c>
      <c r="I749" s="211" t="s">
        <v>4061</v>
      </c>
      <c r="J749" s="209" t="s">
        <v>4062</v>
      </c>
      <c r="K749" s="209"/>
      <c r="L749" s="209" t="s">
        <v>4063</v>
      </c>
      <c r="M749" s="209" t="s">
        <v>4064</v>
      </c>
      <c r="N749" s="212" t="s">
        <v>4998</v>
      </c>
      <c r="O749" s="213" t="s">
        <v>2257</v>
      </c>
      <c r="P749" s="213"/>
      <c r="Q749" s="214"/>
      <c r="R749" s="213"/>
      <c r="S749" s="214" t="s">
        <v>3305</v>
      </c>
      <c r="T749" s="214" t="s">
        <v>4065</v>
      </c>
      <c r="U749" s="214">
        <v>2013</v>
      </c>
      <c r="V749" s="215">
        <v>41575</v>
      </c>
      <c r="W749" s="213">
        <v>7490</v>
      </c>
      <c r="X749" s="231"/>
      <c r="Y749" s="212"/>
      <c r="Z749" s="231"/>
      <c r="AA749" s="231"/>
      <c r="AB749" s="231"/>
      <c r="AC749" s="209"/>
      <c r="AD749" s="41"/>
      <c r="AE749" s="41"/>
      <c r="AF749" s="41"/>
      <c r="AG749" s="41"/>
      <c r="AH749" s="41"/>
      <c r="AI749" s="278"/>
    </row>
    <row r="750" spans="1:35" ht="45" customHeight="1" x14ac:dyDescent="0.2">
      <c r="A750" s="218" t="s">
        <v>7265</v>
      </c>
      <c r="B750" s="210">
        <v>650789776</v>
      </c>
      <c r="C750" s="209" t="s">
        <v>335</v>
      </c>
      <c r="D750" s="210" t="s">
        <v>7975</v>
      </c>
      <c r="E750" s="209" t="s">
        <v>4066</v>
      </c>
      <c r="F750" s="211" t="s">
        <v>7906</v>
      </c>
      <c r="G750" s="211"/>
      <c r="H750" s="211" t="s">
        <v>4067</v>
      </c>
      <c r="I750" s="211" t="s">
        <v>7907</v>
      </c>
      <c r="J750" s="209" t="s">
        <v>884</v>
      </c>
      <c r="K750" s="209" t="s">
        <v>7908</v>
      </c>
      <c r="L750" s="209" t="s">
        <v>4068</v>
      </c>
      <c r="M750" s="209" t="s">
        <v>4070</v>
      </c>
      <c r="N750" s="212" t="s">
        <v>501</v>
      </c>
      <c r="O750" s="213" t="s">
        <v>3502</v>
      </c>
      <c r="P750" s="213" t="s">
        <v>4071</v>
      </c>
      <c r="Q750" s="214" t="s">
        <v>4069</v>
      </c>
      <c r="R750" s="213"/>
      <c r="S750" s="214" t="s">
        <v>346</v>
      </c>
      <c r="T750" s="214" t="s">
        <v>7909</v>
      </c>
      <c r="U750" s="214">
        <v>2021</v>
      </c>
      <c r="V750" s="215">
        <v>41717</v>
      </c>
      <c r="W750" s="213">
        <v>7498</v>
      </c>
      <c r="X750" s="231"/>
      <c r="Y750" s="212"/>
      <c r="Z750" s="231"/>
      <c r="AA750" s="231"/>
      <c r="AB750" s="231"/>
      <c r="AC750" s="209"/>
      <c r="AD750" s="41"/>
      <c r="AE750" s="41"/>
      <c r="AF750" s="41"/>
      <c r="AG750" s="41"/>
      <c r="AH750" s="41"/>
      <c r="AI750" s="278"/>
    </row>
    <row r="751" spans="1:35" ht="45" customHeight="1" x14ac:dyDescent="0.2">
      <c r="A751" s="218" t="s">
        <v>7266</v>
      </c>
      <c r="B751" s="210">
        <v>650790448</v>
      </c>
      <c r="C751" s="209" t="s">
        <v>70</v>
      </c>
      <c r="D751" s="210" t="s">
        <v>7975</v>
      </c>
      <c r="E751" s="209" t="s">
        <v>4072</v>
      </c>
      <c r="F751" s="211" t="s">
        <v>4073</v>
      </c>
      <c r="G751" s="211"/>
      <c r="H751" s="211" t="s">
        <v>4074</v>
      </c>
      <c r="I751" s="211" t="s">
        <v>4075</v>
      </c>
      <c r="J751" s="209" t="s">
        <v>660</v>
      </c>
      <c r="K751" s="209" t="s">
        <v>4076</v>
      </c>
      <c r="L751" s="214" t="s">
        <v>4077</v>
      </c>
      <c r="M751" s="209" t="s">
        <v>4079</v>
      </c>
      <c r="N751" s="212" t="s">
        <v>294</v>
      </c>
      <c r="O751" s="213" t="s">
        <v>4081</v>
      </c>
      <c r="P751" s="213" t="s">
        <v>4080</v>
      </c>
      <c r="Q751" s="214" t="s">
        <v>4078</v>
      </c>
      <c r="R751" s="213"/>
      <c r="S751" s="214" t="s">
        <v>346</v>
      </c>
      <c r="T751" s="209" t="s">
        <v>4082</v>
      </c>
      <c r="U751" s="214">
        <v>2013</v>
      </c>
      <c r="V751" s="215">
        <v>41877</v>
      </c>
      <c r="W751" s="213">
        <v>7505</v>
      </c>
      <c r="X751" s="231"/>
      <c r="Y751" s="212"/>
      <c r="Z751" s="231"/>
      <c r="AA751" s="231"/>
      <c r="AB751" s="231"/>
      <c r="AC751" s="209"/>
      <c r="AD751" s="41"/>
      <c r="AE751" s="41"/>
      <c r="AF751" s="41"/>
      <c r="AG751" s="41"/>
      <c r="AH751" s="41"/>
      <c r="AI751" s="278"/>
    </row>
    <row r="752" spans="1:35" ht="45" customHeight="1" x14ac:dyDescent="0.2">
      <c r="A752" s="218" t="s">
        <v>7267</v>
      </c>
      <c r="B752" s="210">
        <v>651685265</v>
      </c>
      <c r="C752" s="209" t="s">
        <v>348</v>
      </c>
      <c r="D752" s="210" t="s">
        <v>7975</v>
      </c>
      <c r="E752" s="209" t="s">
        <v>4083</v>
      </c>
      <c r="F752" s="211" t="s">
        <v>4084</v>
      </c>
      <c r="G752" s="211"/>
      <c r="H752" s="211" t="s">
        <v>4085</v>
      </c>
      <c r="I752" s="211" t="s">
        <v>4086</v>
      </c>
      <c r="J752" s="209" t="s">
        <v>4087</v>
      </c>
      <c r="K752" s="209" t="s">
        <v>4088</v>
      </c>
      <c r="L752" s="209" t="s">
        <v>4089</v>
      </c>
      <c r="M752" s="209" t="s">
        <v>4091</v>
      </c>
      <c r="N752" s="212" t="s">
        <v>46</v>
      </c>
      <c r="O752" s="213" t="s">
        <v>2828</v>
      </c>
      <c r="P752" s="213" t="s">
        <v>4092</v>
      </c>
      <c r="Q752" s="214" t="s">
        <v>4090</v>
      </c>
      <c r="R752" s="213"/>
      <c r="S752" s="214" t="s">
        <v>81</v>
      </c>
      <c r="T752" s="214" t="s">
        <v>4093</v>
      </c>
      <c r="U752" s="214">
        <v>2017</v>
      </c>
      <c r="V752" s="215" t="s">
        <v>7268</v>
      </c>
      <c r="W752" s="213">
        <v>7662</v>
      </c>
      <c r="X752" s="231"/>
      <c r="Y752" s="212"/>
      <c r="Z752" s="231"/>
      <c r="AA752" s="231"/>
      <c r="AB752" s="231"/>
      <c r="AC752" s="209"/>
      <c r="AD752" s="41"/>
      <c r="AE752" s="41"/>
      <c r="AF752" s="41"/>
      <c r="AG752" s="41"/>
      <c r="AH752" s="41"/>
      <c r="AI752" s="278"/>
    </row>
    <row r="753" spans="1:35" ht="45" customHeight="1" x14ac:dyDescent="0.2">
      <c r="A753" s="218" t="s">
        <v>8152</v>
      </c>
      <c r="B753" s="210">
        <v>652155103</v>
      </c>
      <c r="C753" s="209" t="s">
        <v>48</v>
      </c>
      <c r="D753" s="210" t="s">
        <v>7975</v>
      </c>
      <c r="E753" s="209" t="s">
        <v>4094</v>
      </c>
      <c r="F753" s="211" t="s">
        <v>4095</v>
      </c>
      <c r="G753" s="211"/>
      <c r="H753" s="211" t="s">
        <v>4007</v>
      </c>
      <c r="I753" s="211" t="s">
        <v>4096</v>
      </c>
      <c r="J753" s="209" t="s">
        <v>562</v>
      </c>
      <c r="K753" s="209" t="s">
        <v>4097</v>
      </c>
      <c r="L753" s="209" t="s">
        <v>4098</v>
      </c>
      <c r="M753" s="209" t="s">
        <v>4100</v>
      </c>
      <c r="N753" s="212" t="s">
        <v>501</v>
      </c>
      <c r="O753" s="213" t="s">
        <v>7998</v>
      </c>
      <c r="P753" s="213"/>
      <c r="Q753" s="214" t="s">
        <v>4099</v>
      </c>
      <c r="R753" s="213"/>
      <c r="S753" s="214" t="s">
        <v>4101</v>
      </c>
      <c r="T753" s="214" t="s">
        <v>4102</v>
      </c>
      <c r="U753" s="214">
        <v>2009</v>
      </c>
      <c r="V753" s="215">
        <v>38739</v>
      </c>
      <c r="W753" s="213">
        <v>7343</v>
      </c>
      <c r="X753" s="231"/>
      <c r="Y753" s="212"/>
      <c r="Z753" s="231"/>
      <c r="AA753" s="231"/>
      <c r="AB753" s="231"/>
      <c r="AC753" s="209"/>
      <c r="AD753" s="41"/>
      <c r="AE753" s="41"/>
      <c r="AF753" s="41"/>
      <c r="AG753" s="41"/>
      <c r="AH753" s="41"/>
      <c r="AI753" s="278"/>
    </row>
    <row r="754" spans="1:35" ht="45" customHeight="1" x14ac:dyDescent="0.2">
      <c r="A754" s="218" t="s">
        <v>4103</v>
      </c>
      <c r="B754" s="210">
        <v>650182405</v>
      </c>
      <c r="C754" s="209" t="s">
        <v>70</v>
      </c>
      <c r="D754" s="210" t="s">
        <v>7975</v>
      </c>
      <c r="E754" s="209" t="s">
        <v>4104</v>
      </c>
      <c r="F754" s="211" t="s">
        <v>4105</v>
      </c>
      <c r="G754" s="211"/>
      <c r="H754" s="211" t="s">
        <v>4106</v>
      </c>
      <c r="I754" s="211" t="s">
        <v>4107</v>
      </c>
      <c r="J754" s="209" t="s">
        <v>562</v>
      </c>
      <c r="K754" s="209" t="s">
        <v>4108</v>
      </c>
      <c r="L754" s="209" t="s">
        <v>4109</v>
      </c>
      <c r="M754" s="209" t="s">
        <v>4110</v>
      </c>
      <c r="N754" s="212" t="s">
        <v>46</v>
      </c>
      <c r="O754" s="213" t="s">
        <v>2530</v>
      </c>
      <c r="P754" s="213" t="s">
        <v>4111</v>
      </c>
      <c r="Q754" s="214"/>
      <c r="R754" s="213"/>
      <c r="S754" s="214" t="s">
        <v>81</v>
      </c>
      <c r="T754" s="214" t="s">
        <v>4112</v>
      </c>
      <c r="U754" s="214">
        <v>2009</v>
      </c>
      <c r="V754" s="215">
        <v>40345</v>
      </c>
      <c r="W754" s="213">
        <v>7426</v>
      </c>
      <c r="X754" s="231"/>
      <c r="Y754" s="212"/>
      <c r="Z754" s="231"/>
      <c r="AA754" s="231"/>
      <c r="AB754" s="231"/>
      <c r="AC754" s="209"/>
      <c r="AD754" s="41"/>
      <c r="AE754" s="41"/>
      <c r="AF754" s="41"/>
      <c r="AG754" s="41"/>
      <c r="AH754" s="41"/>
      <c r="AI754" s="278"/>
    </row>
    <row r="755" spans="1:35" ht="45" customHeight="1" x14ac:dyDescent="0.2">
      <c r="A755" s="218" t="s">
        <v>7269</v>
      </c>
      <c r="B755" s="210">
        <v>651996902</v>
      </c>
      <c r="C755" s="209" t="s">
        <v>70</v>
      </c>
      <c r="D755" s="210" t="s">
        <v>7975</v>
      </c>
      <c r="E755" s="209" t="s">
        <v>4113</v>
      </c>
      <c r="F755" s="211" t="s">
        <v>4114</v>
      </c>
      <c r="G755" s="211"/>
      <c r="H755" s="211" t="s">
        <v>4115</v>
      </c>
      <c r="I755" s="211" t="s">
        <v>4116</v>
      </c>
      <c r="J755" s="209" t="s">
        <v>4117</v>
      </c>
      <c r="K755" s="209" t="s">
        <v>4118</v>
      </c>
      <c r="L755" s="209" t="s">
        <v>4119</v>
      </c>
      <c r="M755" s="209" t="s">
        <v>4121</v>
      </c>
      <c r="N755" s="212" t="s">
        <v>46</v>
      </c>
      <c r="O755" s="213" t="s">
        <v>1509</v>
      </c>
      <c r="P755" s="213" t="s">
        <v>4120</v>
      </c>
      <c r="Q755" s="214"/>
      <c r="R755" s="213"/>
      <c r="S755" s="214" t="s">
        <v>421</v>
      </c>
      <c r="T755" s="214" t="s">
        <v>4122</v>
      </c>
      <c r="U755" s="214">
        <v>2006</v>
      </c>
      <c r="V755" s="215">
        <v>39290</v>
      </c>
      <c r="W755" s="213">
        <v>7365</v>
      </c>
      <c r="X755" s="231"/>
      <c r="Y755" s="212"/>
      <c r="Z755" s="231"/>
      <c r="AA755" s="231"/>
      <c r="AB755" s="231"/>
      <c r="AC755" s="209"/>
      <c r="AD755" s="41"/>
      <c r="AE755" s="41"/>
      <c r="AF755" s="41"/>
      <c r="AG755" s="41"/>
      <c r="AH755" s="41"/>
      <c r="AI755" s="278"/>
    </row>
    <row r="756" spans="1:35" ht="45" customHeight="1" x14ac:dyDescent="0.2">
      <c r="A756" s="218" t="s">
        <v>7270</v>
      </c>
      <c r="B756" s="210">
        <v>653623208</v>
      </c>
      <c r="C756" s="209" t="s">
        <v>70</v>
      </c>
      <c r="D756" s="210" t="s">
        <v>7975</v>
      </c>
      <c r="E756" s="209" t="s">
        <v>4123</v>
      </c>
      <c r="F756" s="211" t="s">
        <v>4124</v>
      </c>
      <c r="G756" s="211"/>
      <c r="H756" s="211" t="s">
        <v>3835</v>
      </c>
      <c r="I756" s="211" t="s">
        <v>4125</v>
      </c>
      <c r="J756" s="209" t="s">
        <v>169</v>
      </c>
      <c r="K756" s="209" t="s">
        <v>4126</v>
      </c>
      <c r="L756" s="209" t="s">
        <v>4127</v>
      </c>
      <c r="M756" s="209" t="s">
        <v>4129</v>
      </c>
      <c r="N756" s="212" t="s">
        <v>4994</v>
      </c>
      <c r="O756" s="213" t="s">
        <v>6993</v>
      </c>
      <c r="P756" s="213" t="s">
        <v>4130</v>
      </c>
      <c r="Q756" s="214" t="s">
        <v>4128</v>
      </c>
      <c r="R756" s="213"/>
      <c r="S756" s="214" t="s">
        <v>346</v>
      </c>
      <c r="T756" s="214" t="s">
        <v>4131</v>
      </c>
      <c r="U756" s="214">
        <v>2011</v>
      </c>
      <c r="V756" s="215">
        <v>38475</v>
      </c>
      <c r="W756" s="213">
        <v>7166</v>
      </c>
      <c r="X756" s="231"/>
      <c r="Y756" s="212"/>
      <c r="Z756" s="231"/>
      <c r="AA756" s="231"/>
      <c r="AB756" s="231"/>
      <c r="AC756" s="209"/>
      <c r="AD756" s="41"/>
      <c r="AE756" s="41"/>
      <c r="AF756" s="41"/>
      <c r="AG756" s="41"/>
      <c r="AH756" s="41"/>
      <c r="AI756" s="278"/>
    </row>
    <row r="757" spans="1:35" ht="45" customHeight="1" x14ac:dyDescent="0.2">
      <c r="A757" s="218" t="s">
        <v>7271</v>
      </c>
      <c r="B757" s="210">
        <v>651271738</v>
      </c>
      <c r="C757" s="209" t="s">
        <v>4132</v>
      </c>
      <c r="D757" s="210" t="s">
        <v>7975</v>
      </c>
      <c r="E757" s="209" t="s">
        <v>2179</v>
      </c>
      <c r="F757" s="211" t="s">
        <v>4133</v>
      </c>
      <c r="G757" s="211"/>
      <c r="H757" s="211" t="s">
        <v>4134</v>
      </c>
      <c r="I757" s="211" t="s">
        <v>4135</v>
      </c>
      <c r="J757" s="209" t="s">
        <v>1694</v>
      </c>
      <c r="K757" s="209" t="s">
        <v>4136</v>
      </c>
      <c r="L757" s="209" t="s">
        <v>4137</v>
      </c>
      <c r="M757" s="209" t="s">
        <v>4139</v>
      </c>
      <c r="N757" s="212" t="s">
        <v>4999</v>
      </c>
      <c r="O757" s="213" t="s">
        <v>1078</v>
      </c>
      <c r="P757" s="213" t="s">
        <v>4140</v>
      </c>
      <c r="Q757" s="214" t="s">
        <v>4138</v>
      </c>
      <c r="R757" s="213"/>
      <c r="S757" s="214">
        <v>93401</v>
      </c>
      <c r="T757" s="214" t="s">
        <v>4141</v>
      </c>
      <c r="U757" s="214">
        <v>2017</v>
      </c>
      <c r="V757" s="215">
        <v>43003</v>
      </c>
      <c r="W757" s="213">
        <v>7637</v>
      </c>
      <c r="X757" s="231"/>
      <c r="Y757" s="212"/>
      <c r="Z757" s="231"/>
      <c r="AA757" s="231"/>
      <c r="AB757" s="231"/>
      <c r="AC757" s="209"/>
      <c r="AD757" s="41"/>
      <c r="AE757" s="41"/>
      <c r="AF757" s="41"/>
      <c r="AG757" s="41"/>
      <c r="AH757" s="41"/>
      <c r="AI757" s="278"/>
    </row>
    <row r="758" spans="1:35" ht="45" customHeight="1" x14ac:dyDescent="0.2">
      <c r="A758" s="218" t="s">
        <v>7681</v>
      </c>
      <c r="B758" s="210">
        <v>657798800</v>
      </c>
      <c r="C758" s="209" t="s">
        <v>70</v>
      </c>
      <c r="D758" s="210" t="s">
        <v>7975</v>
      </c>
      <c r="E758" s="209" t="s">
        <v>4142</v>
      </c>
      <c r="F758" s="211" t="s">
        <v>7272</v>
      </c>
      <c r="G758" s="211"/>
      <c r="H758" s="211" t="s">
        <v>4143</v>
      </c>
      <c r="I758" s="211" t="s">
        <v>7273</v>
      </c>
      <c r="J758" s="209" t="s">
        <v>4144</v>
      </c>
      <c r="K758" s="209" t="s">
        <v>5432</v>
      </c>
      <c r="L758" s="209" t="s">
        <v>7274</v>
      </c>
      <c r="M758" s="209" t="s">
        <v>7275</v>
      </c>
      <c r="N758" s="212" t="s">
        <v>46</v>
      </c>
      <c r="O758" s="213" t="s">
        <v>579</v>
      </c>
      <c r="P758" s="213">
        <v>56232475099</v>
      </c>
      <c r="Q758" s="225" t="s">
        <v>5887</v>
      </c>
      <c r="R758" s="213"/>
      <c r="S758" s="214" t="s">
        <v>986</v>
      </c>
      <c r="T758" s="214" t="s">
        <v>7276</v>
      </c>
      <c r="U758" s="214">
        <v>2020</v>
      </c>
      <c r="V758" s="215">
        <v>39269</v>
      </c>
      <c r="W758" s="213">
        <v>7362</v>
      </c>
      <c r="X758" s="273"/>
      <c r="Y758" s="274"/>
      <c r="Z758" s="273"/>
      <c r="AA758" s="273"/>
      <c r="AB758" s="273"/>
      <c r="AC758" s="275"/>
      <c r="AD758" s="41"/>
      <c r="AE758" s="41"/>
      <c r="AF758" s="41"/>
      <c r="AG758" s="41"/>
      <c r="AH758" s="41"/>
      <c r="AI758" s="278"/>
    </row>
    <row r="759" spans="1:35" ht="45" customHeight="1" x14ac:dyDescent="0.2">
      <c r="A759" s="218" t="s">
        <v>8153</v>
      </c>
      <c r="B759" s="210">
        <v>657555002</v>
      </c>
      <c r="C759" s="209" t="s">
        <v>3812</v>
      </c>
      <c r="D759" s="210" t="s">
        <v>7975</v>
      </c>
      <c r="E759" s="209" t="s">
        <v>4145</v>
      </c>
      <c r="F759" s="211" t="s">
        <v>4146</v>
      </c>
      <c r="G759" s="211"/>
      <c r="H759" s="211" t="s">
        <v>583</v>
      </c>
      <c r="I759" s="211" t="s">
        <v>4147</v>
      </c>
      <c r="J759" s="209" t="s">
        <v>585</v>
      </c>
      <c r="K759" s="209" t="s">
        <v>4148</v>
      </c>
      <c r="L759" s="209" t="s">
        <v>4149</v>
      </c>
      <c r="M759" s="209" t="s">
        <v>4151</v>
      </c>
      <c r="N759" s="212" t="s">
        <v>46</v>
      </c>
      <c r="O759" s="213" t="s">
        <v>579</v>
      </c>
      <c r="P759" s="213"/>
      <c r="Q759" s="214" t="s">
        <v>4150</v>
      </c>
      <c r="R759" s="213"/>
      <c r="S759" s="214" t="s">
        <v>346</v>
      </c>
      <c r="T759" s="214" t="s">
        <v>4152</v>
      </c>
      <c r="U759" s="214">
        <v>2005</v>
      </c>
      <c r="V759" s="215">
        <v>39155</v>
      </c>
      <c r="W759" s="213">
        <v>7348</v>
      </c>
      <c r="X759" s="231"/>
      <c r="Y759" s="212"/>
      <c r="Z759" s="231"/>
      <c r="AA759" s="231"/>
      <c r="AB759" s="231"/>
      <c r="AC759" s="209"/>
      <c r="AD759" s="41"/>
      <c r="AE759" s="41"/>
      <c r="AF759" s="41"/>
      <c r="AG759" s="41"/>
      <c r="AH759" s="41"/>
      <c r="AI759" s="278"/>
    </row>
    <row r="760" spans="1:35" ht="45" customHeight="1" x14ac:dyDescent="0.2">
      <c r="A760" s="218" t="s">
        <v>7277</v>
      </c>
      <c r="B760" s="210">
        <v>731887004</v>
      </c>
      <c r="C760" s="209" t="s">
        <v>4153</v>
      </c>
      <c r="D760" s="210" t="s">
        <v>7975</v>
      </c>
      <c r="E760" s="209" t="s">
        <v>4154</v>
      </c>
      <c r="F760" s="211" t="s">
        <v>4155</v>
      </c>
      <c r="G760" s="211"/>
      <c r="H760" s="211" t="s">
        <v>4156</v>
      </c>
      <c r="I760" s="211" t="s">
        <v>4157</v>
      </c>
      <c r="J760" s="209" t="s">
        <v>4158</v>
      </c>
      <c r="K760" s="209" t="s">
        <v>4159</v>
      </c>
      <c r="L760" s="209" t="s">
        <v>4160</v>
      </c>
      <c r="M760" s="209" t="s">
        <v>4161</v>
      </c>
      <c r="N760" s="212" t="s">
        <v>46</v>
      </c>
      <c r="O760" s="213" t="s">
        <v>980</v>
      </c>
      <c r="P760" s="213" t="s">
        <v>4162</v>
      </c>
      <c r="Q760" s="214"/>
      <c r="R760" s="213"/>
      <c r="S760" s="214" t="s">
        <v>4163</v>
      </c>
      <c r="T760" s="214" t="s">
        <v>4174</v>
      </c>
      <c r="U760" s="214">
        <v>2010</v>
      </c>
      <c r="V760" s="215">
        <v>40417</v>
      </c>
      <c r="W760" s="213">
        <v>7432</v>
      </c>
      <c r="X760" s="231"/>
      <c r="Y760" s="212"/>
      <c r="Z760" s="231"/>
      <c r="AA760" s="231"/>
      <c r="AB760" s="231"/>
      <c r="AC760" s="209"/>
      <c r="AD760" s="41"/>
      <c r="AE760" s="41"/>
      <c r="AF760" s="41"/>
      <c r="AG760" s="41"/>
      <c r="AH760" s="41"/>
      <c r="AI760" s="278"/>
    </row>
    <row r="761" spans="1:35" ht="45" customHeight="1" x14ac:dyDescent="0.2">
      <c r="A761" s="218" t="s">
        <v>8154</v>
      </c>
      <c r="B761" s="210">
        <v>756411004</v>
      </c>
      <c r="C761" s="209" t="s">
        <v>70</v>
      </c>
      <c r="D761" s="210" t="s">
        <v>7975</v>
      </c>
      <c r="E761" s="209" t="s">
        <v>4164</v>
      </c>
      <c r="F761" s="211" t="s">
        <v>4165</v>
      </c>
      <c r="G761" s="211"/>
      <c r="H761" s="211" t="s">
        <v>4166</v>
      </c>
      <c r="I761" s="211" t="s">
        <v>4167</v>
      </c>
      <c r="J761" s="209" t="s">
        <v>4168</v>
      </c>
      <c r="K761" s="209" t="s">
        <v>4169</v>
      </c>
      <c r="L761" s="209" t="s">
        <v>4170</v>
      </c>
      <c r="M761" s="209" t="s">
        <v>4171</v>
      </c>
      <c r="N761" s="212" t="s">
        <v>501</v>
      </c>
      <c r="O761" s="213" t="s">
        <v>651</v>
      </c>
      <c r="P761" s="213" t="s">
        <v>4172</v>
      </c>
      <c r="Q761" s="214"/>
      <c r="R761" s="213"/>
      <c r="S761" s="214">
        <v>93401</v>
      </c>
      <c r="T761" s="214" t="s">
        <v>4173</v>
      </c>
      <c r="U761" s="214">
        <v>2004</v>
      </c>
      <c r="V761" s="215">
        <v>37970</v>
      </c>
      <c r="W761" s="213">
        <v>7123</v>
      </c>
      <c r="X761" s="231"/>
      <c r="Y761" s="212"/>
      <c r="Z761" s="231"/>
      <c r="AA761" s="231"/>
      <c r="AB761" s="231"/>
      <c r="AC761" s="209"/>
      <c r="AD761" s="41"/>
      <c r="AE761" s="41"/>
      <c r="AF761" s="41"/>
      <c r="AG761" s="41"/>
      <c r="AH761" s="41"/>
      <c r="AI761" s="278"/>
    </row>
    <row r="762" spans="1:35" ht="45" customHeight="1" x14ac:dyDescent="0.2">
      <c r="A762" s="218" t="s">
        <v>8155</v>
      </c>
      <c r="B762" s="210">
        <v>652275109</v>
      </c>
      <c r="C762" s="209" t="s">
        <v>70</v>
      </c>
      <c r="D762" s="210" t="s">
        <v>7975</v>
      </c>
      <c r="E762" s="209" t="s">
        <v>4175</v>
      </c>
      <c r="F762" s="211" t="s">
        <v>4176</v>
      </c>
      <c r="G762" s="211"/>
      <c r="H762" s="211" t="s">
        <v>3835</v>
      </c>
      <c r="I762" s="211" t="s">
        <v>6252</v>
      </c>
      <c r="J762" s="209" t="s">
        <v>62</v>
      </c>
      <c r="K762" s="209" t="s">
        <v>6253</v>
      </c>
      <c r="L762" s="209" t="s">
        <v>6254</v>
      </c>
      <c r="M762" s="209" t="s">
        <v>6255</v>
      </c>
      <c r="N762" s="212" t="s">
        <v>46</v>
      </c>
      <c r="O762" s="213" t="s">
        <v>579</v>
      </c>
      <c r="P762" s="213"/>
      <c r="Q762" s="225" t="s">
        <v>6256</v>
      </c>
      <c r="R762" s="213"/>
      <c r="S762" s="214" t="s">
        <v>346</v>
      </c>
      <c r="T762" s="214" t="s">
        <v>4177</v>
      </c>
      <c r="U762" s="214">
        <v>2005</v>
      </c>
      <c r="V762" s="215">
        <v>37970</v>
      </c>
      <c r="W762" s="213">
        <v>7115</v>
      </c>
      <c r="X762" s="231"/>
      <c r="Y762" s="212"/>
      <c r="Z762" s="231"/>
      <c r="AA762" s="231"/>
      <c r="AB762" s="231"/>
      <c r="AC762" s="209"/>
      <c r="AD762" s="41"/>
      <c r="AE762" s="41"/>
      <c r="AF762" s="41"/>
      <c r="AG762" s="41"/>
      <c r="AH762" s="41"/>
      <c r="AI762" s="278"/>
    </row>
    <row r="763" spans="1:35" ht="45" customHeight="1" x14ac:dyDescent="0.2">
      <c r="A763" s="218" t="s">
        <v>7278</v>
      </c>
      <c r="B763" s="210">
        <v>652862306</v>
      </c>
      <c r="C763" s="209" t="s">
        <v>70</v>
      </c>
      <c r="D763" s="210" t="s">
        <v>7975</v>
      </c>
      <c r="E763" s="209" t="s">
        <v>4178</v>
      </c>
      <c r="F763" s="211" t="s">
        <v>4179</v>
      </c>
      <c r="G763" s="211"/>
      <c r="H763" s="211" t="s">
        <v>3835</v>
      </c>
      <c r="I763" s="211" t="s">
        <v>4180</v>
      </c>
      <c r="J763" s="209" t="s">
        <v>62</v>
      </c>
      <c r="K763" s="209" t="s">
        <v>4181</v>
      </c>
      <c r="L763" s="209" t="s">
        <v>4182</v>
      </c>
      <c r="M763" s="209" t="s">
        <v>4183</v>
      </c>
      <c r="N763" s="212" t="s">
        <v>501</v>
      </c>
      <c r="O763" s="213" t="s">
        <v>179</v>
      </c>
      <c r="P763" s="213"/>
      <c r="Q763" s="214"/>
      <c r="R763" s="213"/>
      <c r="S763" s="214" t="s">
        <v>346</v>
      </c>
      <c r="T763" s="214" t="s">
        <v>4184</v>
      </c>
      <c r="U763" s="214">
        <v>2004</v>
      </c>
      <c r="V763" s="215">
        <v>38477</v>
      </c>
      <c r="W763" s="213">
        <v>7167</v>
      </c>
      <c r="X763" s="231"/>
      <c r="Y763" s="212"/>
      <c r="Z763" s="231"/>
      <c r="AA763" s="231"/>
      <c r="AB763" s="231"/>
      <c r="AC763" s="209"/>
      <c r="AD763" s="41"/>
      <c r="AE763" s="41"/>
      <c r="AF763" s="41"/>
      <c r="AG763" s="41"/>
      <c r="AH763" s="41"/>
      <c r="AI763" s="278"/>
    </row>
    <row r="764" spans="1:35" ht="45" customHeight="1" x14ac:dyDescent="0.2">
      <c r="A764" s="218" t="s">
        <v>8156</v>
      </c>
      <c r="B764" s="209" t="s">
        <v>7764</v>
      </c>
      <c r="C764" s="209" t="s">
        <v>70</v>
      </c>
      <c r="D764" s="210" t="s">
        <v>7975</v>
      </c>
      <c r="E764" s="209" t="s">
        <v>4185</v>
      </c>
      <c r="F764" s="211" t="s">
        <v>4186</v>
      </c>
      <c r="G764" s="211"/>
      <c r="H764" s="211" t="s">
        <v>4187</v>
      </c>
      <c r="I764" s="211" t="s">
        <v>4188</v>
      </c>
      <c r="J764" s="209" t="s">
        <v>585</v>
      </c>
      <c r="K764" s="209" t="s">
        <v>4189</v>
      </c>
      <c r="L764" s="209" t="s">
        <v>4190</v>
      </c>
      <c r="M764" s="209" t="s">
        <v>4192</v>
      </c>
      <c r="N764" s="212" t="s">
        <v>501</v>
      </c>
      <c r="O764" s="213" t="s">
        <v>1311</v>
      </c>
      <c r="P764" s="213" t="s">
        <v>4193</v>
      </c>
      <c r="Q764" s="214" t="s">
        <v>4191</v>
      </c>
      <c r="R764" s="213"/>
      <c r="S764" s="214" t="s">
        <v>346</v>
      </c>
      <c r="T764" s="214" t="s">
        <v>4194</v>
      </c>
      <c r="U764" s="214">
        <v>2009</v>
      </c>
      <c r="V764" s="215">
        <v>39358</v>
      </c>
      <c r="W764" s="213">
        <v>7377</v>
      </c>
      <c r="X764" s="231"/>
      <c r="Y764" s="212"/>
      <c r="Z764" s="231"/>
      <c r="AA764" s="231"/>
      <c r="AB764" s="231"/>
      <c r="AC764" s="209"/>
      <c r="AD764" s="41"/>
      <c r="AE764" s="41"/>
      <c r="AF764" s="41"/>
      <c r="AG764" s="41"/>
      <c r="AH764" s="41"/>
      <c r="AI764" s="278"/>
    </row>
    <row r="765" spans="1:35" ht="45" customHeight="1" x14ac:dyDescent="0.2">
      <c r="A765" s="218" t="s">
        <v>7279</v>
      </c>
      <c r="B765" s="210">
        <v>656160403</v>
      </c>
      <c r="C765" s="209" t="s">
        <v>471</v>
      </c>
      <c r="D765" s="210" t="s">
        <v>7975</v>
      </c>
      <c r="E765" s="209" t="s">
        <v>4195</v>
      </c>
      <c r="F765" s="211" t="s">
        <v>4196</v>
      </c>
      <c r="G765" s="211"/>
      <c r="H765" s="211" t="s">
        <v>3835</v>
      </c>
      <c r="I765" s="211" t="s">
        <v>4197</v>
      </c>
      <c r="J765" s="209" t="s">
        <v>4198</v>
      </c>
      <c r="K765" s="209" t="s">
        <v>4199</v>
      </c>
      <c r="L765" s="209" t="s">
        <v>4200</v>
      </c>
      <c r="M765" s="209" t="s">
        <v>4201</v>
      </c>
      <c r="N765" s="212" t="s">
        <v>46</v>
      </c>
      <c r="O765" s="213" t="s">
        <v>4202</v>
      </c>
      <c r="P765" s="213"/>
      <c r="Q765" s="214"/>
      <c r="R765" s="213"/>
      <c r="S765" s="214" t="s">
        <v>346</v>
      </c>
      <c r="T765" s="214" t="s">
        <v>4203</v>
      </c>
      <c r="U765" s="214">
        <v>2017</v>
      </c>
      <c r="V765" s="215">
        <v>40161</v>
      </c>
      <c r="W765" s="213">
        <v>7420</v>
      </c>
      <c r="X765" s="231"/>
      <c r="Y765" s="212"/>
      <c r="Z765" s="231"/>
      <c r="AA765" s="231"/>
      <c r="AB765" s="231"/>
      <c r="AC765" s="209"/>
      <c r="AD765" s="41"/>
      <c r="AE765" s="41"/>
      <c r="AF765" s="41"/>
      <c r="AG765" s="41"/>
      <c r="AH765" s="41"/>
      <c r="AI765" s="278"/>
    </row>
    <row r="766" spans="1:35" ht="45" customHeight="1" x14ac:dyDescent="0.2">
      <c r="A766" s="218" t="s">
        <v>7280</v>
      </c>
      <c r="B766" s="210">
        <v>650852001</v>
      </c>
      <c r="C766" s="209" t="s">
        <v>70</v>
      </c>
      <c r="D766" s="210" t="s">
        <v>7975</v>
      </c>
      <c r="E766" s="209" t="s">
        <v>4204</v>
      </c>
      <c r="F766" s="211" t="s">
        <v>5884</v>
      </c>
      <c r="G766" s="211"/>
      <c r="H766" s="211" t="s">
        <v>3835</v>
      </c>
      <c r="I766" s="211" t="s">
        <v>5885</v>
      </c>
      <c r="J766" s="209" t="s">
        <v>562</v>
      </c>
      <c r="K766" s="209" t="s">
        <v>4205</v>
      </c>
      <c r="L766" s="209" t="s">
        <v>4206</v>
      </c>
      <c r="M766" s="209" t="s">
        <v>5431</v>
      </c>
      <c r="N766" s="212" t="s">
        <v>46</v>
      </c>
      <c r="O766" s="213" t="s">
        <v>1920</v>
      </c>
      <c r="P766" s="213">
        <v>981829131</v>
      </c>
      <c r="Q766" s="214" t="s">
        <v>4207</v>
      </c>
      <c r="R766" s="213"/>
      <c r="S766" s="214" t="s">
        <v>346</v>
      </c>
      <c r="T766" s="214" t="s">
        <v>5889</v>
      </c>
      <c r="U766" s="214">
        <v>2019</v>
      </c>
      <c r="V766" s="215">
        <v>37970</v>
      </c>
      <c r="W766" s="213">
        <v>7076</v>
      </c>
      <c r="X766" s="231"/>
      <c r="Y766" s="212"/>
      <c r="Z766" s="231"/>
      <c r="AA766" s="231"/>
      <c r="AB766" s="231"/>
      <c r="AC766" s="209"/>
      <c r="AD766" s="41"/>
      <c r="AE766" s="41"/>
      <c r="AF766" s="41"/>
      <c r="AG766" s="41"/>
      <c r="AH766" s="41"/>
      <c r="AI766" s="278"/>
    </row>
    <row r="767" spans="1:35" ht="45" customHeight="1" x14ac:dyDescent="0.2">
      <c r="A767" s="218" t="s">
        <v>8157</v>
      </c>
      <c r="B767" s="210">
        <v>650464451</v>
      </c>
      <c r="C767" s="209" t="s">
        <v>70</v>
      </c>
      <c r="D767" s="210" t="s">
        <v>7975</v>
      </c>
      <c r="E767" s="209" t="s">
        <v>4208</v>
      </c>
      <c r="F767" s="211" t="s">
        <v>4209</v>
      </c>
      <c r="G767" s="211"/>
      <c r="H767" s="211" t="s">
        <v>4210</v>
      </c>
      <c r="I767" s="211" t="s">
        <v>4211</v>
      </c>
      <c r="J767" s="209" t="s">
        <v>4212</v>
      </c>
      <c r="K767" s="209" t="s">
        <v>4213</v>
      </c>
      <c r="L767" s="209" t="s">
        <v>4214</v>
      </c>
      <c r="M767" s="209" t="s">
        <v>4215</v>
      </c>
      <c r="N767" s="212" t="s">
        <v>46</v>
      </c>
      <c r="O767" s="213" t="s">
        <v>685</v>
      </c>
      <c r="P767" s="213"/>
      <c r="Q767" s="214" t="s">
        <v>4216</v>
      </c>
      <c r="R767" s="213"/>
      <c r="S767" s="214" t="s">
        <v>513</v>
      </c>
      <c r="T767" s="214" t="s">
        <v>1860</v>
      </c>
      <c r="U767" s="214">
        <v>2015</v>
      </c>
      <c r="V767" s="215">
        <v>42702</v>
      </c>
      <c r="W767" s="213">
        <v>7621</v>
      </c>
      <c r="X767" s="231"/>
      <c r="Y767" s="212"/>
      <c r="Z767" s="231"/>
      <c r="AA767" s="231"/>
      <c r="AB767" s="231"/>
      <c r="AC767" s="209"/>
      <c r="AD767" s="41"/>
      <c r="AE767" s="41"/>
      <c r="AF767" s="41"/>
      <c r="AG767" s="41"/>
      <c r="AH767" s="41"/>
      <c r="AI767" s="278"/>
    </row>
    <row r="768" spans="1:35" ht="45" customHeight="1" x14ac:dyDescent="0.2">
      <c r="A768" s="218" t="s">
        <v>7281</v>
      </c>
      <c r="B768" s="210">
        <v>741469006</v>
      </c>
      <c r="C768" s="209" t="s">
        <v>70</v>
      </c>
      <c r="D768" s="210" t="s">
        <v>7975</v>
      </c>
      <c r="E768" s="209" t="s">
        <v>4217</v>
      </c>
      <c r="F768" s="211" t="s">
        <v>4218</v>
      </c>
      <c r="G768" s="211"/>
      <c r="H768" s="211" t="s">
        <v>3835</v>
      </c>
      <c r="I768" s="211" t="s">
        <v>4219</v>
      </c>
      <c r="J768" s="209" t="s">
        <v>4220</v>
      </c>
      <c r="K768" s="209" t="s">
        <v>4221</v>
      </c>
      <c r="L768" s="209" t="s">
        <v>4222</v>
      </c>
      <c r="M768" s="209" t="s">
        <v>4223</v>
      </c>
      <c r="N768" s="212" t="s">
        <v>294</v>
      </c>
      <c r="O768" s="214" t="s">
        <v>895</v>
      </c>
      <c r="P768" s="213"/>
      <c r="Q768" s="214"/>
      <c r="R768" s="213"/>
      <c r="S768" s="214" t="s">
        <v>346</v>
      </c>
      <c r="T768" s="214" t="s">
        <v>4224</v>
      </c>
      <c r="U768" s="214">
        <v>2004</v>
      </c>
      <c r="V768" s="215">
        <v>37970</v>
      </c>
      <c r="W768" s="213">
        <v>7019</v>
      </c>
      <c r="X768" s="231"/>
      <c r="Y768" s="212"/>
      <c r="Z768" s="231"/>
      <c r="AA768" s="231"/>
      <c r="AB768" s="231"/>
      <c r="AC768" s="209"/>
      <c r="AD768" s="41"/>
      <c r="AE768" s="41"/>
      <c r="AF768" s="41"/>
      <c r="AG768" s="41"/>
      <c r="AH768" s="41"/>
      <c r="AI768" s="278"/>
    </row>
    <row r="769" spans="1:35" ht="45" customHeight="1" x14ac:dyDescent="0.2">
      <c r="A769" s="218" t="s">
        <v>7282</v>
      </c>
      <c r="B769" s="210">
        <v>745459005</v>
      </c>
      <c r="C769" s="209" t="s">
        <v>70</v>
      </c>
      <c r="D769" s="210" t="s">
        <v>7975</v>
      </c>
      <c r="E769" s="209" t="s">
        <v>4225</v>
      </c>
      <c r="F769" s="211" t="s">
        <v>4226</v>
      </c>
      <c r="G769" s="211"/>
      <c r="H769" s="211" t="s">
        <v>3835</v>
      </c>
      <c r="I769" s="211" t="s">
        <v>4227</v>
      </c>
      <c r="J769" s="209" t="s">
        <v>562</v>
      </c>
      <c r="K769" s="209" t="s">
        <v>4228</v>
      </c>
      <c r="L769" s="209" t="s">
        <v>4229</v>
      </c>
      <c r="M769" s="209" t="s">
        <v>4230</v>
      </c>
      <c r="N769" s="212" t="s">
        <v>501</v>
      </c>
      <c r="O769" s="213" t="s">
        <v>7998</v>
      </c>
      <c r="P769" s="213"/>
      <c r="Q769" s="214"/>
      <c r="R769" s="213"/>
      <c r="S769" s="214">
        <v>93401</v>
      </c>
      <c r="T769" s="214" t="s">
        <v>4231</v>
      </c>
      <c r="U769" s="214">
        <v>2007</v>
      </c>
      <c r="V769" s="215">
        <v>37970</v>
      </c>
      <c r="W769" s="213">
        <v>6989</v>
      </c>
      <c r="X769" s="231"/>
      <c r="Y769" s="212"/>
      <c r="Z769" s="231"/>
      <c r="AA769" s="231"/>
      <c r="AB769" s="231"/>
      <c r="AC769" s="209"/>
      <c r="AD769" s="41"/>
      <c r="AE769" s="41"/>
      <c r="AF769" s="41"/>
      <c r="AG769" s="41"/>
      <c r="AH769" s="41"/>
      <c r="AI769" s="278"/>
    </row>
    <row r="770" spans="1:35" ht="45" customHeight="1" x14ac:dyDescent="0.2">
      <c r="A770" s="218" t="s">
        <v>8158</v>
      </c>
      <c r="B770" s="210">
        <v>650730100</v>
      </c>
      <c r="C770" s="209" t="s">
        <v>70</v>
      </c>
      <c r="D770" s="210" t="s">
        <v>7975</v>
      </c>
      <c r="E770" s="209" t="s">
        <v>4232</v>
      </c>
      <c r="F770" s="211" t="s">
        <v>4233</v>
      </c>
      <c r="G770" s="211"/>
      <c r="H770" s="211" t="s">
        <v>3835</v>
      </c>
      <c r="I770" s="211" t="s">
        <v>4234</v>
      </c>
      <c r="J770" s="209" t="s">
        <v>1176</v>
      </c>
      <c r="K770" s="209" t="s">
        <v>4235</v>
      </c>
      <c r="L770" s="209" t="s">
        <v>4236</v>
      </c>
      <c r="M770" s="209" t="s">
        <v>4238</v>
      </c>
      <c r="N770" s="212" t="s">
        <v>46</v>
      </c>
      <c r="O770" s="213" t="s">
        <v>3120</v>
      </c>
      <c r="P770" s="213" t="s">
        <v>4239</v>
      </c>
      <c r="Q770" s="214" t="s">
        <v>4237</v>
      </c>
      <c r="R770" s="213"/>
      <c r="S770" s="214" t="s">
        <v>346</v>
      </c>
      <c r="T770" s="214" t="s">
        <v>4240</v>
      </c>
      <c r="U770" s="214">
        <v>2009</v>
      </c>
      <c r="V770" s="215">
        <v>38503</v>
      </c>
      <c r="W770" s="213">
        <v>7170</v>
      </c>
      <c r="X770" s="231"/>
      <c r="Y770" s="212"/>
      <c r="Z770" s="231"/>
      <c r="AA770" s="231"/>
      <c r="AB770" s="231"/>
      <c r="AC770" s="209"/>
      <c r="AD770" s="41"/>
      <c r="AE770" s="41"/>
      <c r="AF770" s="41"/>
      <c r="AG770" s="41"/>
      <c r="AH770" s="41"/>
      <c r="AI770" s="278"/>
    </row>
    <row r="771" spans="1:35" ht="45" customHeight="1" x14ac:dyDescent="0.2">
      <c r="A771" s="218" t="s">
        <v>7283</v>
      </c>
      <c r="B771" s="210">
        <v>650228723</v>
      </c>
      <c r="C771" s="209" t="s">
        <v>48</v>
      </c>
      <c r="D771" s="210" t="s">
        <v>7975</v>
      </c>
      <c r="E771" s="209" t="s">
        <v>4241</v>
      </c>
      <c r="F771" s="211" t="s">
        <v>4242</v>
      </c>
      <c r="G771" s="211"/>
      <c r="H771" s="211" t="s">
        <v>4243</v>
      </c>
      <c r="I771" s="211" t="s">
        <v>4244</v>
      </c>
      <c r="J771" s="209" t="s">
        <v>4245</v>
      </c>
      <c r="K771" s="209" t="s">
        <v>4246</v>
      </c>
      <c r="L771" s="209" t="s">
        <v>4247</v>
      </c>
      <c r="M771" s="209" t="s">
        <v>4248</v>
      </c>
      <c r="N771" s="212" t="s">
        <v>46</v>
      </c>
      <c r="O771" s="213" t="s">
        <v>3195</v>
      </c>
      <c r="P771" s="213"/>
      <c r="Q771" s="214"/>
      <c r="R771" s="213"/>
      <c r="S771" s="214" t="s">
        <v>346</v>
      </c>
      <c r="T771" s="214" t="s">
        <v>4249</v>
      </c>
      <c r="U771" s="214">
        <v>2012</v>
      </c>
      <c r="V771" s="215">
        <v>41295</v>
      </c>
      <c r="W771" s="213">
        <v>7470</v>
      </c>
      <c r="X771" s="231"/>
      <c r="Y771" s="212"/>
      <c r="Z771" s="231"/>
      <c r="AA771" s="231"/>
      <c r="AB771" s="231"/>
      <c r="AC771" s="209"/>
      <c r="AD771" s="41"/>
      <c r="AE771" s="41"/>
      <c r="AF771" s="41"/>
      <c r="AG771" s="41"/>
      <c r="AH771" s="41"/>
      <c r="AI771" s="278"/>
    </row>
    <row r="772" spans="1:35" ht="45" customHeight="1" x14ac:dyDescent="0.2">
      <c r="A772" s="218" t="s">
        <v>7284</v>
      </c>
      <c r="B772" s="210">
        <v>650460731</v>
      </c>
      <c r="C772" s="209" t="s">
        <v>48</v>
      </c>
      <c r="D772" s="210" t="s">
        <v>7975</v>
      </c>
      <c r="E772" s="209" t="s">
        <v>4250</v>
      </c>
      <c r="F772" s="211" t="s">
        <v>4251</v>
      </c>
      <c r="G772" s="211"/>
      <c r="H772" s="211" t="s">
        <v>4060</v>
      </c>
      <c r="I772" s="211" t="s">
        <v>4252</v>
      </c>
      <c r="J772" s="209" t="s">
        <v>4253</v>
      </c>
      <c r="K772" s="209" t="s">
        <v>4254</v>
      </c>
      <c r="L772" s="209" t="s">
        <v>4255</v>
      </c>
      <c r="M772" s="231" t="s">
        <v>4256</v>
      </c>
      <c r="N772" s="212" t="s">
        <v>46</v>
      </c>
      <c r="O772" s="213" t="s">
        <v>1509</v>
      </c>
      <c r="P772" s="213"/>
      <c r="Q772" s="214"/>
      <c r="R772" s="213"/>
      <c r="S772" s="214" t="s">
        <v>3305</v>
      </c>
      <c r="T772" s="214" t="s">
        <v>4257</v>
      </c>
      <c r="U772" s="214">
        <v>2011</v>
      </c>
      <c r="V772" s="215">
        <v>41150</v>
      </c>
      <c r="W772" s="213">
        <v>7466</v>
      </c>
      <c r="X772" s="209"/>
      <c r="Y772" s="212"/>
      <c r="Z772" s="231"/>
      <c r="AA772" s="231"/>
      <c r="AB772" s="231"/>
      <c r="AC772" s="209"/>
      <c r="AD772" s="41"/>
      <c r="AE772" s="41"/>
      <c r="AF772" s="41"/>
      <c r="AG772" s="41"/>
      <c r="AH772" s="41"/>
      <c r="AI772" s="278"/>
    </row>
    <row r="773" spans="1:35" ht="45" customHeight="1" x14ac:dyDescent="0.2">
      <c r="A773" s="218" t="s">
        <v>7285</v>
      </c>
      <c r="B773" s="210">
        <v>650679059</v>
      </c>
      <c r="C773" s="209" t="s">
        <v>70</v>
      </c>
      <c r="D773" s="210" t="s">
        <v>7975</v>
      </c>
      <c r="E773" s="209" t="s">
        <v>4258</v>
      </c>
      <c r="F773" s="211" t="s">
        <v>4259</v>
      </c>
      <c r="G773" s="211"/>
      <c r="H773" s="211" t="s">
        <v>4260</v>
      </c>
      <c r="I773" s="211" t="s">
        <v>4261</v>
      </c>
      <c r="J773" s="209" t="s">
        <v>4262</v>
      </c>
      <c r="K773" s="209"/>
      <c r="L773" s="209" t="s">
        <v>4263</v>
      </c>
      <c r="M773" s="209" t="s">
        <v>4265</v>
      </c>
      <c r="N773" s="212" t="s">
        <v>501</v>
      </c>
      <c r="O773" s="213" t="s">
        <v>179</v>
      </c>
      <c r="P773" s="213" t="s">
        <v>4266</v>
      </c>
      <c r="Q773" s="214" t="s">
        <v>4264</v>
      </c>
      <c r="R773" s="213"/>
      <c r="S773" s="214" t="s">
        <v>123</v>
      </c>
      <c r="T773" s="214" t="s">
        <v>4267</v>
      </c>
      <c r="U773" s="214">
        <v>2012</v>
      </c>
      <c r="V773" s="215">
        <v>41526</v>
      </c>
      <c r="W773" s="213">
        <v>7485</v>
      </c>
      <c r="X773" s="231"/>
      <c r="Y773" s="212"/>
      <c r="Z773" s="231"/>
      <c r="AA773" s="231"/>
      <c r="AB773" s="231"/>
      <c r="AC773" s="209"/>
      <c r="AD773" s="41"/>
      <c r="AE773" s="41"/>
      <c r="AF773" s="41"/>
      <c r="AG773" s="41"/>
      <c r="AH773" s="41"/>
      <c r="AI773" s="278"/>
    </row>
    <row r="774" spans="1:35" ht="45" customHeight="1" x14ac:dyDescent="0.2">
      <c r="A774" s="218" t="s">
        <v>7286</v>
      </c>
      <c r="B774" s="210">
        <v>653504500</v>
      </c>
      <c r="C774" s="209" t="s">
        <v>4268</v>
      </c>
      <c r="D774" s="210" t="s">
        <v>7975</v>
      </c>
      <c r="E774" s="209" t="s">
        <v>4269</v>
      </c>
      <c r="F774" s="211" t="s">
        <v>4270</v>
      </c>
      <c r="G774" s="211"/>
      <c r="H774" s="211" t="s">
        <v>4271</v>
      </c>
      <c r="I774" s="211" t="s">
        <v>4272</v>
      </c>
      <c r="J774" s="209" t="s">
        <v>119</v>
      </c>
      <c r="K774" s="209" t="s">
        <v>4273</v>
      </c>
      <c r="L774" s="209" t="s">
        <v>4274</v>
      </c>
      <c r="M774" s="209" t="s">
        <v>4275</v>
      </c>
      <c r="N774" s="212" t="s">
        <v>46</v>
      </c>
      <c r="O774" s="213" t="s">
        <v>1211</v>
      </c>
      <c r="P774" s="213" t="s">
        <v>4276</v>
      </c>
      <c r="Q774" s="214"/>
      <c r="R774" s="213"/>
      <c r="S774" s="214" t="s">
        <v>346</v>
      </c>
      <c r="T774" s="214" t="s">
        <v>4277</v>
      </c>
      <c r="U774" s="214">
        <v>2006</v>
      </c>
      <c r="V774" s="215">
        <v>38775</v>
      </c>
      <c r="W774" s="213">
        <v>7308</v>
      </c>
      <c r="X774" s="231"/>
      <c r="Y774" s="212"/>
      <c r="Z774" s="231"/>
      <c r="AA774" s="231"/>
      <c r="AB774" s="231"/>
      <c r="AC774" s="209"/>
      <c r="AD774" s="41"/>
      <c r="AE774" s="41"/>
      <c r="AF774" s="41"/>
      <c r="AG774" s="41"/>
      <c r="AH774" s="41"/>
      <c r="AI774" s="278"/>
    </row>
    <row r="775" spans="1:35" ht="45" customHeight="1" x14ac:dyDescent="0.2">
      <c r="A775" s="218" t="s">
        <v>7287</v>
      </c>
      <c r="B775" s="209" t="s">
        <v>7765</v>
      </c>
      <c r="C775" s="209" t="s">
        <v>70</v>
      </c>
      <c r="D775" s="210" t="s">
        <v>7975</v>
      </c>
      <c r="E775" s="209" t="s">
        <v>4278</v>
      </c>
      <c r="F775" s="211" t="s">
        <v>4279</v>
      </c>
      <c r="G775" s="211"/>
      <c r="H775" s="211" t="s">
        <v>4280</v>
      </c>
      <c r="I775" s="211" t="s">
        <v>4281</v>
      </c>
      <c r="J775" s="209" t="s">
        <v>899</v>
      </c>
      <c r="K775" s="209" t="s">
        <v>4282</v>
      </c>
      <c r="L775" s="209" t="s">
        <v>4283</v>
      </c>
      <c r="M775" s="209" t="s">
        <v>4285</v>
      </c>
      <c r="N775" s="212" t="s">
        <v>46</v>
      </c>
      <c r="O775" s="213" t="s">
        <v>579</v>
      </c>
      <c r="P775" s="213"/>
      <c r="Q775" s="214" t="s">
        <v>4284</v>
      </c>
      <c r="R775" s="213"/>
      <c r="S775" s="214">
        <v>93401</v>
      </c>
      <c r="T775" s="214" t="s">
        <v>4286</v>
      </c>
      <c r="U775" s="214">
        <v>2005</v>
      </c>
      <c r="V775" s="215">
        <v>38903</v>
      </c>
      <c r="W775" s="213">
        <v>7325</v>
      </c>
      <c r="X775" s="231"/>
      <c r="Y775" s="212"/>
      <c r="Z775" s="231"/>
      <c r="AA775" s="231"/>
      <c r="AB775" s="231"/>
      <c r="AC775" s="209"/>
      <c r="AD775" s="41"/>
      <c r="AE775" s="41"/>
      <c r="AF775" s="41"/>
      <c r="AG775" s="41"/>
      <c r="AH775" s="41"/>
      <c r="AI775" s="278"/>
    </row>
    <row r="776" spans="1:35" ht="45" customHeight="1" x14ac:dyDescent="0.2">
      <c r="A776" s="218" t="s">
        <v>8159</v>
      </c>
      <c r="B776" s="210">
        <v>656131403</v>
      </c>
      <c r="C776" s="209" t="s">
        <v>48</v>
      </c>
      <c r="D776" s="210" t="s">
        <v>7975</v>
      </c>
      <c r="E776" s="209" t="s">
        <v>4287</v>
      </c>
      <c r="F776" s="211" t="s">
        <v>4288</v>
      </c>
      <c r="G776" s="211"/>
      <c r="H776" s="211" t="s">
        <v>4289</v>
      </c>
      <c r="I776" s="211" t="s">
        <v>4290</v>
      </c>
      <c r="J776" s="209" t="s">
        <v>562</v>
      </c>
      <c r="K776" s="209" t="s">
        <v>4291</v>
      </c>
      <c r="L776" s="209" t="s">
        <v>4292</v>
      </c>
      <c r="M776" s="209" t="s">
        <v>4294</v>
      </c>
      <c r="N776" s="212" t="s">
        <v>46</v>
      </c>
      <c r="O776" s="213" t="s">
        <v>1509</v>
      </c>
      <c r="P776" s="213" t="s">
        <v>4295</v>
      </c>
      <c r="Q776" s="214" t="s">
        <v>4293</v>
      </c>
      <c r="R776" s="213"/>
      <c r="S776" s="214">
        <v>93991</v>
      </c>
      <c r="T776" s="214" t="s">
        <v>4296</v>
      </c>
      <c r="U776" s="214">
        <v>2010</v>
      </c>
      <c r="V776" s="215">
        <v>39073</v>
      </c>
      <c r="W776" s="213">
        <v>7341</v>
      </c>
      <c r="X776" s="231"/>
      <c r="Y776" s="212"/>
      <c r="Z776" s="231"/>
      <c r="AA776" s="231"/>
      <c r="AB776" s="231"/>
      <c r="AC776" s="209"/>
      <c r="AD776" s="41"/>
      <c r="AE776" s="41"/>
      <c r="AF776" s="41"/>
      <c r="AG776" s="41"/>
      <c r="AH776" s="41"/>
      <c r="AI776" s="278"/>
    </row>
    <row r="777" spans="1:35" ht="45" customHeight="1" x14ac:dyDescent="0.2">
      <c r="A777" s="218" t="s">
        <v>7288</v>
      </c>
      <c r="B777" s="210">
        <v>729097004</v>
      </c>
      <c r="C777" s="209" t="s">
        <v>4297</v>
      </c>
      <c r="D777" s="210" t="s">
        <v>7975</v>
      </c>
      <c r="E777" s="209" t="s">
        <v>4298</v>
      </c>
      <c r="F777" s="211" t="s">
        <v>7289</v>
      </c>
      <c r="G777" s="211"/>
      <c r="H777" s="211" t="s">
        <v>3835</v>
      </c>
      <c r="I777" s="211" t="s">
        <v>4299</v>
      </c>
      <c r="J777" s="209" t="s">
        <v>4300</v>
      </c>
      <c r="K777" s="209" t="s">
        <v>7290</v>
      </c>
      <c r="L777" s="209" t="s">
        <v>4301</v>
      </c>
      <c r="M777" s="209" t="s">
        <v>4302</v>
      </c>
      <c r="N777" s="212" t="s">
        <v>501</v>
      </c>
      <c r="O777" s="213" t="s">
        <v>2786</v>
      </c>
      <c r="P777" s="213" t="s">
        <v>4303</v>
      </c>
      <c r="Q777" s="225" t="s">
        <v>5711</v>
      </c>
      <c r="R777" s="213"/>
      <c r="S777" s="214" t="s">
        <v>346</v>
      </c>
      <c r="T777" s="214" t="s">
        <v>7291</v>
      </c>
      <c r="U777" s="214">
        <v>2020</v>
      </c>
      <c r="V777" s="215">
        <v>37970</v>
      </c>
      <c r="W777" s="213">
        <v>6975</v>
      </c>
      <c r="X777" s="231"/>
      <c r="Y777" s="212"/>
      <c r="Z777" s="231"/>
      <c r="AA777" s="231"/>
      <c r="AB777" s="231"/>
      <c r="AC777" s="209"/>
      <c r="AD777" s="41"/>
      <c r="AE777" s="41"/>
      <c r="AF777" s="41"/>
      <c r="AG777" s="41"/>
      <c r="AH777" s="41"/>
      <c r="AI777" s="278"/>
    </row>
    <row r="778" spans="1:35" ht="45" customHeight="1" x14ac:dyDescent="0.2">
      <c r="A778" s="218" t="s">
        <v>8160</v>
      </c>
      <c r="B778" s="210">
        <v>533072100</v>
      </c>
      <c r="C778" s="209" t="s">
        <v>70</v>
      </c>
      <c r="D778" s="210" t="s">
        <v>7975</v>
      </c>
      <c r="E778" s="209" t="s">
        <v>4304</v>
      </c>
      <c r="F778" s="211" t="s">
        <v>4305</v>
      </c>
      <c r="G778" s="211"/>
      <c r="H778" s="211" t="s">
        <v>3835</v>
      </c>
      <c r="I778" s="211" t="s">
        <v>4306</v>
      </c>
      <c r="J778" s="209" t="s">
        <v>4307</v>
      </c>
      <c r="K778" s="209" t="s">
        <v>4308</v>
      </c>
      <c r="L778" s="209" t="s">
        <v>4309</v>
      </c>
      <c r="M778" s="209" t="s">
        <v>4311</v>
      </c>
      <c r="N778" s="212" t="s">
        <v>46</v>
      </c>
      <c r="O778" s="213" t="s">
        <v>4313</v>
      </c>
      <c r="P778" s="213" t="s">
        <v>4312</v>
      </c>
      <c r="Q778" s="214" t="s">
        <v>4310</v>
      </c>
      <c r="R778" s="213"/>
      <c r="S778" s="214" t="s">
        <v>346</v>
      </c>
      <c r="T778" s="214" t="s">
        <v>4314</v>
      </c>
      <c r="U778" s="214">
        <v>2007</v>
      </c>
      <c r="V778" s="215">
        <v>39619</v>
      </c>
      <c r="W778" s="213">
        <v>7397</v>
      </c>
      <c r="X778" s="231"/>
      <c r="Y778" s="212"/>
      <c r="Z778" s="231"/>
      <c r="AA778" s="231"/>
      <c r="AB778" s="231"/>
      <c r="AC778" s="209"/>
      <c r="AD778" s="41"/>
      <c r="AE778" s="41"/>
      <c r="AF778" s="41"/>
      <c r="AG778" s="41"/>
      <c r="AH778" s="41"/>
      <c r="AI778" s="278"/>
    </row>
    <row r="779" spans="1:35" ht="45" customHeight="1" x14ac:dyDescent="0.2">
      <c r="A779" s="218" t="s">
        <v>7292</v>
      </c>
      <c r="B779" s="210">
        <v>650699602</v>
      </c>
      <c r="C779" s="209" t="s">
        <v>70</v>
      </c>
      <c r="D779" s="210" t="s">
        <v>7975</v>
      </c>
      <c r="E779" s="209" t="s">
        <v>4315</v>
      </c>
      <c r="F779" s="211" t="s">
        <v>7479</v>
      </c>
      <c r="G779" s="211"/>
      <c r="H779" s="211" t="s">
        <v>4316</v>
      </c>
      <c r="I779" s="211" t="s">
        <v>5241</v>
      </c>
      <c r="J779" s="209" t="s">
        <v>884</v>
      </c>
      <c r="K779" s="209" t="s">
        <v>5243</v>
      </c>
      <c r="L779" s="209" t="s">
        <v>5242</v>
      </c>
      <c r="M779" s="209" t="s">
        <v>4318</v>
      </c>
      <c r="N779" s="212" t="s">
        <v>46</v>
      </c>
      <c r="O779" s="213" t="s">
        <v>1311</v>
      </c>
      <c r="P779" s="213" t="s">
        <v>4319</v>
      </c>
      <c r="Q779" s="214" t="s">
        <v>4317</v>
      </c>
      <c r="R779" s="213"/>
      <c r="S779" s="214" t="s">
        <v>346</v>
      </c>
      <c r="T779" s="214" t="s">
        <v>7812</v>
      </c>
      <c r="U779" s="214">
        <v>2021</v>
      </c>
      <c r="V779" s="215">
        <v>41463</v>
      </c>
      <c r="W779" s="213">
        <v>7481</v>
      </c>
      <c r="X779" s="273"/>
      <c r="Y779" s="274"/>
      <c r="Z779" s="273"/>
      <c r="AA779" s="273"/>
      <c r="AB779" s="273"/>
      <c r="AC779" s="275"/>
      <c r="AD779" s="41"/>
      <c r="AE779" s="41"/>
      <c r="AF779" s="41"/>
      <c r="AG779" s="41"/>
      <c r="AH779" s="41"/>
      <c r="AI779" s="278"/>
    </row>
    <row r="780" spans="1:35" ht="45" customHeight="1" x14ac:dyDescent="0.2">
      <c r="A780" s="218" t="s">
        <v>8161</v>
      </c>
      <c r="B780" s="210">
        <v>650980085</v>
      </c>
      <c r="C780" s="209" t="s">
        <v>4320</v>
      </c>
      <c r="D780" s="210" t="s">
        <v>7975</v>
      </c>
      <c r="E780" s="209" t="s">
        <v>4321</v>
      </c>
      <c r="F780" s="211" t="s">
        <v>7293</v>
      </c>
      <c r="G780" s="211"/>
      <c r="H780" s="211" t="s">
        <v>4955</v>
      </c>
      <c r="I780" s="211" t="s">
        <v>7294</v>
      </c>
      <c r="J780" s="209" t="s">
        <v>1285</v>
      </c>
      <c r="K780" s="209" t="s">
        <v>5234</v>
      </c>
      <c r="L780" s="209" t="s">
        <v>5886</v>
      </c>
      <c r="M780" s="209" t="s">
        <v>5250</v>
      </c>
      <c r="N780" s="212" t="s">
        <v>501</v>
      </c>
      <c r="O780" s="213" t="s">
        <v>179</v>
      </c>
      <c r="P780" s="213" t="s">
        <v>5249</v>
      </c>
      <c r="Q780" s="214" t="s">
        <v>4322</v>
      </c>
      <c r="R780" s="213"/>
      <c r="S780" s="214" t="s">
        <v>346</v>
      </c>
      <c r="T780" s="214" t="s">
        <v>5888</v>
      </c>
      <c r="U780" s="214">
        <v>2019</v>
      </c>
      <c r="V780" s="215">
        <v>42131</v>
      </c>
      <c r="W780" s="213">
        <v>7565</v>
      </c>
      <c r="X780" s="231"/>
      <c r="Y780" s="212"/>
      <c r="Z780" s="231"/>
      <c r="AA780" s="231"/>
      <c r="AB780" s="231"/>
      <c r="AC780" s="209"/>
      <c r="AD780" s="41"/>
      <c r="AE780" s="41"/>
      <c r="AF780" s="41"/>
      <c r="AG780" s="41"/>
      <c r="AH780" s="41"/>
      <c r="AI780" s="278"/>
    </row>
    <row r="781" spans="1:35" ht="45" customHeight="1" x14ac:dyDescent="0.2">
      <c r="A781" s="218" t="s">
        <v>8162</v>
      </c>
      <c r="B781" s="210">
        <v>746157002</v>
      </c>
      <c r="C781" s="209" t="s">
        <v>70</v>
      </c>
      <c r="D781" s="210" t="s">
        <v>7975</v>
      </c>
      <c r="E781" s="209" t="s">
        <v>4323</v>
      </c>
      <c r="F781" s="211" t="s">
        <v>7295</v>
      </c>
      <c r="G781" s="211"/>
      <c r="H781" s="211" t="s">
        <v>3835</v>
      </c>
      <c r="I781" s="211" t="s">
        <v>7296</v>
      </c>
      <c r="J781" s="209" t="s">
        <v>163</v>
      </c>
      <c r="K781" s="209" t="s">
        <v>6094</v>
      </c>
      <c r="L781" s="209" t="s">
        <v>7297</v>
      </c>
      <c r="M781" s="209" t="s">
        <v>6257</v>
      </c>
      <c r="N781" s="212" t="s">
        <v>46</v>
      </c>
      <c r="O781" s="213" t="s">
        <v>535</v>
      </c>
      <c r="P781" s="213" t="s">
        <v>6258</v>
      </c>
      <c r="Q781" s="226" t="s">
        <v>4324</v>
      </c>
      <c r="R781" s="213"/>
      <c r="S781" s="214" t="s">
        <v>346</v>
      </c>
      <c r="T781" s="214" t="s">
        <v>6402</v>
      </c>
      <c r="U781" s="214">
        <v>2020</v>
      </c>
      <c r="V781" s="215">
        <v>37970</v>
      </c>
      <c r="W781" s="213">
        <v>7086</v>
      </c>
      <c r="X781" s="231"/>
      <c r="Y781" s="212"/>
      <c r="Z781" s="231"/>
      <c r="AA781" s="231"/>
      <c r="AB781" s="231"/>
      <c r="AC781" s="209"/>
      <c r="AD781" s="41"/>
      <c r="AE781" s="41"/>
      <c r="AF781" s="41"/>
      <c r="AG781" s="41"/>
      <c r="AH781" s="41"/>
      <c r="AI781" s="278"/>
    </row>
    <row r="782" spans="1:35" ht="45" customHeight="1" x14ac:dyDescent="0.2">
      <c r="A782" s="218" t="s">
        <v>7298</v>
      </c>
      <c r="B782" s="210">
        <v>739485002</v>
      </c>
      <c r="C782" s="209" t="s">
        <v>70</v>
      </c>
      <c r="D782" s="210" t="s">
        <v>7975</v>
      </c>
      <c r="E782" s="209" t="s">
        <v>4325</v>
      </c>
      <c r="F782" s="211" t="s">
        <v>4326</v>
      </c>
      <c r="G782" s="211"/>
      <c r="H782" s="211" t="s">
        <v>3835</v>
      </c>
      <c r="I782" s="211" t="s">
        <v>4327</v>
      </c>
      <c r="J782" s="209" t="s">
        <v>163</v>
      </c>
      <c r="K782" s="209" t="s">
        <v>4328</v>
      </c>
      <c r="L782" s="209" t="s">
        <v>4329</v>
      </c>
      <c r="M782" s="209" t="s">
        <v>4330</v>
      </c>
      <c r="N782" s="212" t="s">
        <v>47</v>
      </c>
      <c r="O782" s="213" t="s">
        <v>1165</v>
      </c>
      <c r="P782" s="213"/>
      <c r="Q782" s="214"/>
      <c r="R782" s="213"/>
      <c r="S782" s="214" t="s">
        <v>346</v>
      </c>
      <c r="T782" s="214" t="s">
        <v>4331</v>
      </c>
      <c r="U782" s="214">
        <v>2009</v>
      </c>
      <c r="V782" s="215">
        <v>37970</v>
      </c>
      <c r="W782" s="213">
        <v>6994</v>
      </c>
      <c r="X782" s="231"/>
      <c r="Y782" s="212"/>
      <c r="Z782" s="231"/>
      <c r="AA782" s="231"/>
      <c r="AB782" s="231"/>
      <c r="AC782" s="209"/>
      <c r="AD782" s="41"/>
      <c r="AE782" s="41"/>
      <c r="AF782" s="41"/>
      <c r="AG782" s="41"/>
      <c r="AH782" s="41"/>
      <c r="AI782" s="278"/>
    </row>
    <row r="783" spans="1:35" ht="45" customHeight="1" x14ac:dyDescent="0.2">
      <c r="A783" s="218" t="s">
        <v>7299</v>
      </c>
      <c r="B783" s="210">
        <v>731026009</v>
      </c>
      <c r="C783" s="209" t="s">
        <v>70</v>
      </c>
      <c r="D783" s="210" t="s">
        <v>7975</v>
      </c>
      <c r="E783" s="209" t="s">
        <v>4943</v>
      </c>
      <c r="F783" s="211" t="s">
        <v>7300</v>
      </c>
      <c r="G783" s="211"/>
      <c r="H783" s="211" t="s">
        <v>5738</v>
      </c>
      <c r="I783" s="211" t="s">
        <v>5562</v>
      </c>
      <c r="J783" s="209" t="s">
        <v>163</v>
      </c>
      <c r="K783" s="209" t="s">
        <v>5563</v>
      </c>
      <c r="L783" s="209" t="s">
        <v>5564</v>
      </c>
      <c r="M783" s="209" t="s">
        <v>4944</v>
      </c>
      <c r="N783" s="212" t="s">
        <v>46</v>
      </c>
      <c r="O783" s="213" t="s">
        <v>1509</v>
      </c>
      <c r="P783" s="213" t="s">
        <v>4945</v>
      </c>
      <c r="Q783" s="226" t="s">
        <v>5739</v>
      </c>
      <c r="R783" s="213"/>
      <c r="S783" s="214" t="s">
        <v>4946</v>
      </c>
      <c r="T783" s="214" t="s">
        <v>7301</v>
      </c>
      <c r="U783" s="214">
        <v>2020</v>
      </c>
      <c r="V783" s="215">
        <v>37970</v>
      </c>
      <c r="W783" s="213">
        <v>7031</v>
      </c>
      <c r="X783" s="231"/>
      <c r="Y783" s="212"/>
      <c r="Z783" s="231"/>
      <c r="AA783" s="231"/>
      <c r="AB783" s="231"/>
      <c r="AC783" s="209"/>
      <c r="AD783" s="41"/>
      <c r="AE783" s="41"/>
      <c r="AF783" s="41"/>
      <c r="AG783" s="41"/>
      <c r="AH783" s="41"/>
      <c r="AI783" s="278"/>
    </row>
    <row r="784" spans="1:35" ht="45" customHeight="1" x14ac:dyDescent="0.2">
      <c r="A784" s="218" t="s">
        <v>7682</v>
      </c>
      <c r="B784" s="210">
        <v>759733800</v>
      </c>
      <c r="C784" s="209" t="s">
        <v>4332</v>
      </c>
      <c r="D784" s="210" t="s">
        <v>7975</v>
      </c>
      <c r="E784" s="209" t="s">
        <v>4333</v>
      </c>
      <c r="F784" s="211" t="s">
        <v>4334</v>
      </c>
      <c r="G784" s="211"/>
      <c r="H784" s="211" t="s">
        <v>4335</v>
      </c>
      <c r="I784" s="211" t="s">
        <v>4336</v>
      </c>
      <c r="J784" s="209" t="s">
        <v>4337</v>
      </c>
      <c r="K784" s="209"/>
      <c r="L784" s="209" t="s">
        <v>4338</v>
      </c>
      <c r="M784" s="209" t="s">
        <v>4340</v>
      </c>
      <c r="N784" s="212" t="s">
        <v>501</v>
      </c>
      <c r="O784" s="213" t="s">
        <v>7998</v>
      </c>
      <c r="P784" s="213" t="s">
        <v>4339</v>
      </c>
      <c r="Q784" s="214"/>
      <c r="R784" s="213"/>
      <c r="S784" s="214" t="s">
        <v>986</v>
      </c>
      <c r="T784" s="214" t="s">
        <v>4341</v>
      </c>
      <c r="U784" s="214">
        <v>2011</v>
      </c>
      <c r="V784" s="215">
        <v>38580</v>
      </c>
      <c r="W784" s="213">
        <v>7187</v>
      </c>
      <c r="X784" s="231"/>
      <c r="Y784" s="212"/>
      <c r="Z784" s="231"/>
      <c r="AA784" s="231"/>
      <c r="AB784" s="231"/>
      <c r="AC784" s="209"/>
      <c r="AD784" s="41"/>
      <c r="AE784" s="41"/>
      <c r="AF784" s="41"/>
      <c r="AG784" s="41"/>
      <c r="AH784" s="41"/>
      <c r="AI784" s="278"/>
    </row>
    <row r="785" spans="1:35" ht="45" customHeight="1" x14ac:dyDescent="0.2">
      <c r="A785" s="218" t="s">
        <v>7302</v>
      </c>
      <c r="B785" s="210">
        <v>655403302</v>
      </c>
      <c r="C785" s="209" t="s">
        <v>4332</v>
      </c>
      <c r="D785" s="210" t="s">
        <v>7975</v>
      </c>
      <c r="E785" s="209" t="s">
        <v>4342</v>
      </c>
      <c r="F785" s="211" t="s">
        <v>7303</v>
      </c>
      <c r="G785" s="211"/>
      <c r="H785" s="211" t="s">
        <v>4343</v>
      </c>
      <c r="I785" s="211" t="s">
        <v>5771</v>
      </c>
      <c r="J785" s="209" t="s">
        <v>4344</v>
      </c>
      <c r="K785" s="209" t="s">
        <v>5770</v>
      </c>
      <c r="L785" s="209" t="s">
        <v>4345</v>
      </c>
      <c r="M785" s="209" t="s">
        <v>4346</v>
      </c>
      <c r="N785" s="212" t="s">
        <v>501</v>
      </c>
      <c r="O785" s="213" t="s">
        <v>7998</v>
      </c>
      <c r="P785" s="213" t="s">
        <v>4347</v>
      </c>
      <c r="Q785" s="225" t="s">
        <v>5394</v>
      </c>
      <c r="R785" s="213"/>
      <c r="S785" s="214" t="s">
        <v>986</v>
      </c>
      <c r="T785" s="209" t="s">
        <v>7910</v>
      </c>
      <c r="U785" s="214">
        <v>2021</v>
      </c>
      <c r="V785" s="215">
        <v>39766</v>
      </c>
      <c r="W785" s="213">
        <v>7407</v>
      </c>
      <c r="X785" s="231"/>
      <c r="Y785" s="212"/>
      <c r="Z785" s="231"/>
      <c r="AA785" s="231"/>
      <c r="AB785" s="231"/>
      <c r="AC785" s="209"/>
      <c r="AD785" s="41"/>
      <c r="AE785" s="41"/>
      <c r="AF785" s="41"/>
      <c r="AG785" s="41"/>
      <c r="AH785" s="41"/>
      <c r="AI785" s="278"/>
    </row>
    <row r="786" spans="1:35" ht="45" customHeight="1" x14ac:dyDescent="0.2">
      <c r="A786" s="218" t="s">
        <v>7304</v>
      </c>
      <c r="B786" s="210">
        <v>650117794</v>
      </c>
      <c r="C786" s="209" t="s">
        <v>4348</v>
      </c>
      <c r="D786" s="210" t="s">
        <v>7975</v>
      </c>
      <c r="E786" s="209" t="s">
        <v>4349</v>
      </c>
      <c r="F786" s="211" t="s">
        <v>4350</v>
      </c>
      <c r="G786" s="211"/>
      <c r="H786" s="211" t="s">
        <v>4351</v>
      </c>
      <c r="I786" s="211" t="s">
        <v>4352</v>
      </c>
      <c r="J786" s="209" t="s">
        <v>4353</v>
      </c>
      <c r="K786" s="209" t="s">
        <v>4354</v>
      </c>
      <c r="L786" s="209" t="s">
        <v>4355</v>
      </c>
      <c r="M786" s="209" t="s">
        <v>4356</v>
      </c>
      <c r="N786" s="212" t="s">
        <v>4999</v>
      </c>
      <c r="O786" s="213" t="s">
        <v>3148</v>
      </c>
      <c r="P786" s="213" t="s">
        <v>4357</v>
      </c>
      <c r="Q786" s="214"/>
      <c r="R786" s="213"/>
      <c r="S786" s="214" t="s">
        <v>4163</v>
      </c>
      <c r="T786" s="214" t="s">
        <v>4358</v>
      </c>
      <c r="U786" s="214">
        <v>2011</v>
      </c>
      <c r="V786" s="215">
        <v>40039</v>
      </c>
      <c r="W786" s="213">
        <v>7417</v>
      </c>
      <c r="X786" s="231"/>
      <c r="Y786" s="212"/>
      <c r="Z786" s="231"/>
      <c r="AA786" s="231"/>
      <c r="AB786" s="231"/>
      <c r="AC786" s="209"/>
      <c r="AD786" s="41"/>
      <c r="AE786" s="41"/>
      <c r="AF786" s="41"/>
      <c r="AG786" s="41"/>
      <c r="AH786" s="41"/>
      <c r="AI786" s="278"/>
    </row>
    <row r="787" spans="1:35" ht="45" customHeight="1" x14ac:dyDescent="0.2">
      <c r="A787" s="218" t="s">
        <v>4359</v>
      </c>
      <c r="B787" s="210">
        <v>654974004</v>
      </c>
      <c r="C787" s="209" t="s">
        <v>4360</v>
      </c>
      <c r="D787" s="210" t="s">
        <v>7975</v>
      </c>
      <c r="E787" s="209" t="s">
        <v>4361</v>
      </c>
      <c r="F787" s="211" t="s">
        <v>4362</v>
      </c>
      <c r="G787" s="211"/>
      <c r="H787" s="211" t="s">
        <v>4359</v>
      </c>
      <c r="I787" s="211" t="s">
        <v>4363</v>
      </c>
      <c r="J787" s="209" t="s">
        <v>4364</v>
      </c>
      <c r="K787" s="209" t="s">
        <v>4365</v>
      </c>
      <c r="L787" s="209" t="s">
        <v>4366</v>
      </c>
      <c r="M787" s="209" t="s">
        <v>4367</v>
      </c>
      <c r="N787" s="212" t="s">
        <v>47</v>
      </c>
      <c r="O787" s="213" t="s">
        <v>8163</v>
      </c>
      <c r="P787" s="213"/>
      <c r="Q787" s="214"/>
      <c r="R787" s="213"/>
      <c r="S787" s="214">
        <v>93107</v>
      </c>
      <c r="T787" s="214" t="s">
        <v>4368</v>
      </c>
      <c r="U787" s="214">
        <v>2008</v>
      </c>
      <c r="V787" s="215">
        <v>38770</v>
      </c>
      <c r="W787" s="213">
        <v>7307</v>
      </c>
      <c r="X787" s="231"/>
      <c r="Y787" s="212"/>
      <c r="Z787" s="231"/>
      <c r="AA787" s="231"/>
      <c r="AB787" s="231"/>
      <c r="AC787" s="209"/>
      <c r="AD787" s="41"/>
      <c r="AE787" s="41"/>
      <c r="AF787" s="41"/>
      <c r="AG787" s="41"/>
      <c r="AH787" s="41"/>
      <c r="AI787" s="278"/>
    </row>
    <row r="788" spans="1:35" ht="45" customHeight="1" x14ac:dyDescent="0.2">
      <c r="A788" s="218" t="s">
        <v>8164</v>
      </c>
      <c r="B788" s="210">
        <v>650980085</v>
      </c>
      <c r="C788" s="209" t="s">
        <v>70</v>
      </c>
      <c r="D788" s="210" t="s">
        <v>7975</v>
      </c>
      <c r="E788" s="209" t="s">
        <v>4369</v>
      </c>
      <c r="F788" s="211" t="s">
        <v>4370</v>
      </c>
      <c r="G788" s="211"/>
      <c r="H788" s="211" t="s">
        <v>4956</v>
      </c>
      <c r="I788" s="211" t="s">
        <v>4371</v>
      </c>
      <c r="J788" s="209" t="s">
        <v>1285</v>
      </c>
      <c r="K788" s="209" t="s">
        <v>4372</v>
      </c>
      <c r="L788" s="209" t="s">
        <v>4373</v>
      </c>
      <c r="M788" s="209" t="s">
        <v>4375</v>
      </c>
      <c r="N788" s="212" t="s">
        <v>294</v>
      </c>
      <c r="O788" s="213" t="s">
        <v>8165</v>
      </c>
      <c r="P788" s="213" t="s">
        <v>4376</v>
      </c>
      <c r="Q788" s="214" t="s">
        <v>4374</v>
      </c>
      <c r="R788" s="213"/>
      <c r="S788" s="214" t="s">
        <v>513</v>
      </c>
      <c r="T788" s="214" t="s">
        <v>4377</v>
      </c>
      <c r="U788" s="214">
        <v>2014</v>
      </c>
      <c r="V788" s="215">
        <v>42248</v>
      </c>
      <c r="W788" s="213">
        <v>7581</v>
      </c>
      <c r="X788" s="231"/>
      <c r="Y788" s="212"/>
      <c r="Z788" s="231"/>
      <c r="AA788" s="231"/>
      <c r="AB788" s="231"/>
      <c r="AC788" s="209"/>
      <c r="AD788" s="41"/>
      <c r="AE788" s="41"/>
      <c r="AF788" s="41"/>
      <c r="AG788" s="41"/>
      <c r="AH788" s="41"/>
      <c r="AI788" s="278"/>
    </row>
    <row r="789" spans="1:35" ht="45" customHeight="1" x14ac:dyDescent="0.2">
      <c r="A789" s="218" t="s">
        <v>7305</v>
      </c>
      <c r="B789" s="210">
        <v>650401387</v>
      </c>
      <c r="C789" s="209" t="s">
        <v>4332</v>
      </c>
      <c r="D789" s="210" t="s">
        <v>7975</v>
      </c>
      <c r="E789" s="209" t="s">
        <v>4378</v>
      </c>
      <c r="F789" s="211" t="s">
        <v>5919</v>
      </c>
      <c r="G789" s="211"/>
      <c r="H789" s="211" t="s">
        <v>4343</v>
      </c>
      <c r="I789" s="211" t="s">
        <v>7306</v>
      </c>
      <c r="J789" s="209" t="s">
        <v>4344</v>
      </c>
      <c r="K789" s="209" t="s">
        <v>5920</v>
      </c>
      <c r="L789" s="209" t="s">
        <v>7307</v>
      </c>
      <c r="M789" s="209" t="s">
        <v>4379</v>
      </c>
      <c r="N789" s="212" t="s">
        <v>46</v>
      </c>
      <c r="O789" s="213" t="s">
        <v>4381</v>
      </c>
      <c r="P789" s="213" t="s">
        <v>4380</v>
      </c>
      <c r="Q789" s="214"/>
      <c r="R789" s="213"/>
      <c r="S789" s="214" t="s">
        <v>986</v>
      </c>
      <c r="T789" s="214" t="s">
        <v>7308</v>
      </c>
      <c r="U789" s="214">
        <v>2020</v>
      </c>
      <c r="V789" s="215">
        <v>40793</v>
      </c>
      <c r="W789" s="213">
        <v>7452</v>
      </c>
      <c r="X789" s="231"/>
      <c r="Y789" s="212"/>
      <c r="Z789" s="231"/>
      <c r="AA789" s="231"/>
      <c r="AB789" s="231"/>
      <c r="AC789" s="209"/>
      <c r="AD789" s="41"/>
      <c r="AE789" s="41"/>
      <c r="AF789" s="41"/>
      <c r="AG789" s="41"/>
      <c r="AH789" s="41"/>
      <c r="AI789" s="278"/>
    </row>
    <row r="790" spans="1:35" ht="45" customHeight="1" x14ac:dyDescent="0.2">
      <c r="A790" s="218" t="s">
        <v>7309</v>
      </c>
      <c r="B790" s="210">
        <v>741504006</v>
      </c>
      <c r="C790" s="209" t="s">
        <v>70</v>
      </c>
      <c r="D790" s="210" t="s">
        <v>7975</v>
      </c>
      <c r="E790" s="209" t="s">
        <v>4382</v>
      </c>
      <c r="F790" s="211" t="s">
        <v>8350</v>
      </c>
      <c r="G790" s="211">
        <v>2023</v>
      </c>
      <c r="H790" s="211" t="s">
        <v>346</v>
      </c>
      <c r="I790" s="211" t="s">
        <v>8351</v>
      </c>
      <c r="J790" s="209" t="s">
        <v>169</v>
      </c>
      <c r="K790" s="209" t="s">
        <v>7856</v>
      </c>
      <c r="L790" s="243" t="s">
        <v>8352</v>
      </c>
      <c r="M790" s="209" t="s">
        <v>5244</v>
      </c>
      <c r="N790" s="212" t="s">
        <v>47</v>
      </c>
      <c r="O790" s="213" t="s">
        <v>2355</v>
      </c>
      <c r="P790" s="213"/>
      <c r="Q790" s="214" t="s">
        <v>4383</v>
      </c>
      <c r="R790" s="213"/>
      <c r="S790" s="214" t="s">
        <v>346</v>
      </c>
      <c r="T790" s="214" t="s">
        <v>8353</v>
      </c>
      <c r="U790" s="214">
        <v>2022</v>
      </c>
      <c r="V790" s="215">
        <v>37970</v>
      </c>
      <c r="W790" s="213">
        <v>6999</v>
      </c>
      <c r="X790" s="273"/>
      <c r="Y790" s="274"/>
      <c r="Z790" s="273"/>
      <c r="AA790" s="273"/>
      <c r="AB790" s="273"/>
      <c r="AC790" s="275"/>
      <c r="AD790" s="41"/>
      <c r="AE790" s="41"/>
      <c r="AF790" s="41"/>
      <c r="AG790" s="41"/>
      <c r="AH790" s="41"/>
      <c r="AI790" s="278"/>
    </row>
    <row r="791" spans="1:35" ht="45" customHeight="1" x14ac:dyDescent="0.2">
      <c r="A791" s="218" t="s">
        <v>8166</v>
      </c>
      <c r="B791" s="210">
        <v>651155924</v>
      </c>
      <c r="C791" s="209" t="s">
        <v>70</v>
      </c>
      <c r="D791" s="210" t="s">
        <v>7975</v>
      </c>
      <c r="E791" s="209" t="s">
        <v>4384</v>
      </c>
      <c r="F791" s="211" t="s">
        <v>4385</v>
      </c>
      <c r="G791" s="211"/>
      <c r="H791" s="211" t="s">
        <v>4386</v>
      </c>
      <c r="I791" s="211" t="s">
        <v>4387</v>
      </c>
      <c r="J791" s="209" t="s">
        <v>1694</v>
      </c>
      <c r="K791" s="209" t="s">
        <v>4388</v>
      </c>
      <c r="L791" s="209" t="s">
        <v>4389</v>
      </c>
      <c r="M791" s="209" t="s">
        <v>4391</v>
      </c>
      <c r="N791" s="212" t="s">
        <v>5000</v>
      </c>
      <c r="O791" s="213" t="s">
        <v>900</v>
      </c>
      <c r="P791" s="213" t="s">
        <v>4392</v>
      </c>
      <c r="Q791" s="214" t="s">
        <v>4390</v>
      </c>
      <c r="R791" s="213"/>
      <c r="S791" s="214" t="s">
        <v>513</v>
      </c>
      <c r="T791" s="214" t="s">
        <v>1860</v>
      </c>
      <c r="U791" s="214">
        <v>2015</v>
      </c>
      <c r="V791" s="215">
        <v>42543</v>
      </c>
      <c r="W791" s="213">
        <v>7610</v>
      </c>
      <c r="X791" s="231"/>
      <c r="Y791" s="212"/>
      <c r="Z791" s="231"/>
      <c r="AA791" s="231"/>
      <c r="AB791" s="231"/>
      <c r="AC791" s="209"/>
      <c r="AD791" s="41"/>
      <c r="AE791" s="41"/>
      <c r="AF791" s="41"/>
      <c r="AG791" s="41"/>
      <c r="AH791" s="41"/>
      <c r="AI791" s="278"/>
    </row>
    <row r="792" spans="1:35" ht="45" customHeight="1" x14ac:dyDescent="0.2">
      <c r="A792" s="218" t="s">
        <v>7310</v>
      </c>
      <c r="B792" s="210">
        <v>759418204</v>
      </c>
      <c r="C792" s="209" t="s">
        <v>70</v>
      </c>
      <c r="D792" s="210" t="s">
        <v>7975</v>
      </c>
      <c r="E792" s="209" t="s">
        <v>4393</v>
      </c>
      <c r="F792" s="211" t="s">
        <v>7311</v>
      </c>
      <c r="G792" s="211"/>
      <c r="H792" s="211" t="s">
        <v>4394</v>
      </c>
      <c r="I792" s="211" t="s">
        <v>7813</v>
      </c>
      <c r="J792" s="209" t="s">
        <v>4395</v>
      </c>
      <c r="K792" s="209" t="s">
        <v>7480</v>
      </c>
      <c r="L792" s="209" t="s">
        <v>4396</v>
      </c>
      <c r="M792" s="209" t="s">
        <v>4397</v>
      </c>
      <c r="N792" s="212" t="s">
        <v>501</v>
      </c>
      <c r="O792" s="213" t="s">
        <v>7998</v>
      </c>
      <c r="P792" s="213" t="s">
        <v>7814</v>
      </c>
      <c r="Q792" s="214"/>
      <c r="R792" s="213"/>
      <c r="S792" s="214" t="s">
        <v>986</v>
      </c>
      <c r="T792" s="214" t="s">
        <v>7815</v>
      </c>
      <c r="U792" s="214">
        <v>2021</v>
      </c>
      <c r="V792" s="215">
        <v>37970</v>
      </c>
      <c r="W792" s="213">
        <v>7038</v>
      </c>
      <c r="X792" s="273"/>
      <c r="Y792" s="274"/>
      <c r="Z792" s="273"/>
      <c r="AA792" s="273"/>
      <c r="AB792" s="273"/>
      <c r="AC792" s="275"/>
      <c r="AD792" s="41"/>
      <c r="AE792" s="41"/>
      <c r="AF792" s="41"/>
      <c r="AG792" s="41"/>
      <c r="AH792" s="41"/>
      <c r="AI792" s="278"/>
    </row>
    <row r="793" spans="1:35" ht="45" customHeight="1" x14ac:dyDescent="0.2">
      <c r="A793" s="218" t="s">
        <v>7312</v>
      </c>
      <c r="B793" s="210">
        <v>652372805</v>
      </c>
      <c r="C793" s="209" t="s">
        <v>48</v>
      </c>
      <c r="D793" s="210" t="s">
        <v>7975</v>
      </c>
      <c r="E793" s="209" t="s">
        <v>4398</v>
      </c>
      <c r="F793" s="211" t="s">
        <v>4399</v>
      </c>
      <c r="G793" s="211"/>
      <c r="H793" s="211" t="s">
        <v>4400</v>
      </c>
      <c r="I793" s="211" t="s">
        <v>4401</v>
      </c>
      <c r="J793" s="209" t="s">
        <v>4402</v>
      </c>
      <c r="K793" s="209" t="s">
        <v>4403</v>
      </c>
      <c r="L793" s="209" t="s">
        <v>4404</v>
      </c>
      <c r="M793" s="209" t="s">
        <v>4406</v>
      </c>
      <c r="N793" s="212" t="s">
        <v>46</v>
      </c>
      <c r="O793" s="213" t="s">
        <v>3160</v>
      </c>
      <c r="P793" s="213"/>
      <c r="Q793" s="214" t="s">
        <v>4405</v>
      </c>
      <c r="R793" s="213"/>
      <c r="S793" s="214" t="s">
        <v>44</v>
      </c>
      <c r="T793" s="214" t="s">
        <v>4407</v>
      </c>
      <c r="U793" s="214">
        <v>2005</v>
      </c>
      <c r="V793" s="215">
        <v>38904</v>
      </c>
      <c r="W793" s="213">
        <v>7326</v>
      </c>
      <c r="X793" s="231"/>
      <c r="Y793" s="212"/>
      <c r="Z793" s="231"/>
      <c r="AA793" s="231"/>
      <c r="AB793" s="231"/>
      <c r="AC793" s="209"/>
      <c r="AD793" s="41"/>
      <c r="AE793" s="41"/>
      <c r="AF793" s="41"/>
      <c r="AG793" s="41"/>
      <c r="AH793" s="41"/>
      <c r="AI793" s="278"/>
    </row>
    <row r="794" spans="1:35" ht="45" customHeight="1" x14ac:dyDescent="0.2">
      <c r="A794" s="218" t="s">
        <v>8167</v>
      </c>
      <c r="B794" s="209" t="s">
        <v>7766</v>
      </c>
      <c r="C794" s="209" t="s">
        <v>70</v>
      </c>
      <c r="D794" s="210" t="s">
        <v>7975</v>
      </c>
      <c r="E794" s="209" t="s">
        <v>4408</v>
      </c>
      <c r="F794" s="211" t="s">
        <v>5395</v>
      </c>
      <c r="G794" s="211"/>
      <c r="H794" s="211" t="s">
        <v>4409</v>
      </c>
      <c r="I794" s="211" t="s">
        <v>4410</v>
      </c>
      <c r="J794" s="209" t="s">
        <v>1694</v>
      </c>
      <c r="K794" s="209" t="s">
        <v>4411</v>
      </c>
      <c r="L794" s="209" t="s">
        <v>4412</v>
      </c>
      <c r="M794" s="209" t="s">
        <v>4413</v>
      </c>
      <c r="N794" s="212" t="s">
        <v>4994</v>
      </c>
      <c r="O794" s="213" t="s">
        <v>1412</v>
      </c>
      <c r="P794" s="213">
        <v>967621906</v>
      </c>
      <c r="Q794" s="226" t="s">
        <v>4414</v>
      </c>
      <c r="R794" s="213"/>
      <c r="S794" s="214" t="s">
        <v>513</v>
      </c>
      <c r="T794" s="214" t="s">
        <v>5396</v>
      </c>
      <c r="U794" s="214">
        <v>2018</v>
      </c>
      <c r="V794" s="215">
        <v>42565</v>
      </c>
      <c r="W794" s="213">
        <v>7612</v>
      </c>
      <c r="X794" s="231"/>
      <c r="Y794" s="212"/>
      <c r="Z794" s="231"/>
      <c r="AA794" s="231"/>
      <c r="AB794" s="231"/>
      <c r="AC794" s="209"/>
      <c r="AD794" s="41"/>
      <c r="AE794" s="41"/>
      <c r="AF794" s="41"/>
      <c r="AG794" s="41"/>
      <c r="AH794" s="41"/>
      <c r="AI794" s="278"/>
    </row>
    <row r="795" spans="1:35" ht="45" customHeight="1" x14ac:dyDescent="0.2">
      <c r="A795" s="218" t="s">
        <v>8168</v>
      </c>
      <c r="B795" s="210">
        <v>654689601</v>
      </c>
      <c r="C795" s="209" t="s">
        <v>48</v>
      </c>
      <c r="D795" s="210" t="s">
        <v>7975</v>
      </c>
      <c r="E795" s="209" t="s">
        <v>4415</v>
      </c>
      <c r="F795" s="211" t="s">
        <v>4416</v>
      </c>
      <c r="G795" s="211"/>
      <c r="H795" s="211" t="s">
        <v>4417</v>
      </c>
      <c r="I795" s="211" t="s">
        <v>4418</v>
      </c>
      <c r="J795" s="209" t="s">
        <v>562</v>
      </c>
      <c r="K795" s="209" t="s">
        <v>4419</v>
      </c>
      <c r="L795" s="209" t="s">
        <v>4420</v>
      </c>
      <c r="M795" s="209" t="s">
        <v>4422</v>
      </c>
      <c r="N795" s="212" t="s">
        <v>4994</v>
      </c>
      <c r="O795" s="213" t="s">
        <v>900</v>
      </c>
      <c r="P795" s="213"/>
      <c r="Q795" s="226" t="s">
        <v>4421</v>
      </c>
      <c r="R795" s="213"/>
      <c r="S795" s="214">
        <v>93991</v>
      </c>
      <c r="T795" s="214" t="s">
        <v>4423</v>
      </c>
      <c r="U795" s="214">
        <v>2004</v>
      </c>
      <c r="V795" s="215">
        <v>38769</v>
      </c>
      <c r="W795" s="213">
        <v>7306</v>
      </c>
      <c r="X795" s="231"/>
      <c r="Y795" s="212"/>
      <c r="Z795" s="231"/>
      <c r="AA795" s="231"/>
      <c r="AB795" s="231"/>
      <c r="AC795" s="209"/>
      <c r="AD795" s="41"/>
      <c r="AE795" s="41"/>
      <c r="AF795" s="41"/>
      <c r="AG795" s="41"/>
      <c r="AH795" s="41"/>
      <c r="AI795" s="278"/>
    </row>
    <row r="796" spans="1:35" ht="45" customHeight="1" x14ac:dyDescent="0.2">
      <c r="A796" s="218" t="s">
        <v>7313</v>
      </c>
      <c r="B796" s="210">
        <v>654941300</v>
      </c>
      <c r="C796" s="209" t="s">
        <v>70</v>
      </c>
      <c r="D796" s="210" t="s">
        <v>7975</v>
      </c>
      <c r="E796" s="209" t="s">
        <v>4424</v>
      </c>
      <c r="F796" s="211" t="s">
        <v>4425</v>
      </c>
      <c r="G796" s="211"/>
      <c r="H796" s="211" t="s">
        <v>4271</v>
      </c>
      <c r="I796" s="211" t="s">
        <v>4426</v>
      </c>
      <c r="J796" s="209" t="s">
        <v>585</v>
      </c>
      <c r="K796" s="209" t="s">
        <v>4427</v>
      </c>
      <c r="L796" s="209" t="s">
        <v>4428</v>
      </c>
      <c r="M796" s="209" t="s">
        <v>4429</v>
      </c>
      <c r="N796" s="212" t="s">
        <v>46</v>
      </c>
      <c r="O796" s="213" t="s">
        <v>685</v>
      </c>
      <c r="P796" s="213"/>
      <c r="Q796" s="214"/>
      <c r="R796" s="213"/>
      <c r="S796" s="214" t="s">
        <v>346</v>
      </c>
      <c r="T796" s="214" t="s">
        <v>4430</v>
      </c>
      <c r="U796" s="214">
        <v>2008</v>
      </c>
      <c r="V796" s="215">
        <v>39006</v>
      </c>
      <c r="W796" s="213">
        <v>7335</v>
      </c>
      <c r="X796" s="231"/>
      <c r="Y796" s="212"/>
      <c r="Z796" s="231"/>
      <c r="AA796" s="231"/>
      <c r="AB796" s="231"/>
      <c r="AC796" s="209"/>
      <c r="AD796" s="41"/>
      <c r="AE796" s="41"/>
      <c r="AF796" s="41"/>
      <c r="AG796" s="41"/>
      <c r="AH796" s="41"/>
      <c r="AI796" s="278"/>
    </row>
    <row r="797" spans="1:35" ht="45" customHeight="1" x14ac:dyDescent="0.2">
      <c r="A797" s="218" t="s">
        <v>7314</v>
      </c>
      <c r="B797" s="210">
        <v>759905806</v>
      </c>
      <c r="C797" s="209" t="s">
        <v>70</v>
      </c>
      <c r="D797" s="210" t="s">
        <v>7975</v>
      </c>
      <c r="E797" s="209" t="s">
        <v>4431</v>
      </c>
      <c r="F797" s="211" t="s">
        <v>4432</v>
      </c>
      <c r="G797" s="211"/>
      <c r="H797" s="211" t="s">
        <v>4271</v>
      </c>
      <c r="I797" s="211" t="s">
        <v>4433</v>
      </c>
      <c r="J797" s="209" t="s">
        <v>585</v>
      </c>
      <c r="K797" s="209" t="s">
        <v>4434</v>
      </c>
      <c r="L797" s="209" t="s">
        <v>4435</v>
      </c>
      <c r="M797" s="231" t="s">
        <v>4437</v>
      </c>
      <c r="N797" s="212" t="s">
        <v>294</v>
      </c>
      <c r="O797" s="213" t="s">
        <v>1422</v>
      </c>
      <c r="P797" s="213"/>
      <c r="Q797" s="214" t="s">
        <v>4436</v>
      </c>
      <c r="R797" s="213"/>
      <c r="S797" s="214" t="s">
        <v>346</v>
      </c>
      <c r="T797" s="214" t="s">
        <v>4438</v>
      </c>
      <c r="U797" s="214">
        <v>2015</v>
      </c>
      <c r="V797" s="215">
        <v>39097</v>
      </c>
      <c r="W797" s="213">
        <v>7342</v>
      </c>
      <c r="X797" s="209"/>
      <c r="Y797" s="212"/>
      <c r="Z797" s="231"/>
      <c r="AA797" s="231"/>
      <c r="AB797" s="231"/>
      <c r="AC797" s="209"/>
      <c r="AD797" s="41"/>
      <c r="AE797" s="41"/>
      <c r="AF797" s="41"/>
      <c r="AG797" s="41"/>
      <c r="AH797" s="41"/>
      <c r="AI797" s="278"/>
    </row>
    <row r="798" spans="1:35" ht="45" customHeight="1" x14ac:dyDescent="0.2">
      <c r="A798" s="218" t="s">
        <v>7315</v>
      </c>
      <c r="B798" s="209" t="s">
        <v>8372</v>
      </c>
      <c r="C798" s="209" t="s">
        <v>4348</v>
      </c>
      <c r="D798" s="210" t="s">
        <v>7975</v>
      </c>
      <c r="E798" s="209" t="s">
        <v>4439</v>
      </c>
      <c r="F798" s="211" t="s">
        <v>5419</v>
      </c>
      <c r="G798" s="211"/>
      <c r="H798" s="211" t="s">
        <v>4440</v>
      </c>
      <c r="I798" s="211" t="s">
        <v>4441</v>
      </c>
      <c r="J798" s="209" t="s">
        <v>4442</v>
      </c>
      <c r="K798" s="209" t="s">
        <v>4443</v>
      </c>
      <c r="L798" s="209" t="s">
        <v>4444</v>
      </c>
      <c r="M798" s="209" t="s">
        <v>4445</v>
      </c>
      <c r="N798" s="212" t="s">
        <v>4999</v>
      </c>
      <c r="O798" s="213" t="s">
        <v>817</v>
      </c>
      <c r="P798" s="213" t="s">
        <v>5420</v>
      </c>
      <c r="Q798" s="225" t="s">
        <v>5421</v>
      </c>
      <c r="R798" s="213"/>
      <c r="S798" s="214" t="s">
        <v>346</v>
      </c>
      <c r="T798" s="214" t="s">
        <v>5422</v>
      </c>
      <c r="U798" s="214">
        <v>2018</v>
      </c>
      <c r="V798" s="215">
        <v>38376</v>
      </c>
      <c r="W798" s="213">
        <v>7154</v>
      </c>
      <c r="X798" s="231"/>
      <c r="Y798" s="212"/>
      <c r="Z798" s="231"/>
      <c r="AA798" s="231"/>
      <c r="AB798" s="231"/>
      <c r="AC798" s="209"/>
      <c r="AD798" s="41"/>
      <c r="AE798" s="41"/>
      <c r="AF798" s="41"/>
      <c r="AG798" s="41"/>
      <c r="AH798" s="41"/>
      <c r="AI798" s="278"/>
    </row>
    <row r="799" spans="1:35" ht="45" customHeight="1" x14ac:dyDescent="0.2">
      <c r="A799" s="218" t="s">
        <v>8169</v>
      </c>
      <c r="B799" s="210">
        <v>731414009</v>
      </c>
      <c r="C799" s="209" t="s">
        <v>70</v>
      </c>
      <c r="D799" s="210" t="s">
        <v>7975</v>
      </c>
      <c r="E799" s="209" t="s">
        <v>4446</v>
      </c>
      <c r="F799" s="211" t="s">
        <v>5350</v>
      </c>
      <c r="G799" s="211"/>
      <c r="H799" s="211" t="s">
        <v>4447</v>
      </c>
      <c r="I799" s="211" t="s">
        <v>4448</v>
      </c>
      <c r="J799" s="209" t="s">
        <v>4449</v>
      </c>
      <c r="K799" s="209" t="s">
        <v>5352</v>
      </c>
      <c r="L799" s="209" t="s">
        <v>4450</v>
      </c>
      <c r="M799" s="209" t="s">
        <v>4452</v>
      </c>
      <c r="N799" s="212" t="s">
        <v>501</v>
      </c>
      <c r="O799" s="213" t="s">
        <v>1095</v>
      </c>
      <c r="P799" s="213" t="s">
        <v>4453</v>
      </c>
      <c r="Q799" s="214" t="s">
        <v>4451</v>
      </c>
      <c r="R799" s="213"/>
      <c r="S799" s="214" t="s">
        <v>346</v>
      </c>
      <c r="T799" s="214" t="s">
        <v>5351</v>
      </c>
      <c r="U799" s="214">
        <v>2018</v>
      </c>
      <c r="V799" s="215">
        <v>37970</v>
      </c>
      <c r="W799" s="213">
        <v>6962</v>
      </c>
      <c r="X799" s="231"/>
      <c r="Y799" s="212"/>
      <c r="Z799" s="231"/>
      <c r="AA799" s="231"/>
      <c r="AB799" s="231"/>
      <c r="AC799" s="209"/>
      <c r="AD799" s="41"/>
      <c r="AE799" s="41"/>
      <c r="AF799" s="41"/>
      <c r="AG799" s="41"/>
      <c r="AH799" s="41"/>
      <c r="AI799" s="278"/>
    </row>
    <row r="800" spans="1:35" ht="45" customHeight="1" x14ac:dyDescent="0.2">
      <c r="A800" s="218" t="s">
        <v>7316</v>
      </c>
      <c r="B800" s="210">
        <v>743577000</v>
      </c>
      <c r="C800" s="209" t="s">
        <v>4332</v>
      </c>
      <c r="D800" s="210" t="s">
        <v>7975</v>
      </c>
      <c r="E800" s="209" t="s">
        <v>4454</v>
      </c>
      <c r="F800" s="211" t="s">
        <v>4455</v>
      </c>
      <c r="G800" s="211"/>
      <c r="H800" s="211" t="s">
        <v>4343</v>
      </c>
      <c r="I800" s="211" t="s">
        <v>4456</v>
      </c>
      <c r="J800" s="209" t="s">
        <v>4457</v>
      </c>
      <c r="K800" s="209" t="s">
        <v>4458</v>
      </c>
      <c r="L800" s="209" t="s">
        <v>4459</v>
      </c>
      <c r="M800" s="209" t="s">
        <v>4460</v>
      </c>
      <c r="N800" s="212" t="s">
        <v>46</v>
      </c>
      <c r="O800" s="213" t="s">
        <v>4202</v>
      </c>
      <c r="P800" s="213"/>
      <c r="Q800" s="214"/>
      <c r="R800" s="213"/>
      <c r="S800" s="214" t="s">
        <v>986</v>
      </c>
      <c r="T800" s="214" t="s">
        <v>4461</v>
      </c>
      <c r="U800" s="214">
        <v>2011</v>
      </c>
      <c r="V800" s="215">
        <v>37970</v>
      </c>
      <c r="W800" s="213">
        <v>7017</v>
      </c>
      <c r="X800" s="231"/>
      <c r="Y800" s="212"/>
      <c r="Z800" s="231"/>
      <c r="AA800" s="231"/>
      <c r="AB800" s="231"/>
      <c r="AC800" s="209"/>
      <c r="AD800" s="41"/>
      <c r="AE800" s="41"/>
      <c r="AF800" s="41"/>
      <c r="AG800" s="41"/>
      <c r="AH800" s="41"/>
      <c r="AI800" s="278"/>
    </row>
    <row r="801" spans="1:35" ht="45" customHeight="1" x14ac:dyDescent="0.2">
      <c r="A801" s="218" t="s">
        <v>7317</v>
      </c>
      <c r="B801" s="210">
        <v>657110906</v>
      </c>
      <c r="C801" s="209" t="s">
        <v>48</v>
      </c>
      <c r="D801" s="210" t="s">
        <v>7975</v>
      </c>
      <c r="E801" s="209" t="s">
        <v>4462</v>
      </c>
      <c r="F801" s="211" t="s">
        <v>4463</v>
      </c>
      <c r="G801" s="211"/>
      <c r="H801" s="211" t="s">
        <v>4007</v>
      </c>
      <c r="I801" s="211" t="s">
        <v>4464</v>
      </c>
      <c r="J801" s="209" t="s">
        <v>169</v>
      </c>
      <c r="K801" s="209" t="s">
        <v>4465</v>
      </c>
      <c r="L801" s="209" t="s">
        <v>4466</v>
      </c>
      <c r="M801" s="209" t="s">
        <v>4469</v>
      </c>
      <c r="N801" s="212" t="s">
        <v>46</v>
      </c>
      <c r="O801" s="213" t="s">
        <v>938</v>
      </c>
      <c r="P801" s="213" t="s">
        <v>4468</v>
      </c>
      <c r="Q801" s="214" t="s">
        <v>4467</v>
      </c>
      <c r="R801" s="213"/>
      <c r="S801" s="214">
        <v>93991</v>
      </c>
      <c r="T801" s="214" t="s">
        <v>4470</v>
      </c>
      <c r="U801" s="214">
        <v>2012</v>
      </c>
      <c r="V801" s="215">
        <v>39384</v>
      </c>
      <c r="W801" s="213">
        <v>7380</v>
      </c>
      <c r="X801" s="231"/>
      <c r="Y801" s="212"/>
      <c r="Z801" s="231"/>
      <c r="AA801" s="231"/>
      <c r="AB801" s="231"/>
      <c r="AC801" s="209"/>
      <c r="AD801" s="41"/>
      <c r="AE801" s="41"/>
      <c r="AF801" s="41"/>
      <c r="AG801" s="41"/>
      <c r="AH801" s="41"/>
      <c r="AI801" s="278"/>
    </row>
    <row r="802" spans="1:35" ht="45" customHeight="1" x14ac:dyDescent="0.2">
      <c r="A802" s="218" t="s">
        <v>7318</v>
      </c>
      <c r="B802" s="210">
        <v>654617201</v>
      </c>
      <c r="C802" s="209" t="s">
        <v>48</v>
      </c>
      <c r="D802" s="210" t="s">
        <v>7975</v>
      </c>
      <c r="E802" s="209" t="s">
        <v>4471</v>
      </c>
      <c r="F802" s="211" t="s">
        <v>4472</v>
      </c>
      <c r="G802" s="211"/>
      <c r="H802" s="211" t="s">
        <v>4473</v>
      </c>
      <c r="I802" s="211" t="s">
        <v>4474</v>
      </c>
      <c r="J802" s="209" t="s">
        <v>562</v>
      </c>
      <c r="K802" s="209" t="s">
        <v>4475</v>
      </c>
      <c r="L802" s="209" t="s">
        <v>4476</v>
      </c>
      <c r="M802" s="209" t="s">
        <v>4478</v>
      </c>
      <c r="N802" s="212" t="s">
        <v>4997</v>
      </c>
      <c r="O802" s="213" t="s">
        <v>1301</v>
      </c>
      <c r="P802" s="213" t="s">
        <v>4477</v>
      </c>
      <c r="Q802" s="214"/>
      <c r="R802" s="213"/>
      <c r="S802" s="214">
        <v>93991</v>
      </c>
      <c r="T802" s="214" t="s">
        <v>4479</v>
      </c>
      <c r="U802" s="214">
        <v>2007</v>
      </c>
      <c r="V802" s="215">
        <v>39626</v>
      </c>
      <c r="W802" s="213">
        <v>7398</v>
      </c>
      <c r="X802" s="231"/>
      <c r="Y802" s="212"/>
      <c r="Z802" s="231"/>
      <c r="AA802" s="231"/>
      <c r="AB802" s="231"/>
      <c r="AC802" s="209"/>
      <c r="AD802" s="41"/>
      <c r="AE802" s="41"/>
      <c r="AF802" s="41"/>
      <c r="AG802" s="41"/>
      <c r="AH802" s="41"/>
      <c r="AI802" s="278"/>
    </row>
    <row r="803" spans="1:35" ht="45" customHeight="1" x14ac:dyDescent="0.2">
      <c r="A803" s="218" t="s">
        <v>8170</v>
      </c>
      <c r="B803" s="210">
        <v>650607945</v>
      </c>
      <c r="C803" s="209" t="s">
        <v>335</v>
      </c>
      <c r="D803" s="210" t="s">
        <v>7975</v>
      </c>
      <c r="E803" s="209" t="s">
        <v>4480</v>
      </c>
      <c r="F803" s="211" t="s">
        <v>4481</v>
      </c>
      <c r="G803" s="211"/>
      <c r="H803" s="211" t="s">
        <v>3821</v>
      </c>
      <c r="I803" s="211" t="s">
        <v>4482</v>
      </c>
      <c r="J803" s="209" t="s">
        <v>1205</v>
      </c>
      <c r="K803" s="209" t="s">
        <v>4483</v>
      </c>
      <c r="L803" s="209" t="s">
        <v>4484</v>
      </c>
      <c r="M803" s="209" t="s">
        <v>4486</v>
      </c>
      <c r="N803" s="212" t="s">
        <v>46</v>
      </c>
      <c r="O803" s="213" t="s">
        <v>2828</v>
      </c>
      <c r="P803" s="213" t="s">
        <v>4487</v>
      </c>
      <c r="Q803" s="214" t="s">
        <v>4485</v>
      </c>
      <c r="R803" s="213"/>
      <c r="S803" s="214" t="s">
        <v>346</v>
      </c>
      <c r="T803" s="214" t="s">
        <v>4488</v>
      </c>
      <c r="U803" s="214">
        <v>2013</v>
      </c>
      <c r="V803" s="215">
        <v>42053</v>
      </c>
      <c r="W803" s="213">
        <v>7539</v>
      </c>
      <c r="X803" s="231"/>
      <c r="Y803" s="212"/>
      <c r="Z803" s="231"/>
      <c r="AA803" s="231"/>
      <c r="AB803" s="231"/>
      <c r="AC803" s="209"/>
      <c r="AD803" s="41"/>
      <c r="AE803" s="41"/>
      <c r="AF803" s="41"/>
      <c r="AG803" s="41"/>
      <c r="AH803" s="41"/>
      <c r="AI803" s="278"/>
    </row>
    <row r="804" spans="1:35" ht="45" customHeight="1" x14ac:dyDescent="0.2">
      <c r="A804" s="218" t="s">
        <v>7319</v>
      </c>
      <c r="B804" s="210">
        <v>651168902</v>
      </c>
      <c r="C804" s="209" t="s">
        <v>48</v>
      </c>
      <c r="D804" s="210" t="s">
        <v>7975</v>
      </c>
      <c r="E804" s="209" t="s">
        <v>4489</v>
      </c>
      <c r="F804" s="211" t="s">
        <v>4490</v>
      </c>
      <c r="G804" s="211"/>
      <c r="H804" s="211" t="s">
        <v>4491</v>
      </c>
      <c r="I804" s="211" t="s">
        <v>4492</v>
      </c>
      <c r="J804" s="209" t="s">
        <v>4493</v>
      </c>
      <c r="K804" s="209" t="s">
        <v>4494</v>
      </c>
      <c r="L804" s="209" t="s">
        <v>4495</v>
      </c>
      <c r="M804" s="209" t="s">
        <v>4497</v>
      </c>
      <c r="N804" s="212" t="s">
        <v>501</v>
      </c>
      <c r="O804" s="213" t="s">
        <v>7998</v>
      </c>
      <c r="P804" s="213" t="s">
        <v>4498</v>
      </c>
      <c r="Q804" s="214" t="s">
        <v>4496</v>
      </c>
      <c r="R804" s="213"/>
      <c r="S804" s="214" t="s">
        <v>346</v>
      </c>
      <c r="T804" s="214" t="s">
        <v>4499</v>
      </c>
      <c r="U804" s="214">
        <v>2009</v>
      </c>
      <c r="V804" s="215">
        <v>39882</v>
      </c>
      <c r="W804" s="213">
        <v>7409</v>
      </c>
      <c r="X804" s="231"/>
      <c r="Y804" s="212"/>
      <c r="Z804" s="231"/>
      <c r="AA804" s="231"/>
      <c r="AB804" s="231"/>
      <c r="AC804" s="209"/>
      <c r="AD804" s="41"/>
      <c r="AE804" s="41"/>
      <c r="AF804" s="41"/>
      <c r="AG804" s="41"/>
      <c r="AH804" s="41"/>
      <c r="AI804" s="278"/>
    </row>
    <row r="805" spans="1:35" ht="45" customHeight="1" x14ac:dyDescent="0.2">
      <c r="A805" s="218" t="s">
        <v>7320</v>
      </c>
      <c r="B805" s="210">
        <v>650086104</v>
      </c>
      <c r="C805" s="209" t="s">
        <v>70</v>
      </c>
      <c r="D805" s="210" t="s">
        <v>7975</v>
      </c>
      <c r="E805" s="209" t="s">
        <v>4500</v>
      </c>
      <c r="F805" s="211" t="s">
        <v>7321</v>
      </c>
      <c r="G805" s="211"/>
      <c r="H805" s="211" t="s">
        <v>3835</v>
      </c>
      <c r="I805" s="211" t="s">
        <v>7322</v>
      </c>
      <c r="J805" s="209" t="s">
        <v>4501</v>
      </c>
      <c r="K805" s="209" t="s">
        <v>7323</v>
      </c>
      <c r="L805" s="209" t="s">
        <v>4502</v>
      </c>
      <c r="M805" s="209" t="s">
        <v>5772</v>
      </c>
      <c r="N805" s="212" t="s">
        <v>4996</v>
      </c>
      <c r="O805" s="213" t="s">
        <v>2036</v>
      </c>
      <c r="P805" s="213" t="s">
        <v>5774</v>
      </c>
      <c r="Q805" s="225" t="s">
        <v>5773</v>
      </c>
      <c r="R805" s="213"/>
      <c r="S805" s="214" t="s">
        <v>421</v>
      </c>
      <c r="T805" s="214" t="s">
        <v>7324</v>
      </c>
      <c r="U805" s="214">
        <v>2020</v>
      </c>
      <c r="V805" s="215">
        <v>39171</v>
      </c>
      <c r="W805" s="213">
        <v>7350</v>
      </c>
      <c r="X805" s="273"/>
      <c r="Y805" s="274"/>
      <c r="Z805" s="273"/>
      <c r="AA805" s="273"/>
      <c r="AB805" s="273"/>
      <c r="AC805" s="275"/>
      <c r="AD805" s="41"/>
      <c r="AE805" s="41"/>
      <c r="AF805" s="41"/>
      <c r="AG805" s="41"/>
      <c r="AH805" s="41"/>
      <c r="AI805" s="278"/>
    </row>
    <row r="806" spans="1:35" ht="45" customHeight="1" x14ac:dyDescent="0.2">
      <c r="A806" s="218" t="s">
        <v>7325</v>
      </c>
      <c r="B806" s="210">
        <v>650876008</v>
      </c>
      <c r="C806" s="209" t="s">
        <v>48</v>
      </c>
      <c r="D806" s="210" t="s">
        <v>7975</v>
      </c>
      <c r="E806" s="209" t="s">
        <v>4503</v>
      </c>
      <c r="F806" s="211" t="s">
        <v>4504</v>
      </c>
      <c r="G806" s="211"/>
      <c r="H806" s="211" t="s">
        <v>4060</v>
      </c>
      <c r="I806" s="211" t="s">
        <v>4505</v>
      </c>
      <c r="J806" s="209" t="s">
        <v>4506</v>
      </c>
      <c r="K806" s="209" t="s">
        <v>4507</v>
      </c>
      <c r="L806" s="209" t="s">
        <v>4508</v>
      </c>
      <c r="M806" s="209" t="s">
        <v>4510</v>
      </c>
      <c r="N806" s="212" t="s">
        <v>4995</v>
      </c>
      <c r="O806" s="213" t="s">
        <v>57</v>
      </c>
      <c r="P806" s="213" t="s">
        <v>4511</v>
      </c>
      <c r="Q806" s="226" t="s">
        <v>4509</v>
      </c>
      <c r="R806" s="213"/>
      <c r="S806" s="214" t="s">
        <v>783</v>
      </c>
      <c r="T806" s="214" t="s">
        <v>4512</v>
      </c>
      <c r="U806" s="214">
        <v>2014</v>
      </c>
      <c r="V806" s="215">
        <v>41338</v>
      </c>
      <c r="W806" s="213">
        <v>7472</v>
      </c>
      <c r="X806" s="231"/>
      <c r="Y806" s="212"/>
      <c r="Z806" s="231"/>
      <c r="AA806" s="231"/>
      <c r="AB806" s="231"/>
      <c r="AC806" s="209"/>
      <c r="AD806" s="41"/>
      <c r="AE806" s="41"/>
      <c r="AF806" s="41"/>
      <c r="AG806" s="41"/>
      <c r="AH806" s="41"/>
      <c r="AI806" s="278"/>
    </row>
    <row r="807" spans="1:35" ht="45" customHeight="1" x14ac:dyDescent="0.2">
      <c r="A807" s="218" t="s">
        <v>7326</v>
      </c>
      <c r="B807" s="210">
        <v>650206193</v>
      </c>
      <c r="C807" s="209" t="s">
        <v>70</v>
      </c>
      <c r="D807" s="210" t="s">
        <v>7975</v>
      </c>
      <c r="E807" s="209" t="s">
        <v>4513</v>
      </c>
      <c r="F807" s="211" t="s">
        <v>4514</v>
      </c>
      <c r="G807" s="211"/>
      <c r="H807" s="211" t="s">
        <v>4515</v>
      </c>
      <c r="I807" s="211" t="s">
        <v>4516</v>
      </c>
      <c r="J807" s="209" t="s">
        <v>4517</v>
      </c>
      <c r="K807" s="209" t="s">
        <v>4518</v>
      </c>
      <c r="L807" s="209" t="s">
        <v>4519</v>
      </c>
      <c r="M807" s="209" t="s">
        <v>4520</v>
      </c>
      <c r="N807" s="212" t="s">
        <v>46</v>
      </c>
      <c r="O807" s="209" t="s">
        <v>975</v>
      </c>
      <c r="P807" s="213" t="s">
        <v>4521</v>
      </c>
      <c r="Q807" s="226" t="s">
        <v>4522</v>
      </c>
      <c r="R807" s="213"/>
      <c r="S807" s="214" t="s">
        <v>513</v>
      </c>
      <c r="T807" s="214" t="s">
        <v>4523</v>
      </c>
      <c r="U807" s="214">
        <v>2017</v>
      </c>
      <c r="V807" s="215">
        <v>43062</v>
      </c>
      <c r="W807" s="213">
        <v>7641</v>
      </c>
      <c r="X807" s="231"/>
      <c r="Y807" s="212"/>
      <c r="Z807" s="231"/>
      <c r="AA807" s="231"/>
      <c r="AB807" s="231"/>
      <c r="AC807" s="209"/>
      <c r="AD807" s="41"/>
      <c r="AE807" s="41"/>
      <c r="AF807" s="41"/>
      <c r="AG807" s="41"/>
      <c r="AH807" s="41"/>
      <c r="AI807" s="278"/>
    </row>
    <row r="808" spans="1:35" ht="45" customHeight="1" x14ac:dyDescent="0.2">
      <c r="A808" s="218" t="s">
        <v>7327</v>
      </c>
      <c r="B808" s="210">
        <v>650129113</v>
      </c>
      <c r="C808" s="209" t="s">
        <v>471</v>
      </c>
      <c r="D808" s="210" t="s">
        <v>7975</v>
      </c>
      <c r="E808" s="209" t="s">
        <v>4524</v>
      </c>
      <c r="F808" s="211" t="s">
        <v>4525</v>
      </c>
      <c r="G808" s="211"/>
      <c r="H808" s="211" t="s">
        <v>3835</v>
      </c>
      <c r="I808" s="211" t="s">
        <v>4526</v>
      </c>
      <c r="J808" s="209" t="s">
        <v>169</v>
      </c>
      <c r="K808" s="209" t="s">
        <v>4527</v>
      </c>
      <c r="L808" s="209" t="s">
        <v>4528</v>
      </c>
      <c r="M808" s="209" t="s">
        <v>4530</v>
      </c>
      <c r="N808" s="212" t="s">
        <v>501</v>
      </c>
      <c r="O808" s="213" t="s">
        <v>179</v>
      </c>
      <c r="P808" s="213" t="s">
        <v>4531</v>
      </c>
      <c r="Q808" s="214" t="s">
        <v>4529</v>
      </c>
      <c r="R808" s="213"/>
      <c r="S808" s="214" t="s">
        <v>346</v>
      </c>
      <c r="T808" s="214" t="s">
        <v>4532</v>
      </c>
      <c r="U808" s="214">
        <v>2014</v>
      </c>
      <c r="V808" s="215">
        <v>40112</v>
      </c>
      <c r="W808" s="213">
        <v>7419</v>
      </c>
      <c r="X808" s="231"/>
      <c r="Y808" s="212"/>
      <c r="Z808" s="231"/>
      <c r="AA808" s="231"/>
      <c r="AB808" s="231"/>
      <c r="AC808" s="209"/>
      <c r="AD808" s="41"/>
      <c r="AE808" s="41"/>
      <c r="AF808" s="41"/>
      <c r="AG808" s="41"/>
      <c r="AH808" s="41"/>
      <c r="AI808" s="278"/>
    </row>
    <row r="809" spans="1:35" ht="45" customHeight="1" x14ac:dyDescent="0.2">
      <c r="A809" s="218" t="s">
        <v>7328</v>
      </c>
      <c r="B809" s="210">
        <v>732447008</v>
      </c>
      <c r="C809" s="209" t="s">
        <v>70</v>
      </c>
      <c r="D809" s="210" t="s">
        <v>7975</v>
      </c>
      <c r="E809" s="209" t="s">
        <v>4533</v>
      </c>
      <c r="F809" s="211" t="s">
        <v>4534</v>
      </c>
      <c r="G809" s="211"/>
      <c r="H809" s="211" t="s">
        <v>3835</v>
      </c>
      <c r="I809" s="211" t="s">
        <v>4535</v>
      </c>
      <c r="J809" s="209" t="s">
        <v>3376</v>
      </c>
      <c r="K809" s="209" t="s">
        <v>4536</v>
      </c>
      <c r="L809" s="209" t="s">
        <v>4537</v>
      </c>
      <c r="M809" s="209" t="s">
        <v>4539</v>
      </c>
      <c r="N809" s="212" t="s">
        <v>4997</v>
      </c>
      <c r="O809" s="213" t="s">
        <v>800</v>
      </c>
      <c r="P809" s="213" t="s">
        <v>4540</v>
      </c>
      <c r="Q809" s="226" t="s">
        <v>4538</v>
      </c>
      <c r="R809" s="213"/>
      <c r="S809" s="214" t="s">
        <v>346</v>
      </c>
      <c r="T809" s="214" t="s">
        <v>4541</v>
      </c>
      <c r="U809" s="214">
        <v>2009</v>
      </c>
      <c r="V809" s="215">
        <v>37970</v>
      </c>
      <c r="W809" s="213">
        <v>6967</v>
      </c>
      <c r="X809" s="231"/>
      <c r="Y809" s="212"/>
      <c r="Z809" s="231"/>
      <c r="AA809" s="231"/>
      <c r="AB809" s="231"/>
      <c r="AC809" s="209"/>
      <c r="AD809" s="41"/>
      <c r="AE809" s="41"/>
      <c r="AF809" s="41"/>
      <c r="AG809" s="41"/>
      <c r="AH809" s="41"/>
      <c r="AI809" s="278"/>
    </row>
    <row r="810" spans="1:35" ht="45" customHeight="1" x14ac:dyDescent="0.2">
      <c r="A810" s="218" t="s">
        <v>8171</v>
      </c>
      <c r="B810" s="210">
        <v>651519810</v>
      </c>
      <c r="C810" s="209" t="s">
        <v>335</v>
      </c>
      <c r="D810" s="210" t="s">
        <v>7975</v>
      </c>
      <c r="E810" s="209" t="s">
        <v>4542</v>
      </c>
      <c r="F810" s="211" t="s">
        <v>7329</v>
      </c>
      <c r="G810" s="211"/>
      <c r="H810" s="211" t="s">
        <v>4957</v>
      </c>
      <c r="I810" s="211" t="s">
        <v>7330</v>
      </c>
      <c r="J810" s="209" t="s">
        <v>4543</v>
      </c>
      <c r="K810" s="209" t="s">
        <v>4544</v>
      </c>
      <c r="L810" s="209" t="s">
        <v>7331</v>
      </c>
      <c r="M810" s="209" t="s">
        <v>4545</v>
      </c>
      <c r="N810" s="212" t="s">
        <v>294</v>
      </c>
      <c r="O810" s="213" t="s">
        <v>2308</v>
      </c>
      <c r="P810" s="213"/>
      <c r="Q810" s="214"/>
      <c r="R810" s="213"/>
      <c r="S810" s="214" t="s">
        <v>558</v>
      </c>
      <c r="T810" s="214" t="s">
        <v>7332</v>
      </c>
      <c r="U810" s="214">
        <v>2020</v>
      </c>
      <c r="V810" s="215">
        <v>43165</v>
      </c>
      <c r="W810" s="213">
        <v>7644</v>
      </c>
      <c r="X810" s="273"/>
      <c r="Y810" s="274"/>
      <c r="Z810" s="273"/>
      <c r="AA810" s="273"/>
      <c r="AB810" s="273"/>
      <c r="AC810" s="275"/>
      <c r="AD810" s="41"/>
      <c r="AE810" s="41"/>
      <c r="AF810" s="41"/>
      <c r="AG810" s="41"/>
      <c r="AH810" s="41"/>
      <c r="AI810" s="278" t="s">
        <v>7959</v>
      </c>
    </row>
    <row r="811" spans="1:35" ht="45" customHeight="1" x14ac:dyDescent="0.2">
      <c r="A811" s="218" t="s">
        <v>7333</v>
      </c>
      <c r="B811" s="210">
        <v>728857005</v>
      </c>
      <c r="C811" s="209" t="s">
        <v>48</v>
      </c>
      <c r="D811" s="210" t="s">
        <v>7975</v>
      </c>
      <c r="E811" s="209" t="s">
        <v>4546</v>
      </c>
      <c r="F811" s="211" t="s">
        <v>7334</v>
      </c>
      <c r="G811" s="211"/>
      <c r="H811" s="211" t="s">
        <v>4440</v>
      </c>
      <c r="I811" s="211" t="s">
        <v>7335</v>
      </c>
      <c r="J811" s="209" t="s">
        <v>4547</v>
      </c>
      <c r="K811" s="209" t="s">
        <v>7336</v>
      </c>
      <c r="L811" s="209" t="s">
        <v>4548</v>
      </c>
      <c r="M811" s="209" t="s">
        <v>5820</v>
      </c>
      <c r="N811" s="212" t="s">
        <v>501</v>
      </c>
      <c r="O811" s="213" t="s">
        <v>179</v>
      </c>
      <c r="P811" s="213" t="s">
        <v>5821</v>
      </c>
      <c r="Q811" s="214" t="s">
        <v>5353</v>
      </c>
      <c r="R811" s="213"/>
      <c r="S811" s="214" t="s">
        <v>44</v>
      </c>
      <c r="T811" s="214" t="s">
        <v>7337</v>
      </c>
      <c r="U811" s="214">
        <v>2020</v>
      </c>
      <c r="V811" s="215">
        <v>37970</v>
      </c>
      <c r="W811" s="213">
        <v>6950</v>
      </c>
      <c r="X811" s="273"/>
      <c r="Y811" s="274"/>
      <c r="Z811" s="273"/>
      <c r="AA811" s="273"/>
      <c r="AB811" s="273"/>
      <c r="AC811" s="275"/>
      <c r="AD811" s="41"/>
      <c r="AE811" s="41"/>
      <c r="AF811" s="41"/>
      <c r="AG811" s="41"/>
      <c r="AH811" s="41"/>
      <c r="AI811" s="278"/>
    </row>
    <row r="812" spans="1:35" ht="45" customHeight="1" x14ac:dyDescent="0.2">
      <c r="A812" s="218" t="s">
        <v>7338</v>
      </c>
      <c r="B812" s="210">
        <v>650364007</v>
      </c>
      <c r="C812" s="209" t="s">
        <v>70</v>
      </c>
      <c r="D812" s="210" t="s">
        <v>7975</v>
      </c>
      <c r="E812" s="209" t="s">
        <v>4549</v>
      </c>
      <c r="F812" s="211" t="s">
        <v>8354</v>
      </c>
      <c r="G812" s="211">
        <v>2023</v>
      </c>
      <c r="H812" s="211" t="s">
        <v>3835</v>
      </c>
      <c r="I812" s="211" t="s">
        <v>7339</v>
      </c>
      <c r="J812" s="209" t="s">
        <v>4550</v>
      </c>
      <c r="K812" s="209" t="s">
        <v>8355</v>
      </c>
      <c r="L812" s="209" t="s">
        <v>8356</v>
      </c>
      <c r="M812" s="209" t="s">
        <v>5740</v>
      </c>
      <c r="N812" s="212" t="s">
        <v>501</v>
      </c>
      <c r="O812" s="213" t="s">
        <v>7998</v>
      </c>
      <c r="P812" s="213" t="s">
        <v>8211</v>
      </c>
      <c r="Q812" s="225" t="s">
        <v>4551</v>
      </c>
      <c r="R812" s="213"/>
      <c r="S812" s="214" t="s">
        <v>346</v>
      </c>
      <c r="T812" s="214" t="s">
        <v>8357</v>
      </c>
      <c r="U812" s="214">
        <v>2022</v>
      </c>
      <c r="V812" s="215">
        <v>37970</v>
      </c>
      <c r="W812" s="213">
        <v>7027</v>
      </c>
      <c r="X812" s="231"/>
      <c r="Y812" s="212"/>
      <c r="Z812" s="231"/>
      <c r="AA812" s="231"/>
      <c r="AB812" s="231"/>
      <c r="AC812" s="209"/>
      <c r="AD812" s="41"/>
      <c r="AE812" s="41"/>
      <c r="AF812" s="41"/>
      <c r="AG812" s="41"/>
      <c r="AH812" s="41"/>
      <c r="AI812" s="278"/>
    </row>
    <row r="813" spans="1:35" ht="45" customHeight="1" x14ac:dyDescent="0.2">
      <c r="A813" s="218" t="s">
        <v>8172</v>
      </c>
      <c r="B813" s="210">
        <v>650345029</v>
      </c>
      <c r="C813" s="209" t="s">
        <v>70</v>
      </c>
      <c r="D813" s="210" t="s">
        <v>7975</v>
      </c>
      <c r="E813" s="209" t="s">
        <v>4552</v>
      </c>
      <c r="F813" s="211" t="s">
        <v>4553</v>
      </c>
      <c r="G813" s="211"/>
      <c r="H813" s="211" t="s">
        <v>4554</v>
      </c>
      <c r="I813" s="211" t="s">
        <v>4555</v>
      </c>
      <c r="J813" s="209" t="s">
        <v>777</v>
      </c>
      <c r="K813" s="209" t="s">
        <v>4556</v>
      </c>
      <c r="L813" s="209" t="s">
        <v>4557</v>
      </c>
      <c r="M813" s="209" t="s">
        <v>4558</v>
      </c>
      <c r="N813" s="212" t="s">
        <v>46</v>
      </c>
      <c r="O813" s="213" t="s">
        <v>685</v>
      </c>
      <c r="P813" s="213"/>
      <c r="Q813" s="214"/>
      <c r="R813" s="213"/>
      <c r="S813" s="214" t="s">
        <v>513</v>
      </c>
      <c r="T813" s="214" t="s">
        <v>4559</v>
      </c>
      <c r="U813" s="214">
        <v>2016</v>
      </c>
      <c r="V813" s="215">
        <v>42720</v>
      </c>
      <c r="W813" s="213">
        <v>7622</v>
      </c>
      <c r="X813" s="231"/>
      <c r="Y813" s="212"/>
      <c r="Z813" s="231"/>
      <c r="AA813" s="231"/>
      <c r="AB813" s="231"/>
      <c r="AC813" s="209"/>
      <c r="AD813" s="41"/>
      <c r="AE813" s="41"/>
      <c r="AF813" s="41"/>
      <c r="AG813" s="41"/>
      <c r="AH813" s="41"/>
      <c r="AI813" s="278"/>
    </row>
    <row r="814" spans="1:35" ht="45" customHeight="1" x14ac:dyDescent="0.2">
      <c r="A814" s="218" t="s">
        <v>7340</v>
      </c>
      <c r="B814" s="210">
        <v>650917529</v>
      </c>
      <c r="C814" s="209" t="s">
        <v>70</v>
      </c>
      <c r="D814" s="210" t="s">
        <v>7975</v>
      </c>
      <c r="E814" s="209" t="s">
        <v>8173</v>
      </c>
      <c r="F814" s="211" t="s">
        <v>4560</v>
      </c>
      <c r="G814" s="211"/>
      <c r="H814" s="211" t="s">
        <v>4561</v>
      </c>
      <c r="I814" s="211" t="s">
        <v>4562</v>
      </c>
      <c r="J814" s="209" t="s">
        <v>3830</v>
      </c>
      <c r="K814" s="209" t="s">
        <v>4563</v>
      </c>
      <c r="L814" s="209" t="s">
        <v>4564</v>
      </c>
      <c r="M814" s="209" t="s">
        <v>8174</v>
      </c>
      <c r="N814" s="212" t="s">
        <v>294</v>
      </c>
      <c r="O814" s="214" t="s">
        <v>895</v>
      </c>
      <c r="P814" s="213" t="s">
        <v>4566</v>
      </c>
      <c r="Q814" s="226" t="s">
        <v>4565</v>
      </c>
      <c r="R814" s="213"/>
      <c r="S814" s="214" t="s">
        <v>346</v>
      </c>
      <c r="T814" s="214" t="s">
        <v>4377</v>
      </c>
      <c r="U814" s="214">
        <v>2014</v>
      </c>
      <c r="V814" s="215">
        <v>42158</v>
      </c>
      <c r="W814" s="213">
        <v>7569</v>
      </c>
      <c r="X814" s="231"/>
      <c r="Y814" s="212"/>
      <c r="Z814" s="231"/>
      <c r="AA814" s="231"/>
      <c r="AB814" s="231"/>
      <c r="AC814" s="209"/>
      <c r="AD814" s="41"/>
      <c r="AE814" s="41"/>
      <c r="AF814" s="41"/>
      <c r="AG814" s="41"/>
      <c r="AH814" s="41"/>
      <c r="AI814" s="278"/>
    </row>
    <row r="815" spans="1:35" ht="45" customHeight="1" x14ac:dyDescent="0.2">
      <c r="A815" s="218" t="s">
        <v>7341</v>
      </c>
      <c r="B815" s="210">
        <v>650259718</v>
      </c>
      <c r="C815" s="209" t="s">
        <v>70</v>
      </c>
      <c r="D815" s="210" t="s">
        <v>7975</v>
      </c>
      <c r="E815" s="209" t="s">
        <v>4567</v>
      </c>
      <c r="F815" s="211" t="s">
        <v>4568</v>
      </c>
      <c r="G815" s="211"/>
      <c r="H815" s="211" t="s">
        <v>4569</v>
      </c>
      <c r="I815" s="211" t="s">
        <v>4570</v>
      </c>
      <c r="J815" s="209" t="s">
        <v>4571</v>
      </c>
      <c r="K815" s="209" t="s">
        <v>4572</v>
      </c>
      <c r="L815" s="209" t="s">
        <v>4573</v>
      </c>
      <c r="M815" s="209" t="s">
        <v>4575</v>
      </c>
      <c r="N815" s="212" t="s">
        <v>46</v>
      </c>
      <c r="O815" s="213" t="s">
        <v>535</v>
      </c>
      <c r="P815" s="213" t="s">
        <v>4576</v>
      </c>
      <c r="Q815" s="214" t="s">
        <v>4574</v>
      </c>
      <c r="R815" s="213"/>
      <c r="S815" s="214">
        <v>93401</v>
      </c>
      <c r="T815" s="214" t="s">
        <v>4577</v>
      </c>
      <c r="U815" s="214">
        <v>2010</v>
      </c>
      <c r="V815" s="215">
        <v>40829</v>
      </c>
      <c r="W815" s="213">
        <v>7456</v>
      </c>
      <c r="X815" s="231"/>
      <c r="Y815" s="212"/>
      <c r="Z815" s="231"/>
      <c r="AA815" s="231"/>
      <c r="AB815" s="231"/>
      <c r="AC815" s="209"/>
      <c r="AD815" s="41"/>
      <c r="AE815" s="41"/>
      <c r="AF815" s="41"/>
      <c r="AG815" s="41"/>
      <c r="AH815" s="41"/>
      <c r="AI815" s="278"/>
    </row>
    <row r="816" spans="1:35" ht="45" customHeight="1" x14ac:dyDescent="0.2">
      <c r="A816" s="218" t="s">
        <v>8175</v>
      </c>
      <c r="B816" s="210">
        <v>732489002</v>
      </c>
      <c r="C816" s="209"/>
      <c r="D816" s="210" t="s">
        <v>7975</v>
      </c>
      <c r="E816" s="209" t="s">
        <v>7342</v>
      </c>
      <c r="F816" s="211" t="s">
        <v>7911</v>
      </c>
      <c r="G816" s="211"/>
      <c r="H816" s="211" t="s">
        <v>5460</v>
      </c>
      <c r="I816" s="211" t="s">
        <v>7343</v>
      </c>
      <c r="J816" s="209" t="s">
        <v>3830</v>
      </c>
      <c r="K816" s="219" t="s">
        <v>7344</v>
      </c>
      <c r="L816" s="209" t="s">
        <v>5464</v>
      </c>
      <c r="M816" s="209" t="s">
        <v>5461</v>
      </c>
      <c r="N816" s="212" t="s">
        <v>4999</v>
      </c>
      <c r="O816" s="213" t="s">
        <v>817</v>
      </c>
      <c r="P816" s="213" t="s">
        <v>7345</v>
      </c>
      <c r="Q816" s="225" t="s">
        <v>7346</v>
      </c>
      <c r="R816" s="213"/>
      <c r="S816" s="214">
        <v>93401</v>
      </c>
      <c r="T816" s="214" t="s">
        <v>7912</v>
      </c>
      <c r="U816" s="214">
        <v>2021</v>
      </c>
      <c r="V816" s="215">
        <v>43812</v>
      </c>
      <c r="W816" s="213">
        <v>7694</v>
      </c>
      <c r="X816" s="231"/>
      <c r="Y816" s="212"/>
      <c r="Z816" s="231"/>
      <c r="AA816" s="231"/>
      <c r="AB816" s="231"/>
      <c r="AC816" s="209"/>
      <c r="AD816" s="41"/>
      <c r="AE816" s="41"/>
      <c r="AF816" s="41"/>
      <c r="AG816" s="41"/>
      <c r="AH816" s="41"/>
      <c r="AI816" s="278"/>
    </row>
    <row r="817" spans="1:35" ht="45" customHeight="1" x14ac:dyDescent="0.2">
      <c r="A817" s="218" t="s">
        <v>7347</v>
      </c>
      <c r="B817" s="210">
        <v>753474005</v>
      </c>
      <c r="C817" s="209" t="s">
        <v>70</v>
      </c>
      <c r="D817" s="210" t="s">
        <v>7975</v>
      </c>
      <c r="E817" s="209" t="s">
        <v>4583</v>
      </c>
      <c r="F817" s="211" t="s">
        <v>7348</v>
      </c>
      <c r="G817" s="211"/>
      <c r="H817" s="211" t="s">
        <v>4584</v>
      </c>
      <c r="I817" s="211" t="s">
        <v>7349</v>
      </c>
      <c r="J817" s="209" t="s">
        <v>4585</v>
      </c>
      <c r="K817" s="209" t="s">
        <v>7350</v>
      </c>
      <c r="L817" s="209" t="s">
        <v>4586</v>
      </c>
      <c r="M817" s="209" t="s">
        <v>7351</v>
      </c>
      <c r="N817" s="212" t="s">
        <v>46</v>
      </c>
      <c r="O817" s="213" t="s">
        <v>579</v>
      </c>
      <c r="P817" s="213" t="s">
        <v>7352</v>
      </c>
      <c r="Q817" s="225" t="s">
        <v>7353</v>
      </c>
      <c r="R817" s="213"/>
      <c r="S817" s="214" t="s">
        <v>986</v>
      </c>
      <c r="T817" s="214" t="s">
        <v>7354</v>
      </c>
      <c r="U817" s="214">
        <v>2020</v>
      </c>
      <c r="V817" s="215">
        <v>37970</v>
      </c>
      <c r="W817" s="213">
        <v>7037</v>
      </c>
      <c r="X817" s="273"/>
      <c r="Y817" s="274"/>
      <c r="Z817" s="273"/>
      <c r="AA817" s="273"/>
      <c r="AB817" s="273"/>
      <c r="AC817" s="275"/>
      <c r="AD817" s="41"/>
      <c r="AE817" s="41"/>
      <c r="AF817" s="41"/>
      <c r="AG817" s="41"/>
      <c r="AH817" s="41"/>
      <c r="AI817" s="278"/>
    </row>
    <row r="818" spans="1:35" ht="45" customHeight="1" x14ac:dyDescent="0.2">
      <c r="A818" s="218" t="s">
        <v>7355</v>
      </c>
      <c r="B818" s="210">
        <v>651746019</v>
      </c>
      <c r="C818" s="209" t="s">
        <v>70</v>
      </c>
      <c r="D818" s="210" t="s">
        <v>7975</v>
      </c>
      <c r="E818" s="209" t="s">
        <v>4587</v>
      </c>
      <c r="F818" s="211" t="s">
        <v>4588</v>
      </c>
      <c r="G818" s="211"/>
      <c r="H818" s="211" t="s">
        <v>4958</v>
      </c>
      <c r="I818" s="211" t="s">
        <v>4589</v>
      </c>
      <c r="J818" s="209" t="s">
        <v>687</v>
      </c>
      <c r="K818" s="209" t="s">
        <v>4590</v>
      </c>
      <c r="L818" s="209" t="s">
        <v>4591</v>
      </c>
      <c r="M818" s="209" t="s">
        <v>4592</v>
      </c>
      <c r="N818" s="212" t="s">
        <v>46</v>
      </c>
      <c r="O818" s="213" t="s">
        <v>579</v>
      </c>
      <c r="P818" s="213" t="s">
        <v>4593</v>
      </c>
      <c r="Q818" s="226" t="s">
        <v>4594</v>
      </c>
      <c r="R818" s="213"/>
      <c r="S818" s="214" t="s">
        <v>558</v>
      </c>
      <c r="T818" s="214" t="s">
        <v>4595</v>
      </c>
      <c r="U818" s="214">
        <v>2018</v>
      </c>
      <c r="V818" s="215">
        <v>43461</v>
      </c>
      <c r="W818" s="213">
        <v>7666</v>
      </c>
      <c r="X818" s="231"/>
      <c r="Y818" s="212"/>
      <c r="Z818" s="231"/>
      <c r="AA818" s="231"/>
      <c r="AB818" s="231"/>
      <c r="AC818" s="209"/>
      <c r="AD818" s="41"/>
      <c r="AE818" s="41"/>
      <c r="AF818" s="41"/>
      <c r="AG818" s="41"/>
      <c r="AH818" s="41"/>
      <c r="AI818" s="278"/>
    </row>
    <row r="819" spans="1:35" ht="45" customHeight="1" x14ac:dyDescent="0.2">
      <c r="A819" s="218" t="s">
        <v>7356</v>
      </c>
      <c r="B819" s="210">
        <v>651667038</v>
      </c>
      <c r="C819" s="209" t="s">
        <v>335</v>
      </c>
      <c r="D819" s="210" t="s">
        <v>7975</v>
      </c>
      <c r="E819" s="209" t="s">
        <v>4596</v>
      </c>
      <c r="F819" s="211" t="s">
        <v>4597</v>
      </c>
      <c r="G819" s="211"/>
      <c r="H819" s="211" t="s">
        <v>4598</v>
      </c>
      <c r="I819" s="211" t="s">
        <v>4599</v>
      </c>
      <c r="J819" s="209" t="s">
        <v>4600</v>
      </c>
      <c r="K819" s="209" t="s">
        <v>4601</v>
      </c>
      <c r="L819" s="209" t="s">
        <v>4602</v>
      </c>
      <c r="M819" s="209" t="s">
        <v>4603</v>
      </c>
      <c r="N819" s="212" t="s">
        <v>4994</v>
      </c>
      <c r="O819" s="213" t="s">
        <v>1412</v>
      </c>
      <c r="P819" s="213">
        <f>996457485 - 997756020</f>
        <v>-1298535</v>
      </c>
      <c r="Q819" s="226" t="s">
        <v>4604</v>
      </c>
      <c r="R819" s="213"/>
      <c r="S819" s="214" t="s">
        <v>123</v>
      </c>
      <c r="T819" s="214" t="s">
        <v>519</v>
      </c>
      <c r="U819" s="214">
        <v>2017</v>
      </c>
      <c r="V819" s="215">
        <v>43455</v>
      </c>
      <c r="W819" s="213">
        <v>7665</v>
      </c>
      <c r="X819" s="231"/>
      <c r="Y819" s="212"/>
      <c r="Z819" s="231"/>
      <c r="AA819" s="231"/>
      <c r="AB819" s="231"/>
      <c r="AC819" s="209"/>
      <c r="AD819" s="41"/>
      <c r="AE819" s="41"/>
      <c r="AF819" s="41"/>
      <c r="AG819" s="41"/>
      <c r="AH819" s="41"/>
      <c r="AI819" s="278"/>
    </row>
    <row r="820" spans="1:35" ht="45" customHeight="1" x14ac:dyDescent="0.2">
      <c r="A820" s="218" t="s">
        <v>5874</v>
      </c>
      <c r="B820" s="210">
        <v>650864417</v>
      </c>
      <c r="C820" s="209"/>
      <c r="D820" s="210" t="s">
        <v>7975</v>
      </c>
      <c r="E820" s="209" t="s">
        <v>6259</v>
      </c>
      <c r="F820" s="211" t="s">
        <v>5876</v>
      </c>
      <c r="G820" s="211"/>
      <c r="H820" s="211" t="s">
        <v>5875</v>
      </c>
      <c r="I820" s="211" t="s">
        <v>5880</v>
      </c>
      <c r="J820" s="209" t="s">
        <v>1205</v>
      </c>
      <c r="K820" s="209" t="s">
        <v>5882</v>
      </c>
      <c r="L820" s="209" t="s">
        <v>5881</v>
      </c>
      <c r="M820" s="209" t="s">
        <v>5878</v>
      </c>
      <c r="N820" s="212" t="s">
        <v>46</v>
      </c>
      <c r="O820" s="213" t="s">
        <v>685</v>
      </c>
      <c r="P820" s="213" t="s">
        <v>5877</v>
      </c>
      <c r="Q820" s="226" t="s">
        <v>5879</v>
      </c>
      <c r="R820" s="213"/>
      <c r="S820" s="214">
        <v>93401</v>
      </c>
      <c r="T820" s="214" t="s">
        <v>5525</v>
      </c>
      <c r="U820" s="214">
        <v>2019</v>
      </c>
      <c r="V820" s="215">
        <v>44134</v>
      </c>
      <c r="W820" s="213">
        <v>7719</v>
      </c>
      <c r="X820" s="231"/>
      <c r="Y820" s="212"/>
      <c r="Z820" s="231"/>
      <c r="AA820" s="231"/>
      <c r="AB820" s="231"/>
      <c r="AC820" s="209"/>
      <c r="AD820" s="41"/>
      <c r="AE820" s="41"/>
      <c r="AF820" s="41"/>
      <c r="AG820" s="41"/>
      <c r="AH820" s="41"/>
      <c r="AI820" s="278"/>
    </row>
    <row r="821" spans="1:35" ht="45" customHeight="1" x14ac:dyDescent="0.2">
      <c r="A821" s="218" t="s">
        <v>7357</v>
      </c>
      <c r="B821" s="210">
        <v>658798200</v>
      </c>
      <c r="C821" s="209" t="s">
        <v>70</v>
      </c>
      <c r="D821" s="210" t="s">
        <v>7975</v>
      </c>
      <c r="E821" s="209" t="s">
        <v>4605</v>
      </c>
      <c r="F821" s="211" t="s">
        <v>8358</v>
      </c>
      <c r="G821" s="211">
        <v>2023</v>
      </c>
      <c r="H821" s="211" t="s">
        <v>4606</v>
      </c>
      <c r="I821" s="305" t="s">
        <v>8359</v>
      </c>
      <c r="J821" s="243" t="s">
        <v>4608</v>
      </c>
      <c r="K821" s="209" t="s">
        <v>8360</v>
      </c>
      <c r="L821" s="306" t="s">
        <v>8361</v>
      </c>
      <c r="M821" s="209" t="s">
        <v>5872</v>
      </c>
      <c r="N821" s="212" t="s">
        <v>46</v>
      </c>
      <c r="O821" s="213" t="s">
        <v>4609</v>
      </c>
      <c r="P821" s="213" t="s">
        <v>5873</v>
      </c>
      <c r="Q821" s="214" t="s">
        <v>4607</v>
      </c>
      <c r="R821" s="213"/>
      <c r="S821" s="214" t="s">
        <v>123</v>
      </c>
      <c r="T821" s="214" t="s">
        <v>8362</v>
      </c>
      <c r="U821" s="214">
        <v>2022</v>
      </c>
      <c r="V821" s="215">
        <v>40849</v>
      </c>
      <c r="W821" s="213">
        <v>7457</v>
      </c>
      <c r="X821" s="231"/>
      <c r="Y821" s="212"/>
      <c r="Z821" s="231"/>
      <c r="AA821" s="231"/>
      <c r="AB821" s="231"/>
      <c r="AC821" s="209"/>
      <c r="AD821" s="41"/>
      <c r="AE821" s="41"/>
      <c r="AF821" s="41"/>
      <c r="AG821" s="41"/>
      <c r="AH821" s="41"/>
      <c r="AI821" s="278"/>
    </row>
    <row r="822" spans="1:35" ht="45" customHeight="1" x14ac:dyDescent="0.2">
      <c r="A822" s="218" t="s">
        <v>7358</v>
      </c>
      <c r="B822" s="210">
        <v>650369572</v>
      </c>
      <c r="C822" s="209" t="s">
        <v>48</v>
      </c>
      <c r="D822" s="210" t="s">
        <v>7975</v>
      </c>
      <c r="E822" s="209" t="s">
        <v>4610</v>
      </c>
      <c r="F822" s="211" t="s">
        <v>4611</v>
      </c>
      <c r="G822" s="211"/>
      <c r="H822" s="211" t="s">
        <v>3986</v>
      </c>
      <c r="I822" s="303" t="s">
        <v>8363</v>
      </c>
      <c r="J822" s="209" t="s">
        <v>4612</v>
      </c>
      <c r="K822" s="209" t="s">
        <v>4613</v>
      </c>
      <c r="L822" s="303" t="s">
        <v>8364</v>
      </c>
      <c r="M822" s="209" t="s">
        <v>4615</v>
      </c>
      <c r="N822" s="212" t="s">
        <v>46</v>
      </c>
      <c r="O822" s="213" t="s">
        <v>3160</v>
      </c>
      <c r="P822" s="213" t="s">
        <v>4616</v>
      </c>
      <c r="Q822" s="214" t="s">
        <v>4614</v>
      </c>
      <c r="R822" s="213"/>
      <c r="S822" s="214" t="s">
        <v>513</v>
      </c>
      <c r="T822" s="214" t="s">
        <v>8176</v>
      </c>
      <c r="U822" s="214">
        <v>2010</v>
      </c>
      <c r="V822" s="215">
        <v>40728</v>
      </c>
      <c r="W822" s="213">
        <v>7444</v>
      </c>
      <c r="X822" s="231"/>
      <c r="Y822" s="212"/>
      <c r="Z822" s="231"/>
      <c r="AA822" s="231"/>
      <c r="AB822" s="231"/>
      <c r="AC822" s="209"/>
      <c r="AD822" s="41"/>
      <c r="AE822" s="41"/>
      <c r="AF822" s="41"/>
      <c r="AG822" s="41"/>
      <c r="AH822" s="41"/>
      <c r="AI822" s="278"/>
    </row>
    <row r="823" spans="1:35" ht="45" customHeight="1" x14ac:dyDescent="0.2">
      <c r="A823" s="218" t="s">
        <v>8177</v>
      </c>
      <c r="B823" s="210">
        <v>656579102</v>
      </c>
      <c r="C823" s="209" t="s">
        <v>70</v>
      </c>
      <c r="D823" s="210" t="s">
        <v>7975</v>
      </c>
      <c r="E823" s="209" t="s">
        <v>4617</v>
      </c>
      <c r="F823" s="211" t="s">
        <v>4618</v>
      </c>
      <c r="G823" s="211"/>
      <c r="H823" s="211" t="s">
        <v>4619</v>
      </c>
      <c r="I823" s="307" t="s">
        <v>8365</v>
      </c>
      <c r="J823" s="209" t="s">
        <v>3830</v>
      </c>
      <c r="K823" s="209" t="s">
        <v>4620</v>
      </c>
      <c r="L823" s="299"/>
      <c r="M823" s="209" t="s">
        <v>5028</v>
      </c>
      <c r="N823" s="212" t="s">
        <v>4996</v>
      </c>
      <c r="O823" s="213" t="s">
        <v>2465</v>
      </c>
      <c r="P823" s="213" t="s">
        <v>4622</v>
      </c>
      <c r="Q823" s="214" t="s">
        <v>4621</v>
      </c>
      <c r="R823" s="213"/>
      <c r="S823" s="214" t="s">
        <v>513</v>
      </c>
      <c r="T823" s="214" t="s">
        <v>4377</v>
      </c>
      <c r="U823" s="214">
        <v>2014</v>
      </c>
      <c r="V823" s="215">
        <v>42424</v>
      </c>
      <c r="W823" s="213">
        <v>7602</v>
      </c>
      <c r="X823" s="231"/>
      <c r="Y823" s="212"/>
      <c r="Z823" s="231"/>
      <c r="AA823" s="231"/>
      <c r="AB823" s="231"/>
      <c r="AC823" s="209"/>
      <c r="AD823" s="41"/>
      <c r="AE823" s="41"/>
      <c r="AF823" s="41"/>
      <c r="AG823" s="41"/>
      <c r="AH823" s="41"/>
      <c r="AI823" s="278"/>
    </row>
    <row r="824" spans="1:35" ht="45" customHeight="1" x14ac:dyDescent="0.2">
      <c r="A824" s="218" t="s">
        <v>7359</v>
      </c>
      <c r="B824" s="210">
        <v>759932501</v>
      </c>
      <c r="C824" s="209" t="s">
        <v>70</v>
      </c>
      <c r="D824" s="210" t="s">
        <v>7975</v>
      </c>
      <c r="E824" s="209" t="s">
        <v>4623</v>
      </c>
      <c r="F824" s="211" t="s">
        <v>4624</v>
      </c>
      <c r="G824" s="211"/>
      <c r="H824" s="211" t="s">
        <v>3835</v>
      </c>
      <c r="I824" s="307" t="s">
        <v>8366</v>
      </c>
      <c r="J824" s="209" t="s">
        <v>3376</v>
      </c>
      <c r="K824" s="209" t="s">
        <v>4625</v>
      </c>
      <c r="L824" s="308" t="s">
        <v>8367</v>
      </c>
      <c r="M824" s="209" t="s">
        <v>4626</v>
      </c>
      <c r="N824" s="212" t="s">
        <v>294</v>
      </c>
      <c r="O824" s="214" t="s">
        <v>895</v>
      </c>
      <c r="P824" s="213"/>
      <c r="Q824" s="214"/>
      <c r="R824" s="213"/>
      <c r="S824" s="214" t="s">
        <v>346</v>
      </c>
      <c r="T824" s="214" t="s">
        <v>4627</v>
      </c>
      <c r="U824" s="214">
        <v>2004</v>
      </c>
      <c r="V824" s="215">
        <v>37970</v>
      </c>
      <c r="W824" s="213">
        <v>7068</v>
      </c>
      <c r="X824" s="231"/>
      <c r="Y824" s="212"/>
      <c r="Z824" s="231"/>
      <c r="AA824" s="231"/>
      <c r="AB824" s="231"/>
      <c r="AC824" s="209"/>
      <c r="AD824" s="41"/>
      <c r="AE824" s="41"/>
      <c r="AF824" s="41"/>
      <c r="AG824" s="41"/>
      <c r="AH824" s="41"/>
      <c r="AI824" s="278"/>
    </row>
    <row r="825" spans="1:35" ht="45" customHeight="1" x14ac:dyDescent="0.2">
      <c r="A825" s="218" t="s">
        <v>7360</v>
      </c>
      <c r="B825" s="210">
        <v>744943000</v>
      </c>
      <c r="C825" s="209" t="s">
        <v>70</v>
      </c>
      <c r="D825" s="210" t="s">
        <v>7975</v>
      </c>
      <c r="E825" s="209" t="s">
        <v>4628</v>
      </c>
      <c r="F825" s="211" t="s">
        <v>7361</v>
      </c>
      <c r="G825" s="211"/>
      <c r="H825" s="211" t="s">
        <v>3835</v>
      </c>
      <c r="I825" s="303" t="s">
        <v>8368</v>
      </c>
      <c r="J825" s="209" t="s">
        <v>5204</v>
      </c>
      <c r="K825" s="209" t="s">
        <v>5203</v>
      </c>
      <c r="L825" s="209" t="s">
        <v>4629</v>
      </c>
      <c r="M825" s="209" t="s">
        <v>5530</v>
      </c>
      <c r="N825" s="212" t="s">
        <v>46</v>
      </c>
      <c r="O825" s="213" t="s">
        <v>579</v>
      </c>
      <c r="P825" s="213"/>
      <c r="Q825" s="214" t="s">
        <v>4630</v>
      </c>
      <c r="R825" s="213"/>
      <c r="S825" s="214" t="s">
        <v>346</v>
      </c>
      <c r="T825" s="214" t="s">
        <v>7846</v>
      </c>
      <c r="U825" s="214">
        <v>2021</v>
      </c>
      <c r="V825" s="215">
        <v>37970</v>
      </c>
      <c r="W825" s="213">
        <v>7163</v>
      </c>
      <c r="X825" s="273"/>
      <c r="Y825" s="274"/>
      <c r="Z825" s="273"/>
      <c r="AA825" s="273"/>
      <c r="AB825" s="273"/>
      <c r="AC825" s="275"/>
      <c r="AD825" s="41"/>
      <c r="AE825" s="41"/>
      <c r="AF825" s="41"/>
      <c r="AG825" s="41"/>
      <c r="AH825" s="41"/>
      <c r="AI825" s="278"/>
    </row>
    <row r="826" spans="1:35" ht="45" customHeight="1" x14ac:dyDescent="0.2">
      <c r="A826" s="218" t="s">
        <v>8178</v>
      </c>
      <c r="B826" s="210">
        <v>733945001</v>
      </c>
      <c r="C826" s="209" t="s">
        <v>70</v>
      </c>
      <c r="D826" s="210" t="s">
        <v>7975</v>
      </c>
      <c r="E826" s="209" t="s">
        <v>4631</v>
      </c>
      <c r="F826" s="211" t="s">
        <v>4632</v>
      </c>
      <c r="G826" s="211"/>
      <c r="H826" s="211" t="s">
        <v>3835</v>
      </c>
      <c r="I826" s="303" t="s">
        <v>8369</v>
      </c>
      <c r="J826" s="209" t="s">
        <v>4633</v>
      </c>
      <c r="K826" s="209" t="s">
        <v>4634</v>
      </c>
      <c r="L826" s="209" t="s">
        <v>4635</v>
      </c>
      <c r="M826" s="209" t="s">
        <v>4636</v>
      </c>
      <c r="N826" s="212" t="s">
        <v>501</v>
      </c>
      <c r="O826" s="213" t="s">
        <v>1051</v>
      </c>
      <c r="P826" s="213"/>
      <c r="Q826" s="214"/>
      <c r="R826" s="213"/>
      <c r="S826" s="214">
        <v>93401</v>
      </c>
      <c r="T826" s="214" t="s">
        <v>4637</v>
      </c>
      <c r="U826" s="214">
        <v>2004</v>
      </c>
      <c r="V826" s="215">
        <v>37971</v>
      </c>
      <c r="W826" s="213">
        <v>6951</v>
      </c>
      <c r="X826" s="231"/>
      <c r="Y826" s="212"/>
      <c r="Z826" s="231"/>
      <c r="AA826" s="231"/>
      <c r="AB826" s="231"/>
      <c r="AC826" s="209"/>
      <c r="AD826" s="41"/>
      <c r="AE826" s="41"/>
      <c r="AF826" s="41"/>
      <c r="AG826" s="41"/>
      <c r="AH826" s="41"/>
      <c r="AI826" s="278"/>
    </row>
    <row r="827" spans="1:35" ht="45" customHeight="1" x14ac:dyDescent="0.2">
      <c r="A827" s="218" t="s">
        <v>7362</v>
      </c>
      <c r="B827" s="210">
        <v>658279203</v>
      </c>
      <c r="C827" s="209" t="s">
        <v>4332</v>
      </c>
      <c r="D827" s="210" t="s">
        <v>7975</v>
      </c>
      <c r="E827" s="209" t="s">
        <v>4638</v>
      </c>
      <c r="F827" s="234" t="s">
        <v>8377</v>
      </c>
      <c r="G827" s="254">
        <v>2023</v>
      </c>
      <c r="H827" s="211" t="s">
        <v>4343</v>
      </c>
      <c r="I827" s="303"/>
      <c r="J827" s="209" t="s">
        <v>4639</v>
      </c>
      <c r="K827" s="209" t="s">
        <v>8378</v>
      </c>
      <c r="L827" s="209" t="s">
        <v>6288</v>
      </c>
      <c r="M827" s="209" t="s">
        <v>5501</v>
      </c>
      <c r="N827" s="212" t="s">
        <v>46</v>
      </c>
      <c r="O827" s="213" t="s">
        <v>980</v>
      </c>
      <c r="P827" s="213">
        <v>228217836</v>
      </c>
      <c r="Q827" s="225" t="s">
        <v>7363</v>
      </c>
      <c r="R827" s="213"/>
      <c r="S827" s="214" t="s">
        <v>986</v>
      </c>
      <c r="T827" s="214" t="s">
        <v>8379</v>
      </c>
      <c r="U827" s="214">
        <v>2022</v>
      </c>
      <c r="V827" s="215">
        <v>39392</v>
      </c>
      <c r="W827" s="213">
        <v>7381</v>
      </c>
      <c r="X827" s="231"/>
      <c r="Y827" s="212"/>
      <c r="Z827" s="231"/>
      <c r="AA827" s="231"/>
      <c r="AB827" s="231"/>
      <c r="AC827" s="209"/>
      <c r="AD827" s="41"/>
      <c r="AE827" s="41"/>
      <c r="AF827" s="41"/>
      <c r="AG827" s="41"/>
      <c r="AH827" s="41"/>
      <c r="AI827" s="278" t="s">
        <v>7966</v>
      </c>
    </row>
    <row r="828" spans="1:35" ht="45" customHeight="1" x14ac:dyDescent="0.2">
      <c r="A828" s="218" t="s">
        <v>7364</v>
      </c>
      <c r="B828" s="210">
        <v>652251900</v>
      </c>
      <c r="C828" s="209" t="s">
        <v>48</v>
      </c>
      <c r="D828" s="210" t="s">
        <v>7975</v>
      </c>
      <c r="E828" s="209" t="s">
        <v>4640</v>
      </c>
      <c r="F828" s="211" t="s">
        <v>4641</v>
      </c>
      <c r="G828" s="211"/>
      <c r="H828" s="211" t="s">
        <v>4060</v>
      </c>
      <c r="I828" s="303" t="s">
        <v>8370</v>
      </c>
      <c r="J828" s="209" t="s">
        <v>4642</v>
      </c>
      <c r="K828" s="209" t="s">
        <v>123</v>
      </c>
      <c r="L828" s="209" t="s">
        <v>4643</v>
      </c>
      <c r="M828" s="209" t="s">
        <v>4644</v>
      </c>
      <c r="N828" s="212" t="s">
        <v>501</v>
      </c>
      <c r="O828" s="213" t="s">
        <v>7998</v>
      </c>
      <c r="P828" s="213"/>
      <c r="Q828" s="214"/>
      <c r="R828" s="213"/>
      <c r="S828" s="214" t="s">
        <v>3305</v>
      </c>
      <c r="T828" s="214" t="s">
        <v>4645</v>
      </c>
      <c r="U828" s="214">
        <v>2012</v>
      </c>
      <c r="V828" s="215">
        <v>41600</v>
      </c>
      <c r="W828" s="213">
        <v>7493</v>
      </c>
      <c r="X828" s="231"/>
      <c r="Y828" s="212"/>
      <c r="Z828" s="231"/>
      <c r="AA828" s="231"/>
      <c r="AB828" s="231"/>
      <c r="AC828" s="209"/>
      <c r="AD828" s="41"/>
      <c r="AE828" s="41"/>
      <c r="AF828" s="41"/>
      <c r="AG828" s="41"/>
      <c r="AH828" s="41"/>
      <c r="AI828" s="278"/>
    </row>
    <row r="829" spans="1:35" ht="45" customHeight="1" x14ac:dyDescent="0.2">
      <c r="A829" s="218" t="s">
        <v>4961</v>
      </c>
      <c r="B829" s="210">
        <v>651657121</v>
      </c>
      <c r="C829" s="209" t="s">
        <v>502</v>
      </c>
      <c r="D829" s="210" t="s">
        <v>7975</v>
      </c>
      <c r="E829" s="209" t="s">
        <v>4962</v>
      </c>
      <c r="F829" s="211" t="s">
        <v>5311</v>
      </c>
      <c r="G829" s="211"/>
      <c r="H829" s="211" t="s">
        <v>4963</v>
      </c>
      <c r="I829" s="211" t="s">
        <v>4964</v>
      </c>
      <c r="J829" s="209" t="s">
        <v>1205</v>
      </c>
      <c r="K829" s="219">
        <v>43418</v>
      </c>
      <c r="L829" s="209" t="s">
        <v>4965</v>
      </c>
      <c r="M829" s="209" t="s">
        <v>4967</v>
      </c>
      <c r="N829" s="212" t="s">
        <v>46</v>
      </c>
      <c r="O829" s="213" t="s">
        <v>1211</v>
      </c>
      <c r="P829" s="213" t="s">
        <v>4968</v>
      </c>
      <c r="Q829" s="214" t="s">
        <v>4966</v>
      </c>
      <c r="R829" s="213"/>
      <c r="S829" s="214" t="s">
        <v>986</v>
      </c>
      <c r="T829" s="214" t="s">
        <v>4969</v>
      </c>
      <c r="U829" s="214">
        <v>2018</v>
      </c>
      <c r="V829" s="215">
        <v>43564</v>
      </c>
      <c r="W829" s="213">
        <v>7673</v>
      </c>
      <c r="X829" s="231"/>
      <c r="Y829" s="212"/>
      <c r="Z829" s="231"/>
      <c r="AA829" s="231"/>
      <c r="AB829" s="231"/>
      <c r="AC829" s="209"/>
      <c r="AD829" s="41"/>
      <c r="AE829" s="41"/>
      <c r="AF829" s="41"/>
      <c r="AG829" s="41"/>
      <c r="AH829" s="41"/>
      <c r="AI829" s="278"/>
    </row>
    <row r="830" spans="1:35" ht="45" customHeight="1" x14ac:dyDescent="0.2">
      <c r="A830" s="218" t="s">
        <v>7365</v>
      </c>
      <c r="B830" s="210">
        <v>651896223</v>
      </c>
      <c r="C830" s="209"/>
      <c r="D830" s="210" t="s">
        <v>7975</v>
      </c>
      <c r="E830" s="209" t="s">
        <v>6260</v>
      </c>
      <c r="F830" s="211" t="s">
        <v>5658</v>
      </c>
      <c r="G830" s="211"/>
      <c r="H830" s="211" t="s">
        <v>5438</v>
      </c>
      <c r="I830" s="211" t="s">
        <v>5661</v>
      </c>
      <c r="J830" s="209" t="s">
        <v>5262</v>
      </c>
      <c r="K830" s="219" t="s">
        <v>5662</v>
      </c>
      <c r="L830" s="209" t="s">
        <v>5459</v>
      </c>
      <c r="M830" s="209" t="s">
        <v>5439</v>
      </c>
      <c r="N830" s="212" t="s">
        <v>46</v>
      </c>
      <c r="O830" s="213" t="s">
        <v>2951</v>
      </c>
      <c r="P830" s="213" t="s">
        <v>5659</v>
      </c>
      <c r="Q830" s="214" t="s">
        <v>5660</v>
      </c>
      <c r="R830" s="213"/>
      <c r="S830" s="214">
        <v>93401</v>
      </c>
      <c r="T830" s="214" t="s">
        <v>5663</v>
      </c>
      <c r="U830" s="214">
        <v>2019</v>
      </c>
      <c r="V830" s="215">
        <v>43789</v>
      </c>
      <c r="W830" s="213">
        <v>7690</v>
      </c>
      <c r="X830" s="231"/>
      <c r="Y830" s="212"/>
      <c r="Z830" s="231"/>
      <c r="AA830" s="231"/>
      <c r="AB830" s="231"/>
      <c r="AC830" s="209"/>
      <c r="AD830" s="41"/>
      <c r="AE830" s="41"/>
      <c r="AF830" s="41"/>
      <c r="AG830" s="41"/>
      <c r="AH830" s="41"/>
      <c r="AI830" s="278"/>
    </row>
    <row r="831" spans="1:35" ht="45" customHeight="1" x14ac:dyDescent="0.2">
      <c r="A831" s="218" t="s">
        <v>7366</v>
      </c>
      <c r="B831" s="210">
        <v>651062020</v>
      </c>
      <c r="C831" s="209" t="s">
        <v>784</v>
      </c>
      <c r="D831" s="210" t="s">
        <v>7975</v>
      </c>
      <c r="E831" s="209" t="s">
        <v>4646</v>
      </c>
      <c r="F831" s="211" t="s">
        <v>7367</v>
      </c>
      <c r="G831" s="211"/>
      <c r="H831" s="211" t="s">
        <v>4647</v>
      </c>
      <c r="I831" s="211" t="s">
        <v>7368</v>
      </c>
      <c r="J831" s="209" t="s">
        <v>3903</v>
      </c>
      <c r="K831" s="209" t="s">
        <v>7369</v>
      </c>
      <c r="L831" s="209" t="s">
        <v>4648</v>
      </c>
      <c r="M831" s="209" t="s">
        <v>4650</v>
      </c>
      <c r="N831" s="212" t="s">
        <v>501</v>
      </c>
      <c r="O831" s="213" t="s">
        <v>4652</v>
      </c>
      <c r="P831" s="213" t="s">
        <v>4651</v>
      </c>
      <c r="Q831" s="214" t="s">
        <v>4649</v>
      </c>
      <c r="R831" s="213"/>
      <c r="S831" s="214" t="s">
        <v>81</v>
      </c>
      <c r="T831" s="214" t="s">
        <v>7370</v>
      </c>
      <c r="U831" s="214">
        <v>2020</v>
      </c>
      <c r="V831" s="215">
        <v>43182</v>
      </c>
      <c r="W831" s="213">
        <v>7646</v>
      </c>
      <c r="X831" s="273"/>
      <c r="Y831" s="274"/>
      <c r="Z831" s="273"/>
      <c r="AA831" s="273"/>
      <c r="AB831" s="273"/>
      <c r="AC831" s="275"/>
      <c r="AD831" s="41"/>
      <c r="AE831" s="41"/>
      <c r="AF831" s="41"/>
      <c r="AG831" s="41"/>
      <c r="AH831" s="41"/>
      <c r="AI831" s="278"/>
    </row>
    <row r="832" spans="1:35" ht="45" customHeight="1" x14ac:dyDescent="0.2">
      <c r="A832" s="212" t="s">
        <v>6261</v>
      </c>
      <c r="B832" s="210">
        <v>651579945</v>
      </c>
      <c r="C832" s="209"/>
      <c r="D832" s="210" t="s">
        <v>7975</v>
      </c>
      <c r="E832" s="209" t="s">
        <v>6262</v>
      </c>
      <c r="F832" s="211" t="s">
        <v>6263</v>
      </c>
      <c r="G832" s="211"/>
      <c r="H832" s="211" t="s">
        <v>6264</v>
      </c>
      <c r="I832" s="211" t="s">
        <v>6265</v>
      </c>
      <c r="J832" s="209" t="s">
        <v>5262</v>
      </c>
      <c r="K832" s="209" t="s">
        <v>6266</v>
      </c>
      <c r="L832" s="209" t="s">
        <v>6267</v>
      </c>
      <c r="M832" s="209" t="s">
        <v>6268</v>
      </c>
      <c r="N832" s="212" t="s">
        <v>4999</v>
      </c>
      <c r="O832" s="213" t="s">
        <v>817</v>
      </c>
      <c r="P832" s="213" t="s">
        <v>6269</v>
      </c>
      <c r="Q832" s="225" t="s">
        <v>6270</v>
      </c>
      <c r="R832" s="213"/>
      <c r="S832" s="214">
        <v>93401</v>
      </c>
      <c r="T832" s="214" t="s">
        <v>6030</v>
      </c>
      <c r="U832" s="214">
        <v>2020</v>
      </c>
      <c r="V832" s="215">
        <v>44298</v>
      </c>
      <c r="W832" s="213">
        <v>7730</v>
      </c>
      <c r="X832" s="231"/>
      <c r="Y832" s="212"/>
      <c r="Z832" s="231"/>
      <c r="AA832" s="231"/>
      <c r="AB832" s="231"/>
      <c r="AC832" s="209"/>
      <c r="AD832" s="41"/>
      <c r="AE832" s="41"/>
      <c r="AF832" s="41"/>
      <c r="AG832" s="41"/>
      <c r="AH832" s="41"/>
      <c r="AI832" s="278"/>
    </row>
    <row r="833" spans="1:35" ht="45" customHeight="1" x14ac:dyDescent="0.2">
      <c r="A833" s="218" t="s">
        <v>7371</v>
      </c>
      <c r="B833" s="210">
        <v>656700807</v>
      </c>
      <c r="C833" s="209"/>
      <c r="D833" s="210" t="s">
        <v>7975</v>
      </c>
      <c r="E833" s="209" t="s">
        <v>6271</v>
      </c>
      <c r="F833" s="211" t="s">
        <v>5713</v>
      </c>
      <c r="G833" s="211"/>
      <c r="H833" s="211" t="s">
        <v>5406</v>
      </c>
      <c r="I833" s="211" t="s">
        <v>5407</v>
      </c>
      <c r="J833" s="209" t="s">
        <v>5179</v>
      </c>
      <c r="K833" s="209" t="s">
        <v>5408</v>
      </c>
      <c r="L833" s="209" t="s">
        <v>5409</v>
      </c>
      <c r="M833" s="209" t="s">
        <v>5410</v>
      </c>
      <c r="N833" s="212" t="s">
        <v>46</v>
      </c>
      <c r="O833" s="213" t="s">
        <v>579</v>
      </c>
      <c r="P833" s="213">
        <v>56966462572</v>
      </c>
      <c r="Q833" s="225" t="s">
        <v>5411</v>
      </c>
      <c r="R833" s="213"/>
      <c r="S833" s="214">
        <v>93401</v>
      </c>
      <c r="T833" s="214" t="s">
        <v>5718</v>
      </c>
      <c r="U833" s="214">
        <v>2019</v>
      </c>
      <c r="V833" s="215">
        <v>43707</v>
      </c>
      <c r="W833" s="213">
        <v>7687</v>
      </c>
      <c r="X833" s="231"/>
      <c r="Y833" s="212"/>
      <c r="Z833" s="231"/>
      <c r="AA833" s="231"/>
      <c r="AB833" s="231"/>
      <c r="AC833" s="209"/>
      <c r="AD833" s="41"/>
      <c r="AE833" s="41"/>
      <c r="AF833" s="41"/>
      <c r="AG833" s="41"/>
      <c r="AH833" s="41"/>
      <c r="AI833" s="278"/>
    </row>
    <row r="834" spans="1:35" ht="45" customHeight="1" x14ac:dyDescent="0.2">
      <c r="A834" s="218" t="s">
        <v>7372</v>
      </c>
      <c r="B834" s="210">
        <v>700555003</v>
      </c>
      <c r="C834" s="209" t="s">
        <v>3162</v>
      </c>
      <c r="D834" s="210" t="s">
        <v>7980</v>
      </c>
      <c r="E834" s="209" t="s">
        <v>136</v>
      </c>
      <c r="F834" s="211" t="s">
        <v>1389</v>
      </c>
      <c r="G834" s="211"/>
      <c r="H834" s="211" t="s">
        <v>4653</v>
      </c>
      <c r="I834" s="211" t="s">
        <v>28</v>
      </c>
      <c r="J834" s="209"/>
      <c r="K834" s="209"/>
      <c r="L834" s="209" t="s">
        <v>4654</v>
      </c>
      <c r="M834" s="209" t="s">
        <v>4655</v>
      </c>
      <c r="N834" s="212" t="s">
        <v>4995</v>
      </c>
      <c r="O834" s="213" t="s">
        <v>159</v>
      </c>
      <c r="P834" s="213" t="s">
        <v>4656</v>
      </c>
      <c r="Q834" s="214"/>
      <c r="R834" s="213"/>
      <c r="S834" s="214" t="s">
        <v>222</v>
      </c>
      <c r="T834" s="214" t="s">
        <v>4286</v>
      </c>
      <c r="U834" s="214">
        <v>2005</v>
      </c>
      <c r="V834" s="215">
        <v>37970</v>
      </c>
      <c r="W834" s="213">
        <v>6913</v>
      </c>
      <c r="X834" s="231"/>
      <c r="Y834" s="212"/>
      <c r="Z834" s="231"/>
      <c r="AA834" s="231"/>
      <c r="AB834" s="231"/>
      <c r="AC834" s="209"/>
      <c r="AD834" s="41"/>
      <c r="AE834" s="41"/>
      <c r="AF834" s="41"/>
      <c r="AG834" s="41"/>
      <c r="AH834" s="41"/>
      <c r="AI834" s="278"/>
    </row>
    <row r="835" spans="1:35" ht="45" customHeight="1" x14ac:dyDescent="0.2">
      <c r="A835" s="218" t="s">
        <v>8179</v>
      </c>
      <c r="B835" s="210">
        <v>708967009</v>
      </c>
      <c r="C835" s="209" t="s">
        <v>4657</v>
      </c>
      <c r="D835" s="210" t="s">
        <v>7980</v>
      </c>
      <c r="E835" s="209" t="s">
        <v>6272</v>
      </c>
      <c r="F835" s="211" t="s">
        <v>4658</v>
      </c>
      <c r="G835" s="211"/>
      <c r="H835" s="211" t="s">
        <v>4659</v>
      </c>
      <c r="I835" s="211" t="s">
        <v>28</v>
      </c>
      <c r="J835" s="209"/>
      <c r="K835" s="209"/>
      <c r="L835" s="209" t="s">
        <v>7373</v>
      </c>
      <c r="M835" s="209" t="s">
        <v>4660</v>
      </c>
      <c r="N835" s="212" t="s">
        <v>4997</v>
      </c>
      <c r="O835" s="213" t="s">
        <v>2451</v>
      </c>
      <c r="P835" s="213" t="s">
        <v>4661</v>
      </c>
      <c r="Q835" s="225" t="s">
        <v>5719</v>
      </c>
      <c r="R835" s="213"/>
      <c r="S835" s="214" t="s">
        <v>4662</v>
      </c>
      <c r="T835" s="214" t="s">
        <v>5959</v>
      </c>
      <c r="U835" s="214">
        <v>2020</v>
      </c>
      <c r="V835" s="215">
        <v>37970</v>
      </c>
      <c r="W835" s="213">
        <v>5650</v>
      </c>
      <c r="X835" s="273"/>
      <c r="Y835" s="274"/>
      <c r="Z835" s="273"/>
      <c r="AA835" s="273"/>
      <c r="AB835" s="273"/>
      <c r="AC835" s="275"/>
      <c r="AD835" s="41"/>
      <c r="AE835" s="41"/>
      <c r="AF835" s="41"/>
      <c r="AG835" s="41"/>
      <c r="AH835" s="41"/>
      <c r="AI835" s="278"/>
    </row>
    <row r="836" spans="1:35" ht="45" customHeight="1" x14ac:dyDescent="0.2">
      <c r="A836" s="218" t="s">
        <v>4663</v>
      </c>
      <c r="B836" s="210">
        <v>815133005</v>
      </c>
      <c r="C836" s="209" t="s">
        <v>135</v>
      </c>
      <c r="D836" s="210" t="s">
        <v>7980</v>
      </c>
      <c r="E836" s="209" t="s">
        <v>6273</v>
      </c>
      <c r="F836" s="211" t="s">
        <v>26</v>
      </c>
      <c r="G836" s="211"/>
      <c r="H836" s="211" t="s">
        <v>137</v>
      </c>
      <c r="I836" s="211" t="s">
        <v>28</v>
      </c>
      <c r="J836" s="209"/>
      <c r="K836" s="209"/>
      <c r="L836" s="209" t="s">
        <v>4664</v>
      </c>
      <c r="M836" s="209" t="s">
        <v>4665</v>
      </c>
      <c r="N836" s="212" t="s">
        <v>4999</v>
      </c>
      <c r="O836" s="213" t="s">
        <v>1387</v>
      </c>
      <c r="P836" s="213"/>
      <c r="Q836" s="214"/>
      <c r="R836" s="213"/>
      <c r="S836" s="214" t="s">
        <v>247</v>
      </c>
      <c r="T836" s="214" t="s">
        <v>4666</v>
      </c>
      <c r="U836" s="214">
        <v>2008</v>
      </c>
      <c r="V836" s="215">
        <v>37970</v>
      </c>
      <c r="W836" s="213">
        <v>7048</v>
      </c>
      <c r="X836" s="231"/>
      <c r="Y836" s="212"/>
      <c r="Z836" s="231"/>
      <c r="AA836" s="231"/>
      <c r="AB836" s="231"/>
      <c r="AC836" s="209"/>
      <c r="AD836" s="41"/>
      <c r="AE836" s="41"/>
      <c r="AF836" s="41"/>
      <c r="AG836" s="41"/>
      <c r="AH836" s="41"/>
      <c r="AI836" s="278"/>
    </row>
    <row r="837" spans="1:35" ht="45" customHeight="1" x14ac:dyDescent="0.2">
      <c r="A837" s="218" t="s">
        <v>4667</v>
      </c>
      <c r="B837" s="210">
        <v>703130003</v>
      </c>
      <c r="C837" s="209" t="s">
        <v>123</v>
      </c>
      <c r="D837" s="210" t="s">
        <v>7980</v>
      </c>
      <c r="E837" s="209" t="s">
        <v>8212</v>
      </c>
      <c r="F837" s="211" t="s">
        <v>4658</v>
      </c>
      <c r="G837" s="211"/>
      <c r="H837" s="211" t="s">
        <v>4659</v>
      </c>
      <c r="I837" s="211" t="s">
        <v>28</v>
      </c>
      <c r="J837" s="209"/>
      <c r="K837" s="209"/>
      <c r="L837" s="209" t="s">
        <v>6095</v>
      </c>
      <c r="M837" s="209" t="s">
        <v>4668</v>
      </c>
      <c r="N837" s="212" t="s">
        <v>501</v>
      </c>
      <c r="O837" s="213" t="s">
        <v>1311</v>
      </c>
      <c r="P837" s="213" t="s">
        <v>4669</v>
      </c>
      <c r="Q837" s="225" t="s">
        <v>5588</v>
      </c>
      <c r="R837" s="213" t="s">
        <v>6096</v>
      </c>
      <c r="S837" s="214" t="s">
        <v>4662</v>
      </c>
      <c r="T837" s="214" t="s">
        <v>7374</v>
      </c>
      <c r="U837" s="214">
        <v>2020</v>
      </c>
      <c r="V837" s="215">
        <v>37970</v>
      </c>
      <c r="W837" s="213">
        <v>6430</v>
      </c>
      <c r="X837" s="273"/>
      <c r="Y837" s="274"/>
      <c r="Z837" s="273"/>
      <c r="AA837" s="273"/>
      <c r="AB837" s="273"/>
      <c r="AC837" s="275"/>
      <c r="AD837" s="41"/>
      <c r="AE837" s="41"/>
      <c r="AF837" s="41"/>
      <c r="AG837" s="41"/>
      <c r="AH837" s="41"/>
      <c r="AI837" s="278"/>
    </row>
    <row r="838" spans="1:35" ht="45" customHeight="1" x14ac:dyDescent="0.2">
      <c r="A838" s="218" t="s">
        <v>8180</v>
      </c>
      <c r="B838" s="210">
        <v>718028000</v>
      </c>
      <c r="C838" s="209" t="s">
        <v>123</v>
      </c>
      <c r="D838" s="210" t="s">
        <v>7980</v>
      </c>
      <c r="E838" s="209" t="s">
        <v>6274</v>
      </c>
      <c r="F838" s="211" t="s">
        <v>4658</v>
      </c>
      <c r="G838" s="211"/>
      <c r="H838" s="211" t="s">
        <v>4659</v>
      </c>
      <c r="I838" s="211" t="s">
        <v>28</v>
      </c>
      <c r="J838" s="209"/>
      <c r="K838" s="209"/>
      <c r="L838" s="209" t="s">
        <v>4670</v>
      </c>
      <c r="M838" s="246" t="s">
        <v>4672</v>
      </c>
      <c r="N838" s="212" t="s">
        <v>46</v>
      </c>
      <c r="O838" s="213" t="s">
        <v>2828</v>
      </c>
      <c r="P838" s="213"/>
      <c r="Q838" s="214" t="s">
        <v>4671</v>
      </c>
      <c r="R838" s="213"/>
      <c r="S838" s="214" t="s">
        <v>4662</v>
      </c>
      <c r="T838" s="214" t="s">
        <v>4673</v>
      </c>
      <c r="U838" s="214">
        <v>2011</v>
      </c>
      <c r="V838" s="215">
        <v>37970</v>
      </c>
      <c r="W838" s="213">
        <v>7024</v>
      </c>
      <c r="X838" s="231"/>
      <c r="Y838" s="212"/>
      <c r="Z838" s="231"/>
      <c r="AA838" s="231"/>
      <c r="AB838" s="231"/>
      <c r="AC838" s="209"/>
      <c r="AD838" s="41"/>
      <c r="AE838" s="41"/>
      <c r="AF838" s="41"/>
      <c r="AG838" s="41"/>
      <c r="AH838" s="41"/>
      <c r="AI838" s="278"/>
    </row>
    <row r="839" spans="1:35" ht="45" customHeight="1" x14ac:dyDescent="0.2">
      <c r="A839" s="218" t="s">
        <v>8181</v>
      </c>
      <c r="B839" s="210">
        <v>703553001</v>
      </c>
      <c r="C839" s="209" t="s">
        <v>123</v>
      </c>
      <c r="D839" s="210" t="s">
        <v>7980</v>
      </c>
      <c r="E839" s="209" t="s">
        <v>6275</v>
      </c>
      <c r="F839" s="211" t="s">
        <v>5836</v>
      </c>
      <c r="G839" s="211"/>
      <c r="H839" s="211" t="s">
        <v>4674</v>
      </c>
      <c r="I839" s="259" t="s">
        <v>28</v>
      </c>
      <c r="J839" s="209" t="s">
        <v>5679</v>
      </c>
      <c r="K839" s="209" t="s">
        <v>5679</v>
      </c>
      <c r="L839" s="209" t="s">
        <v>5806</v>
      </c>
      <c r="M839" s="209" t="s">
        <v>5348</v>
      </c>
      <c r="N839" s="212" t="s">
        <v>5000</v>
      </c>
      <c r="O839" s="213" t="s">
        <v>900</v>
      </c>
      <c r="P839" s="213" t="s">
        <v>4675</v>
      </c>
      <c r="Q839" s="225" t="s">
        <v>5807</v>
      </c>
      <c r="R839" s="213" t="s">
        <v>5349</v>
      </c>
      <c r="S839" s="214" t="s">
        <v>4662</v>
      </c>
      <c r="T839" s="214" t="s">
        <v>5837</v>
      </c>
      <c r="U839" s="214">
        <v>2019</v>
      </c>
      <c r="V839" s="215">
        <v>37970</v>
      </c>
      <c r="W839" s="213">
        <v>6690</v>
      </c>
      <c r="X839" s="231"/>
      <c r="Y839" s="212"/>
      <c r="Z839" s="231"/>
      <c r="AA839" s="231"/>
      <c r="AB839" s="231"/>
      <c r="AC839" s="209"/>
      <c r="AD839" s="41"/>
      <c r="AE839" s="41"/>
      <c r="AF839" s="41"/>
      <c r="AG839" s="41"/>
      <c r="AH839" s="41"/>
      <c r="AI839" s="278"/>
    </row>
    <row r="840" spans="1:35" ht="45" customHeight="1" x14ac:dyDescent="0.2">
      <c r="A840" s="218" t="s">
        <v>8182</v>
      </c>
      <c r="B840" s="210">
        <v>817325009</v>
      </c>
      <c r="C840" s="209" t="s">
        <v>135</v>
      </c>
      <c r="D840" s="210" t="s">
        <v>7980</v>
      </c>
      <c r="E840" s="209" t="s">
        <v>6276</v>
      </c>
      <c r="F840" s="211" t="s">
        <v>26</v>
      </c>
      <c r="G840" s="211"/>
      <c r="H840" s="211" t="s">
        <v>137</v>
      </c>
      <c r="I840" s="211" t="s">
        <v>28</v>
      </c>
      <c r="J840" s="209"/>
      <c r="K840" s="209"/>
      <c r="L840" s="209" t="s">
        <v>5209</v>
      </c>
      <c r="M840" s="209" t="s">
        <v>5207</v>
      </c>
      <c r="N840" s="212" t="s">
        <v>47</v>
      </c>
      <c r="O840" s="213" t="s">
        <v>1382</v>
      </c>
      <c r="P840" s="213" t="s">
        <v>5206</v>
      </c>
      <c r="Q840" s="214" t="s">
        <v>5208</v>
      </c>
      <c r="R840" s="213"/>
      <c r="S840" s="214">
        <v>93910</v>
      </c>
      <c r="T840" s="209" t="s">
        <v>5205</v>
      </c>
      <c r="U840" s="214">
        <v>2018</v>
      </c>
      <c r="V840" s="215">
        <v>37970</v>
      </c>
      <c r="W840" s="213">
        <v>6350</v>
      </c>
      <c r="X840" s="231"/>
      <c r="Y840" s="212"/>
      <c r="Z840" s="231"/>
      <c r="AA840" s="231"/>
      <c r="AB840" s="231"/>
      <c r="AC840" s="209"/>
      <c r="AD840" s="41"/>
      <c r="AE840" s="41"/>
      <c r="AF840" s="41"/>
      <c r="AG840" s="41"/>
      <c r="AH840" s="41"/>
      <c r="AI840" s="278"/>
    </row>
    <row r="841" spans="1:35" ht="45" customHeight="1" x14ac:dyDescent="0.2">
      <c r="A841" s="218" t="s">
        <v>7375</v>
      </c>
      <c r="B841" s="210">
        <v>700270009</v>
      </c>
      <c r="C841" s="209" t="s">
        <v>4676</v>
      </c>
      <c r="D841" s="210" t="s">
        <v>7980</v>
      </c>
      <c r="E841" s="209" t="s">
        <v>6277</v>
      </c>
      <c r="F841" s="211" t="s">
        <v>5902</v>
      </c>
      <c r="G841" s="211"/>
      <c r="H841" s="211" t="s">
        <v>3308</v>
      </c>
      <c r="I841" s="211" t="s">
        <v>28</v>
      </c>
      <c r="J841" s="209"/>
      <c r="K841" s="209"/>
      <c r="L841" s="209" t="s">
        <v>5331</v>
      </c>
      <c r="M841" s="209" t="s">
        <v>4677</v>
      </c>
      <c r="N841" s="212" t="s">
        <v>46</v>
      </c>
      <c r="O841" s="213" t="s">
        <v>579</v>
      </c>
      <c r="P841" s="213" t="s">
        <v>4678</v>
      </c>
      <c r="Q841" s="214"/>
      <c r="R841" s="213"/>
      <c r="S841" s="214" t="s">
        <v>4679</v>
      </c>
      <c r="T841" s="214" t="s">
        <v>7376</v>
      </c>
      <c r="U841" s="214">
        <v>2020</v>
      </c>
      <c r="V841" s="215">
        <v>37970</v>
      </c>
      <c r="W841" s="213">
        <v>5850</v>
      </c>
      <c r="X841" s="231"/>
      <c r="Y841" s="212"/>
      <c r="Z841" s="231"/>
      <c r="AA841" s="231"/>
      <c r="AB841" s="231"/>
      <c r="AC841" s="209"/>
      <c r="AD841" s="41"/>
      <c r="AE841" s="41"/>
      <c r="AF841" s="41"/>
      <c r="AG841" s="41"/>
      <c r="AH841" s="41"/>
      <c r="AI841" s="278"/>
    </row>
    <row r="842" spans="1:35" ht="45" customHeight="1" x14ac:dyDescent="0.2">
      <c r="A842" s="218" t="s">
        <v>7377</v>
      </c>
      <c r="B842" s="210">
        <v>700414000</v>
      </c>
      <c r="C842" s="209" t="s">
        <v>260</v>
      </c>
      <c r="D842" s="210" t="s">
        <v>7980</v>
      </c>
      <c r="E842" s="209" t="s">
        <v>136</v>
      </c>
      <c r="F842" s="211" t="s">
        <v>1389</v>
      </c>
      <c r="G842" s="211"/>
      <c r="H842" s="211" t="s">
        <v>4680</v>
      </c>
      <c r="I842" s="211" t="s">
        <v>28</v>
      </c>
      <c r="J842" s="209"/>
      <c r="K842" s="209"/>
      <c r="L842" s="209" t="s">
        <v>4681</v>
      </c>
      <c r="M842" s="209" t="s">
        <v>4682</v>
      </c>
      <c r="N842" s="212" t="s">
        <v>46</v>
      </c>
      <c r="O842" s="213" t="s">
        <v>4313</v>
      </c>
      <c r="P842" s="213" t="s">
        <v>4683</v>
      </c>
      <c r="Q842" s="214" t="s">
        <v>4684</v>
      </c>
      <c r="R842" s="213"/>
      <c r="S842" s="214" t="s">
        <v>222</v>
      </c>
      <c r="T842" s="214" t="s">
        <v>4685</v>
      </c>
      <c r="U842" s="214">
        <v>2015</v>
      </c>
      <c r="V842" s="215">
        <v>37970</v>
      </c>
      <c r="W842" s="213">
        <v>6904</v>
      </c>
      <c r="X842" s="231"/>
      <c r="Y842" s="212"/>
      <c r="Z842" s="231"/>
      <c r="AA842" s="231"/>
      <c r="AB842" s="231"/>
      <c r="AC842" s="209"/>
      <c r="AD842" s="41"/>
      <c r="AE842" s="41"/>
      <c r="AF842" s="41"/>
      <c r="AG842" s="41"/>
      <c r="AH842" s="41"/>
      <c r="AI842" s="278"/>
    </row>
    <row r="843" spans="1:35" ht="45" customHeight="1" x14ac:dyDescent="0.2">
      <c r="A843" s="218" t="s">
        <v>7378</v>
      </c>
      <c r="B843" s="210">
        <v>605060005</v>
      </c>
      <c r="C843" s="209" t="s">
        <v>123</v>
      </c>
      <c r="D843" s="210" t="s">
        <v>8069</v>
      </c>
      <c r="E843" s="209" t="s">
        <v>6278</v>
      </c>
      <c r="F843" s="211" t="s">
        <v>4658</v>
      </c>
      <c r="G843" s="211"/>
      <c r="H843" s="211" t="s">
        <v>4686</v>
      </c>
      <c r="I843" s="211" t="s">
        <v>28</v>
      </c>
      <c r="J843" s="209"/>
      <c r="K843" s="209"/>
      <c r="L843" s="209" t="s">
        <v>7379</v>
      </c>
      <c r="M843" s="209" t="s">
        <v>4687</v>
      </c>
      <c r="N843" s="212" t="s">
        <v>46</v>
      </c>
      <c r="O843" s="213" t="s">
        <v>579</v>
      </c>
      <c r="P843" s="213" t="s">
        <v>5103</v>
      </c>
      <c r="Q843" s="214" t="s">
        <v>5104</v>
      </c>
      <c r="R843" s="213"/>
      <c r="S843" s="214" t="s">
        <v>4688</v>
      </c>
      <c r="T843" s="214" t="s">
        <v>482</v>
      </c>
      <c r="U843" s="214" t="s">
        <v>8005</v>
      </c>
      <c r="V843" s="215">
        <v>37970</v>
      </c>
      <c r="W843" s="213">
        <v>6974</v>
      </c>
      <c r="X843" s="273"/>
      <c r="Y843" s="274"/>
      <c r="Z843" s="273"/>
      <c r="AA843" s="273"/>
      <c r="AB843" s="273"/>
      <c r="AC843" s="275"/>
      <c r="AD843" s="41"/>
      <c r="AE843" s="41"/>
      <c r="AF843" s="41"/>
      <c r="AG843" s="41"/>
      <c r="AH843" s="41"/>
      <c r="AI843" s="278"/>
    </row>
    <row r="844" spans="1:35" ht="45" customHeight="1" x14ac:dyDescent="0.2">
      <c r="A844" s="218" t="s">
        <v>7380</v>
      </c>
      <c r="B844" s="210">
        <v>816989000</v>
      </c>
      <c r="C844" s="209" t="s">
        <v>4689</v>
      </c>
      <c r="D844" s="210" t="s">
        <v>8004</v>
      </c>
      <c r="E844" s="209" t="s">
        <v>4690</v>
      </c>
      <c r="F844" s="211" t="s">
        <v>5436</v>
      </c>
      <c r="G844" s="211"/>
      <c r="H844" s="211" t="s">
        <v>4691</v>
      </c>
      <c r="I844" s="211" t="s">
        <v>28</v>
      </c>
      <c r="J844" s="209"/>
      <c r="K844" s="209"/>
      <c r="L844" s="209" t="s">
        <v>4692</v>
      </c>
      <c r="M844" s="209" t="s">
        <v>4693</v>
      </c>
      <c r="N844" s="212" t="s">
        <v>46</v>
      </c>
      <c r="O844" s="213" t="s">
        <v>579</v>
      </c>
      <c r="P844" s="213"/>
      <c r="Q844" s="214"/>
      <c r="R844" s="213"/>
      <c r="S844" s="214">
        <v>93105</v>
      </c>
      <c r="T844" s="214" t="s">
        <v>7913</v>
      </c>
      <c r="U844" s="214">
        <v>2021</v>
      </c>
      <c r="V844" s="215">
        <v>37970</v>
      </c>
      <c r="W844" s="213">
        <v>7107</v>
      </c>
      <c r="X844" s="231"/>
      <c r="Y844" s="212"/>
      <c r="Z844" s="231"/>
      <c r="AA844" s="231"/>
      <c r="AB844" s="231"/>
      <c r="AC844" s="209"/>
      <c r="AD844" s="41"/>
      <c r="AE844" s="41"/>
      <c r="AF844" s="41"/>
      <c r="AG844" s="41"/>
      <c r="AH844" s="41"/>
      <c r="AI844" s="278"/>
    </row>
    <row r="845" spans="1:35" ht="45" customHeight="1" x14ac:dyDescent="0.2">
      <c r="A845" s="218" t="s">
        <v>4694</v>
      </c>
      <c r="B845" s="210">
        <v>821589088</v>
      </c>
      <c r="C845" s="209" t="s">
        <v>135</v>
      </c>
      <c r="D845" s="210" t="s">
        <v>7980</v>
      </c>
      <c r="E845" s="209" t="s">
        <v>4695</v>
      </c>
      <c r="F845" s="211" t="s">
        <v>26</v>
      </c>
      <c r="G845" s="211"/>
      <c r="H845" s="211" t="s">
        <v>137</v>
      </c>
      <c r="I845" s="211" t="s">
        <v>28</v>
      </c>
      <c r="J845" s="209"/>
      <c r="K845" s="209"/>
      <c r="L845" s="209" t="s">
        <v>4696</v>
      </c>
      <c r="M845" s="209" t="s">
        <v>4697</v>
      </c>
      <c r="N845" s="212" t="s">
        <v>47</v>
      </c>
      <c r="O845" s="213" t="s">
        <v>2355</v>
      </c>
      <c r="P845" s="213"/>
      <c r="Q845" s="214"/>
      <c r="R845" s="213"/>
      <c r="S845" s="214" t="s">
        <v>4698</v>
      </c>
      <c r="T845" s="260" t="s">
        <v>4985</v>
      </c>
      <c r="U845" s="261">
        <v>2005</v>
      </c>
      <c r="V845" s="215">
        <v>37970</v>
      </c>
      <c r="W845" s="213">
        <v>6877</v>
      </c>
      <c r="X845" s="231"/>
      <c r="Y845" s="212"/>
      <c r="Z845" s="231"/>
      <c r="AA845" s="231"/>
      <c r="AB845" s="231"/>
      <c r="AC845" s="209"/>
      <c r="AD845" s="41"/>
      <c r="AE845" s="41"/>
      <c r="AF845" s="41"/>
      <c r="AG845" s="41"/>
      <c r="AH845" s="41"/>
      <c r="AI845" s="278"/>
    </row>
    <row r="846" spans="1:35" ht="45" customHeight="1" x14ac:dyDescent="0.2">
      <c r="A846" s="218" t="s">
        <v>4699</v>
      </c>
      <c r="B846" s="210">
        <v>651078105</v>
      </c>
      <c r="C846" s="209" t="s">
        <v>135</v>
      </c>
      <c r="D846" s="210" t="s">
        <v>7980</v>
      </c>
      <c r="E846" s="209" t="s">
        <v>6279</v>
      </c>
      <c r="F846" s="211" t="s">
        <v>26</v>
      </c>
      <c r="G846" s="211"/>
      <c r="H846" s="211" t="s">
        <v>137</v>
      </c>
      <c r="I846" s="211" t="s">
        <v>28</v>
      </c>
      <c r="J846" s="209"/>
      <c r="K846" s="209"/>
      <c r="L846" s="209" t="s">
        <v>4700</v>
      </c>
      <c r="M846" s="209" t="s">
        <v>4701</v>
      </c>
      <c r="N846" s="212" t="s">
        <v>4999</v>
      </c>
      <c r="O846" s="213" t="s">
        <v>8183</v>
      </c>
      <c r="P846" s="213"/>
      <c r="Q846" s="214"/>
      <c r="R846" s="213"/>
      <c r="S846" s="214">
        <v>93910</v>
      </c>
      <c r="T846" s="214" t="s">
        <v>4702</v>
      </c>
      <c r="U846" s="214">
        <v>2007</v>
      </c>
      <c r="V846" s="215">
        <v>37970</v>
      </c>
      <c r="W846" s="213">
        <v>6863</v>
      </c>
      <c r="X846" s="231"/>
      <c r="Y846" s="212"/>
      <c r="Z846" s="231"/>
      <c r="AA846" s="231"/>
      <c r="AB846" s="231"/>
      <c r="AC846" s="209"/>
      <c r="AD846" s="41"/>
      <c r="AE846" s="41"/>
      <c r="AF846" s="41"/>
      <c r="AG846" s="41"/>
      <c r="AH846" s="41"/>
      <c r="AI846" s="278"/>
    </row>
    <row r="847" spans="1:35" ht="45" customHeight="1" x14ac:dyDescent="0.2">
      <c r="A847" s="218" t="s">
        <v>7381</v>
      </c>
      <c r="B847" s="210">
        <v>800665612</v>
      </c>
      <c r="C847" s="209" t="s">
        <v>3162</v>
      </c>
      <c r="D847" s="210" t="s">
        <v>7980</v>
      </c>
      <c r="E847" s="209" t="s">
        <v>4703</v>
      </c>
      <c r="F847" s="211" t="s">
        <v>4704</v>
      </c>
      <c r="G847" s="211"/>
      <c r="H847" s="211" t="s">
        <v>4704</v>
      </c>
      <c r="I847" s="211" t="s">
        <v>28</v>
      </c>
      <c r="J847" s="209"/>
      <c r="K847" s="209"/>
      <c r="L847" s="209" t="s">
        <v>5924</v>
      </c>
      <c r="M847" s="209" t="s">
        <v>4705</v>
      </c>
      <c r="N847" s="212" t="s">
        <v>294</v>
      </c>
      <c r="O847" s="213" t="s">
        <v>1422</v>
      </c>
      <c r="P847" s="213" t="s">
        <v>4706</v>
      </c>
      <c r="Q847" s="214"/>
      <c r="R847" s="213"/>
      <c r="S847" s="214" t="s">
        <v>222</v>
      </c>
      <c r="T847" s="214" t="s">
        <v>7382</v>
      </c>
      <c r="U847" s="214">
        <v>2020</v>
      </c>
      <c r="V847" s="215">
        <v>37970</v>
      </c>
      <c r="W847" s="213">
        <v>3846</v>
      </c>
      <c r="X847" s="273"/>
      <c r="Y847" s="274"/>
      <c r="Z847" s="273"/>
      <c r="AA847" s="273"/>
      <c r="AB847" s="273"/>
      <c r="AC847" s="275"/>
      <c r="AD847" s="41"/>
      <c r="AE847" s="41"/>
      <c r="AF847" s="41"/>
      <c r="AG847" s="41"/>
      <c r="AH847" s="41"/>
      <c r="AI847" s="278"/>
    </row>
    <row r="848" spans="1:35" ht="45" customHeight="1" x14ac:dyDescent="0.2">
      <c r="A848" s="218" t="s">
        <v>7383</v>
      </c>
      <c r="B848" s="210">
        <v>702209048</v>
      </c>
      <c r="C848" s="209" t="s">
        <v>135</v>
      </c>
      <c r="D848" s="210" t="s">
        <v>7980</v>
      </c>
      <c r="E848" s="209" t="s">
        <v>4707</v>
      </c>
      <c r="F848" s="211" t="s">
        <v>26</v>
      </c>
      <c r="G848" s="211"/>
      <c r="H848" s="211" t="s">
        <v>4708</v>
      </c>
      <c r="I848" s="211" t="s">
        <v>28</v>
      </c>
      <c r="J848" s="209"/>
      <c r="K848" s="209"/>
      <c r="L848" s="209" t="s">
        <v>4709</v>
      </c>
      <c r="M848" s="209" t="s">
        <v>5029</v>
      </c>
      <c r="N848" s="212" t="s">
        <v>4996</v>
      </c>
      <c r="O848" s="213" t="s">
        <v>1116</v>
      </c>
      <c r="P848" s="213"/>
      <c r="Q848" s="214"/>
      <c r="R848" s="213"/>
      <c r="S848" s="214" t="s">
        <v>247</v>
      </c>
      <c r="T848" s="214" t="s">
        <v>4710</v>
      </c>
      <c r="U848" s="214">
        <v>2005</v>
      </c>
      <c r="V848" s="215">
        <v>37970</v>
      </c>
      <c r="W848" s="213">
        <v>6520</v>
      </c>
      <c r="X848" s="231"/>
      <c r="Y848" s="212"/>
      <c r="Z848" s="231"/>
      <c r="AA848" s="231"/>
      <c r="AB848" s="231"/>
      <c r="AC848" s="209"/>
      <c r="AD848" s="41"/>
      <c r="AE848" s="41"/>
      <c r="AF848" s="41"/>
      <c r="AG848" s="41"/>
      <c r="AH848" s="41"/>
      <c r="AI848" s="278"/>
    </row>
    <row r="849" spans="1:35" ht="45" customHeight="1" x14ac:dyDescent="0.2">
      <c r="A849" s="218" t="s">
        <v>7384</v>
      </c>
      <c r="B849" s="210">
        <v>732639004</v>
      </c>
      <c r="C849" s="209" t="s">
        <v>135</v>
      </c>
      <c r="D849" s="210" t="s">
        <v>7980</v>
      </c>
      <c r="E849" s="209" t="s">
        <v>4711</v>
      </c>
      <c r="F849" s="211" t="s">
        <v>1389</v>
      </c>
      <c r="G849" s="211"/>
      <c r="H849" s="211" t="s">
        <v>4708</v>
      </c>
      <c r="I849" s="211" t="s">
        <v>28</v>
      </c>
      <c r="J849" s="209"/>
      <c r="K849" s="209"/>
      <c r="L849" s="209" t="s">
        <v>4712</v>
      </c>
      <c r="M849" s="209" t="s">
        <v>4713</v>
      </c>
      <c r="N849" s="212" t="s">
        <v>47</v>
      </c>
      <c r="O849" s="213" t="s">
        <v>4714</v>
      </c>
      <c r="P849" s="213"/>
      <c r="Q849" s="214"/>
      <c r="R849" s="213"/>
      <c r="S849" s="214" t="s">
        <v>222</v>
      </c>
      <c r="T849" s="214" t="s">
        <v>4715</v>
      </c>
      <c r="U849" s="214">
        <v>2004</v>
      </c>
      <c r="V849" s="215">
        <v>37970</v>
      </c>
      <c r="W849" s="213">
        <v>6942</v>
      </c>
      <c r="X849" s="231"/>
      <c r="Y849" s="212"/>
      <c r="Z849" s="231"/>
      <c r="AA849" s="231"/>
      <c r="AB849" s="231"/>
      <c r="AC849" s="209"/>
      <c r="AD849" s="41"/>
      <c r="AE849" s="41"/>
      <c r="AF849" s="41"/>
      <c r="AG849" s="41"/>
      <c r="AH849" s="41"/>
      <c r="AI849" s="278"/>
    </row>
    <row r="850" spans="1:35" ht="45" customHeight="1" x14ac:dyDescent="0.2">
      <c r="A850" s="218" t="s">
        <v>4716</v>
      </c>
      <c r="B850" s="210">
        <v>733785004</v>
      </c>
      <c r="C850" s="209" t="s">
        <v>135</v>
      </c>
      <c r="D850" s="210" t="s">
        <v>7980</v>
      </c>
      <c r="E850" s="209" t="s">
        <v>4717</v>
      </c>
      <c r="F850" s="211" t="s">
        <v>26</v>
      </c>
      <c r="G850" s="211"/>
      <c r="H850" s="211" t="s">
        <v>4708</v>
      </c>
      <c r="I850" s="211" t="s">
        <v>28</v>
      </c>
      <c r="J850" s="209"/>
      <c r="K850" s="209"/>
      <c r="L850" s="209" t="s">
        <v>4718</v>
      </c>
      <c r="M850" s="209" t="s">
        <v>4719</v>
      </c>
      <c r="N850" s="212" t="s">
        <v>4994</v>
      </c>
      <c r="O850" s="213" t="s">
        <v>1412</v>
      </c>
      <c r="P850" s="213"/>
      <c r="Q850" s="214"/>
      <c r="R850" s="213"/>
      <c r="S850" s="214">
        <v>93910</v>
      </c>
      <c r="T850" s="214" t="s">
        <v>4720</v>
      </c>
      <c r="U850" s="214">
        <v>2008</v>
      </c>
      <c r="V850" s="215">
        <v>40016</v>
      </c>
      <c r="W850" s="213">
        <v>7413</v>
      </c>
      <c r="X850" s="231"/>
      <c r="Y850" s="212"/>
      <c r="Z850" s="231"/>
      <c r="AA850" s="231"/>
      <c r="AB850" s="231"/>
      <c r="AC850" s="209"/>
      <c r="AD850" s="41"/>
      <c r="AE850" s="41"/>
      <c r="AF850" s="41"/>
      <c r="AG850" s="41"/>
      <c r="AH850" s="41"/>
      <c r="AI850" s="278"/>
    </row>
    <row r="851" spans="1:35" ht="45" customHeight="1" x14ac:dyDescent="0.2">
      <c r="A851" s="218" t="s">
        <v>7385</v>
      </c>
      <c r="B851" s="210">
        <v>653716907</v>
      </c>
      <c r="C851" s="209" t="s">
        <v>4721</v>
      </c>
      <c r="D851" s="210" t="s">
        <v>7980</v>
      </c>
      <c r="E851" s="209" t="s">
        <v>136</v>
      </c>
      <c r="F851" s="211" t="s">
        <v>1389</v>
      </c>
      <c r="G851" s="211"/>
      <c r="H851" s="211" t="s">
        <v>4680</v>
      </c>
      <c r="I851" s="211" t="s">
        <v>28</v>
      </c>
      <c r="J851" s="209"/>
      <c r="K851" s="209"/>
      <c r="L851" s="209" t="s">
        <v>4722</v>
      </c>
      <c r="M851" s="209" t="s">
        <v>4723</v>
      </c>
      <c r="N851" s="212" t="s">
        <v>501</v>
      </c>
      <c r="O851" s="213" t="s">
        <v>2932</v>
      </c>
      <c r="P851" s="213" t="s">
        <v>5912</v>
      </c>
      <c r="Q851" s="225" t="s">
        <v>5913</v>
      </c>
      <c r="R851" s="213"/>
      <c r="S851" s="214" t="s">
        <v>222</v>
      </c>
      <c r="T851" s="214" t="s">
        <v>5932</v>
      </c>
      <c r="U851" s="214">
        <v>2019</v>
      </c>
      <c r="V851" s="215">
        <v>37970</v>
      </c>
      <c r="W851" s="213">
        <v>6945</v>
      </c>
      <c r="X851" s="231"/>
      <c r="Y851" s="212"/>
      <c r="Z851" s="231"/>
      <c r="AA851" s="231"/>
      <c r="AB851" s="231"/>
      <c r="AC851" s="209"/>
      <c r="AD851" s="41"/>
      <c r="AE851" s="41"/>
      <c r="AF851" s="41"/>
      <c r="AG851" s="41"/>
      <c r="AH851" s="41"/>
      <c r="AI851" s="278"/>
    </row>
    <row r="852" spans="1:35" ht="45" customHeight="1" x14ac:dyDescent="0.2">
      <c r="A852" s="218" t="s">
        <v>7386</v>
      </c>
      <c r="B852" s="210">
        <v>747474001</v>
      </c>
      <c r="C852" s="209" t="s">
        <v>135</v>
      </c>
      <c r="D852" s="210" t="s">
        <v>7980</v>
      </c>
      <c r="E852" s="209" t="s">
        <v>4724</v>
      </c>
      <c r="F852" s="211" t="s">
        <v>1389</v>
      </c>
      <c r="G852" s="211"/>
      <c r="H852" s="211" t="s">
        <v>4708</v>
      </c>
      <c r="I852" s="211" t="s">
        <v>28</v>
      </c>
      <c r="J852" s="209"/>
      <c r="K852" s="209"/>
      <c r="L852" s="209" t="s">
        <v>4725</v>
      </c>
      <c r="M852" s="209" t="s">
        <v>4726</v>
      </c>
      <c r="N852" s="212" t="s">
        <v>4994</v>
      </c>
      <c r="O852" s="213" t="s">
        <v>8126</v>
      </c>
      <c r="P852" s="213"/>
      <c r="Q852" s="214"/>
      <c r="R852" s="213"/>
      <c r="S852" s="214" t="s">
        <v>222</v>
      </c>
      <c r="T852" s="214" t="s">
        <v>4727</v>
      </c>
      <c r="U852" s="214">
        <v>2005</v>
      </c>
      <c r="V852" s="215">
        <v>38768</v>
      </c>
      <c r="W852" s="213">
        <v>7304</v>
      </c>
      <c r="X852" s="231"/>
      <c r="Y852" s="212"/>
      <c r="Z852" s="231"/>
      <c r="AA852" s="231"/>
      <c r="AB852" s="231"/>
      <c r="AC852" s="209"/>
      <c r="AD852" s="41"/>
      <c r="AE852" s="41"/>
      <c r="AF852" s="41"/>
      <c r="AG852" s="41"/>
      <c r="AH852" s="41"/>
      <c r="AI852" s="278"/>
    </row>
    <row r="853" spans="1:35" ht="45" customHeight="1" x14ac:dyDescent="0.2">
      <c r="A853" s="218" t="s">
        <v>7387</v>
      </c>
      <c r="B853" s="210">
        <v>725861001</v>
      </c>
      <c r="C853" s="209" t="s">
        <v>135</v>
      </c>
      <c r="D853" s="210" t="s">
        <v>7980</v>
      </c>
      <c r="E853" s="209" t="s">
        <v>136</v>
      </c>
      <c r="F853" s="211" t="s">
        <v>1389</v>
      </c>
      <c r="G853" s="211"/>
      <c r="H853" s="211" t="s">
        <v>4728</v>
      </c>
      <c r="I853" s="211" t="s">
        <v>28</v>
      </c>
      <c r="J853" s="209"/>
      <c r="K853" s="209"/>
      <c r="L853" s="209" t="s">
        <v>4729</v>
      </c>
      <c r="M853" s="209" t="s">
        <v>4731</v>
      </c>
      <c r="N853" s="212" t="s">
        <v>501</v>
      </c>
      <c r="O853" s="213" t="s">
        <v>2932</v>
      </c>
      <c r="P853" s="213"/>
      <c r="Q853" s="226" t="s">
        <v>4730</v>
      </c>
      <c r="R853" s="213"/>
      <c r="S853" s="214">
        <v>93910</v>
      </c>
      <c r="T853" s="214" t="s">
        <v>4732</v>
      </c>
      <c r="U853" s="214">
        <v>2011</v>
      </c>
      <c r="V853" s="215">
        <v>37970</v>
      </c>
      <c r="W853" s="213">
        <v>6946</v>
      </c>
      <c r="X853" s="231"/>
      <c r="Y853" s="212"/>
      <c r="Z853" s="231"/>
      <c r="AA853" s="231"/>
      <c r="AB853" s="231"/>
      <c r="AC853" s="209"/>
      <c r="AD853" s="41"/>
      <c r="AE853" s="41"/>
      <c r="AF853" s="41"/>
      <c r="AG853" s="41"/>
      <c r="AH853" s="41"/>
      <c r="AI853" s="278"/>
    </row>
    <row r="854" spans="1:35" ht="45" customHeight="1" x14ac:dyDescent="0.2">
      <c r="A854" s="218" t="s">
        <v>7388</v>
      </c>
      <c r="B854" s="209" t="s">
        <v>7767</v>
      </c>
      <c r="C854" s="209" t="s">
        <v>135</v>
      </c>
      <c r="D854" s="210" t="s">
        <v>7980</v>
      </c>
      <c r="E854" s="209" t="s">
        <v>4733</v>
      </c>
      <c r="F854" s="211" t="s">
        <v>26</v>
      </c>
      <c r="G854" s="211"/>
      <c r="H854" s="211" t="s">
        <v>4708</v>
      </c>
      <c r="I854" s="211" t="s">
        <v>28</v>
      </c>
      <c r="J854" s="209"/>
      <c r="K854" s="209"/>
      <c r="L854" s="209" t="s">
        <v>4734</v>
      </c>
      <c r="M854" s="209" t="s">
        <v>4735</v>
      </c>
      <c r="N854" s="212" t="s">
        <v>4994</v>
      </c>
      <c r="O854" s="213" t="s">
        <v>2999</v>
      </c>
      <c r="P854" s="213"/>
      <c r="Q854" s="214"/>
      <c r="R854" s="213"/>
      <c r="S854" s="214" t="s">
        <v>247</v>
      </c>
      <c r="T854" s="214" t="s">
        <v>4736</v>
      </c>
      <c r="U854" s="214">
        <v>2007</v>
      </c>
      <c r="V854" s="215">
        <v>37667</v>
      </c>
      <c r="W854" s="213">
        <v>6790</v>
      </c>
      <c r="X854" s="231"/>
      <c r="Y854" s="212"/>
      <c r="Z854" s="231"/>
      <c r="AA854" s="231"/>
      <c r="AB854" s="231"/>
      <c r="AC854" s="209"/>
      <c r="AD854" s="41"/>
      <c r="AE854" s="41"/>
      <c r="AF854" s="41"/>
      <c r="AG854" s="41"/>
      <c r="AH854" s="41"/>
      <c r="AI854" s="278"/>
    </row>
    <row r="855" spans="1:35" ht="45" customHeight="1" x14ac:dyDescent="0.2">
      <c r="A855" s="218" t="s">
        <v>4737</v>
      </c>
      <c r="B855" s="210">
        <v>732361006</v>
      </c>
      <c r="C855" s="209" t="s">
        <v>135</v>
      </c>
      <c r="D855" s="210" t="s">
        <v>7980</v>
      </c>
      <c r="E855" s="209" t="s">
        <v>4738</v>
      </c>
      <c r="F855" s="211" t="s">
        <v>26</v>
      </c>
      <c r="G855" s="211"/>
      <c r="H855" s="211" t="s">
        <v>4708</v>
      </c>
      <c r="I855" s="211" t="s">
        <v>28</v>
      </c>
      <c r="J855" s="209"/>
      <c r="K855" s="209"/>
      <c r="L855" s="209" t="s">
        <v>4739</v>
      </c>
      <c r="M855" s="209" t="s">
        <v>4740</v>
      </c>
      <c r="N855" s="212" t="s">
        <v>47</v>
      </c>
      <c r="O855" s="213" t="s">
        <v>2622</v>
      </c>
      <c r="P855" s="213"/>
      <c r="Q855" s="214"/>
      <c r="R855" s="213"/>
      <c r="S855" s="214">
        <v>93910</v>
      </c>
      <c r="T855" s="214" t="s">
        <v>4741</v>
      </c>
      <c r="U855" s="214">
        <v>2005</v>
      </c>
      <c r="V855" s="215">
        <v>37970</v>
      </c>
      <c r="W855" s="213">
        <v>6941</v>
      </c>
      <c r="X855" s="231"/>
      <c r="Y855" s="212"/>
      <c r="Z855" s="231"/>
      <c r="AA855" s="231"/>
      <c r="AB855" s="231"/>
      <c r="AC855" s="209"/>
      <c r="AD855" s="41"/>
      <c r="AE855" s="41"/>
      <c r="AF855" s="41"/>
      <c r="AG855" s="41"/>
      <c r="AH855" s="41"/>
      <c r="AI855" s="278"/>
    </row>
    <row r="856" spans="1:35" ht="45" customHeight="1" x14ac:dyDescent="0.2">
      <c r="A856" s="218" t="s">
        <v>8184</v>
      </c>
      <c r="B856" s="210">
        <v>707155000</v>
      </c>
      <c r="C856" s="209" t="s">
        <v>135</v>
      </c>
      <c r="D856" s="210" t="s">
        <v>7980</v>
      </c>
      <c r="E856" s="209" t="s">
        <v>4742</v>
      </c>
      <c r="F856" s="211" t="s">
        <v>4743</v>
      </c>
      <c r="G856" s="211"/>
      <c r="H856" s="211" t="s">
        <v>4708</v>
      </c>
      <c r="I856" s="211" t="s">
        <v>28</v>
      </c>
      <c r="J856" s="209"/>
      <c r="K856" s="209"/>
      <c r="L856" s="209" t="s">
        <v>4744</v>
      </c>
      <c r="M856" s="209" t="s">
        <v>4745</v>
      </c>
      <c r="N856" s="212" t="s">
        <v>4994</v>
      </c>
      <c r="O856" s="213" t="s">
        <v>1412</v>
      </c>
      <c r="P856" s="213"/>
      <c r="Q856" s="214"/>
      <c r="R856" s="213"/>
      <c r="S856" s="214">
        <v>93910</v>
      </c>
      <c r="T856" s="214" t="s">
        <v>4746</v>
      </c>
      <c r="U856" s="214">
        <v>2010</v>
      </c>
      <c r="V856" s="215">
        <v>37970</v>
      </c>
      <c r="W856" s="213">
        <v>6901</v>
      </c>
      <c r="X856" s="231"/>
      <c r="Y856" s="212"/>
      <c r="Z856" s="231"/>
      <c r="AA856" s="231"/>
      <c r="AB856" s="231"/>
      <c r="AC856" s="209"/>
      <c r="AD856" s="41"/>
      <c r="AE856" s="41"/>
      <c r="AF856" s="41"/>
      <c r="AG856" s="41"/>
      <c r="AH856" s="41"/>
      <c r="AI856" s="278"/>
    </row>
    <row r="857" spans="1:35" ht="45" customHeight="1" x14ac:dyDescent="0.2">
      <c r="A857" s="218" t="s">
        <v>8185</v>
      </c>
      <c r="B857" s="210">
        <v>729274003</v>
      </c>
      <c r="C857" s="209" t="s">
        <v>135</v>
      </c>
      <c r="D857" s="210" t="s">
        <v>7980</v>
      </c>
      <c r="E857" s="209" t="s">
        <v>4747</v>
      </c>
      <c r="F857" s="211" t="s">
        <v>26</v>
      </c>
      <c r="G857" s="211"/>
      <c r="H857" s="211" t="s">
        <v>4708</v>
      </c>
      <c r="I857" s="211" t="s">
        <v>28</v>
      </c>
      <c r="J857" s="209"/>
      <c r="K857" s="209"/>
      <c r="L857" s="209" t="s">
        <v>4748</v>
      </c>
      <c r="M857" s="209" t="s">
        <v>4749</v>
      </c>
      <c r="N857" s="212" t="s">
        <v>47</v>
      </c>
      <c r="O857" s="213" t="s">
        <v>2355</v>
      </c>
      <c r="P857" s="213" t="s">
        <v>4750</v>
      </c>
      <c r="Q857" s="214"/>
      <c r="R857" s="213"/>
      <c r="S857" s="214" t="s">
        <v>309</v>
      </c>
      <c r="T857" s="214" t="s">
        <v>4984</v>
      </c>
      <c r="U857" s="214">
        <v>2005</v>
      </c>
      <c r="V857" s="215">
        <v>37970</v>
      </c>
      <c r="W857" s="213">
        <v>6800</v>
      </c>
      <c r="X857" s="231"/>
      <c r="Y857" s="212"/>
      <c r="Z857" s="231"/>
      <c r="AA857" s="231"/>
      <c r="AB857" s="231"/>
      <c r="AC857" s="209"/>
      <c r="AD857" s="41"/>
      <c r="AE857" s="41"/>
      <c r="AF857" s="41"/>
      <c r="AG857" s="41"/>
      <c r="AH857" s="41"/>
      <c r="AI857" s="278"/>
    </row>
    <row r="858" spans="1:35" ht="45" customHeight="1" x14ac:dyDescent="0.2">
      <c r="A858" s="218" t="s">
        <v>7389</v>
      </c>
      <c r="B858" s="210">
        <v>731959005</v>
      </c>
      <c r="C858" s="209" t="s">
        <v>135</v>
      </c>
      <c r="D858" s="210" t="s">
        <v>7980</v>
      </c>
      <c r="E858" s="209" t="s">
        <v>136</v>
      </c>
      <c r="F858" s="211" t="s">
        <v>26</v>
      </c>
      <c r="G858" s="211"/>
      <c r="H858" s="211" t="s">
        <v>4708</v>
      </c>
      <c r="I858" s="211" t="s">
        <v>28</v>
      </c>
      <c r="J858" s="209"/>
      <c r="K858" s="209"/>
      <c r="L858" s="209" t="s">
        <v>4751</v>
      </c>
      <c r="M858" s="209" t="s">
        <v>4752</v>
      </c>
      <c r="N858" s="212" t="s">
        <v>47</v>
      </c>
      <c r="O858" s="213" t="s">
        <v>3016</v>
      </c>
      <c r="P858" s="213" t="s">
        <v>4753</v>
      </c>
      <c r="Q858" s="214"/>
      <c r="R858" s="213"/>
      <c r="S858" s="214" t="s">
        <v>247</v>
      </c>
      <c r="T858" s="214" t="s">
        <v>4983</v>
      </c>
      <c r="U858" s="214">
        <v>2005</v>
      </c>
      <c r="V858" s="215">
        <v>37970</v>
      </c>
      <c r="W858" s="213">
        <v>6940</v>
      </c>
      <c r="X858" s="231"/>
      <c r="Y858" s="212"/>
      <c r="Z858" s="231"/>
      <c r="AA858" s="231"/>
      <c r="AB858" s="231"/>
      <c r="AC858" s="209"/>
      <c r="AD858" s="41"/>
      <c r="AE858" s="41"/>
      <c r="AF858" s="41"/>
      <c r="AG858" s="41"/>
      <c r="AH858" s="41"/>
      <c r="AI858" s="278"/>
    </row>
    <row r="859" spans="1:35" ht="45" customHeight="1" x14ac:dyDescent="0.2">
      <c r="A859" s="218" t="s">
        <v>8186</v>
      </c>
      <c r="B859" s="210">
        <v>800665264</v>
      </c>
      <c r="C859" s="209" t="s">
        <v>135</v>
      </c>
      <c r="D859" s="210" t="s">
        <v>7980</v>
      </c>
      <c r="E859" s="209" t="s">
        <v>4754</v>
      </c>
      <c r="F859" s="211" t="s">
        <v>26</v>
      </c>
      <c r="G859" s="211"/>
      <c r="H859" s="211" t="s">
        <v>4708</v>
      </c>
      <c r="I859" s="211" t="s">
        <v>28</v>
      </c>
      <c r="J859" s="209"/>
      <c r="K859" s="209"/>
      <c r="L859" s="209" t="s">
        <v>4755</v>
      </c>
      <c r="M859" s="209" t="s">
        <v>4756</v>
      </c>
      <c r="N859" s="212" t="s">
        <v>294</v>
      </c>
      <c r="O859" s="213" t="s">
        <v>2557</v>
      </c>
      <c r="P859" s="213"/>
      <c r="Q859" s="214"/>
      <c r="R859" s="213"/>
      <c r="S859" s="214" t="s">
        <v>4757</v>
      </c>
      <c r="T859" s="214" t="s">
        <v>4758</v>
      </c>
      <c r="U859" s="214">
        <v>2004</v>
      </c>
      <c r="V859" s="215">
        <v>37970</v>
      </c>
      <c r="W859" s="213">
        <v>6550</v>
      </c>
      <c r="X859" s="231"/>
      <c r="Y859" s="212"/>
      <c r="Z859" s="231"/>
      <c r="AA859" s="231"/>
      <c r="AB859" s="231"/>
      <c r="AC859" s="209"/>
      <c r="AD859" s="41"/>
      <c r="AE859" s="41"/>
      <c r="AF859" s="41"/>
      <c r="AG859" s="41"/>
      <c r="AH859" s="41"/>
      <c r="AI859" s="278"/>
    </row>
    <row r="860" spans="1:35" ht="45" customHeight="1" x14ac:dyDescent="0.2">
      <c r="A860" s="218" t="s">
        <v>7390</v>
      </c>
      <c r="B860" s="210">
        <v>700555097</v>
      </c>
      <c r="C860" s="209" t="s">
        <v>135</v>
      </c>
      <c r="D860" s="210" t="s">
        <v>7980</v>
      </c>
      <c r="E860" s="209" t="s">
        <v>4759</v>
      </c>
      <c r="F860" s="211" t="s">
        <v>26</v>
      </c>
      <c r="G860" s="211"/>
      <c r="H860" s="211" t="s">
        <v>4708</v>
      </c>
      <c r="I860" s="211" t="s">
        <v>28</v>
      </c>
      <c r="J860" s="209"/>
      <c r="K860" s="209"/>
      <c r="L860" s="209" t="s">
        <v>4760</v>
      </c>
      <c r="M860" s="209" t="s">
        <v>4761</v>
      </c>
      <c r="N860" s="212" t="s">
        <v>4995</v>
      </c>
      <c r="O860" s="213" t="s">
        <v>57</v>
      </c>
      <c r="P860" s="213" t="s">
        <v>4762</v>
      </c>
      <c r="Q860" s="214"/>
      <c r="R860" s="213"/>
      <c r="S860" s="214">
        <v>93910</v>
      </c>
      <c r="T860" s="214" t="s">
        <v>4763</v>
      </c>
      <c r="U860" s="214">
        <v>2010</v>
      </c>
      <c r="V860" s="215">
        <v>37970</v>
      </c>
      <c r="W860" s="213">
        <v>7023</v>
      </c>
      <c r="X860" s="231"/>
      <c r="Y860" s="212"/>
      <c r="Z860" s="231"/>
      <c r="AA860" s="231"/>
      <c r="AB860" s="231"/>
      <c r="AC860" s="209"/>
      <c r="AD860" s="41"/>
      <c r="AE860" s="41"/>
      <c r="AF860" s="41"/>
      <c r="AG860" s="41"/>
      <c r="AH860" s="41"/>
      <c r="AI860" s="278"/>
    </row>
    <row r="861" spans="1:35" ht="45" customHeight="1" x14ac:dyDescent="0.2">
      <c r="A861" s="218" t="s">
        <v>4764</v>
      </c>
      <c r="B861" s="209" t="s">
        <v>7768</v>
      </c>
      <c r="C861" s="209" t="s">
        <v>135</v>
      </c>
      <c r="D861" s="210" t="s">
        <v>7980</v>
      </c>
      <c r="E861" s="209" t="s">
        <v>4765</v>
      </c>
      <c r="F861" s="211" t="s">
        <v>7391</v>
      </c>
      <c r="G861" s="211"/>
      <c r="H861" s="211" t="s">
        <v>4708</v>
      </c>
      <c r="I861" s="211" t="s">
        <v>28</v>
      </c>
      <c r="J861" s="209"/>
      <c r="K861" s="209"/>
      <c r="L861" s="209" t="s">
        <v>5589</v>
      </c>
      <c r="M861" s="209" t="s">
        <v>7392</v>
      </c>
      <c r="N861" s="212" t="s">
        <v>294</v>
      </c>
      <c r="O861" s="213" t="s">
        <v>4766</v>
      </c>
      <c r="P861" s="213" t="s">
        <v>8213</v>
      </c>
      <c r="Q861" s="225" t="s">
        <v>8214</v>
      </c>
      <c r="R861" s="213"/>
      <c r="S861" s="214" t="s">
        <v>247</v>
      </c>
      <c r="T861" s="214" t="s">
        <v>7393</v>
      </c>
      <c r="U861" s="214">
        <v>2020</v>
      </c>
      <c r="V861" s="215">
        <v>37970</v>
      </c>
      <c r="W861" s="213">
        <v>6650</v>
      </c>
      <c r="X861" s="231"/>
      <c r="Y861" s="212"/>
      <c r="Z861" s="231"/>
      <c r="AA861" s="231"/>
      <c r="AB861" s="231"/>
      <c r="AC861" s="209"/>
      <c r="AD861" s="41"/>
      <c r="AE861" s="41"/>
      <c r="AF861" s="41"/>
      <c r="AG861" s="41"/>
      <c r="AH861" s="41"/>
      <c r="AI861" s="278"/>
    </row>
    <row r="862" spans="1:35" ht="45" customHeight="1" x14ac:dyDescent="0.2">
      <c r="A862" s="218" t="s">
        <v>7394</v>
      </c>
      <c r="B862" s="209" t="s">
        <v>7769</v>
      </c>
      <c r="C862" s="209" t="s">
        <v>135</v>
      </c>
      <c r="D862" s="210" t="s">
        <v>7980</v>
      </c>
      <c r="E862" s="209" t="s">
        <v>4767</v>
      </c>
      <c r="F862" s="211" t="s">
        <v>4768</v>
      </c>
      <c r="G862" s="211"/>
      <c r="H862" s="211" t="s">
        <v>4708</v>
      </c>
      <c r="I862" s="211" t="s">
        <v>28</v>
      </c>
      <c r="J862" s="209"/>
      <c r="K862" s="209"/>
      <c r="L862" s="209" t="s">
        <v>4769</v>
      </c>
      <c r="M862" s="209" t="s">
        <v>4770</v>
      </c>
      <c r="N862" s="212" t="s">
        <v>501</v>
      </c>
      <c r="O862" s="213" t="s">
        <v>7998</v>
      </c>
      <c r="P862" s="213" t="s">
        <v>4771</v>
      </c>
      <c r="Q862" s="214"/>
      <c r="R862" s="213"/>
      <c r="S862" s="214" t="s">
        <v>247</v>
      </c>
      <c r="T862" s="214" t="s">
        <v>4772</v>
      </c>
      <c r="U862" s="214">
        <v>2007</v>
      </c>
      <c r="V862" s="215">
        <v>37970</v>
      </c>
      <c r="W862" s="213">
        <v>6879</v>
      </c>
      <c r="X862" s="231"/>
      <c r="Y862" s="212"/>
      <c r="Z862" s="231"/>
      <c r="AA862" s="231"/>
      <c r="AB862" s="231"/>
      <c r="AC862" s="209"/>
      <c r="AD862" s="41"/>
      <c r="AE862" s="41"/>
      <c r="AF862" s="41"/>
      <c r="AG862" s="41"/>
      <c r="AH862" s="41"/>
      <c r="AI862" s="278"/>
    </row>
    <row r="863" spans="1:35" ht="45" customHeight="1" x14ac:dyDescent="0.2">
      <c r="A863" s="218" t="s">
        <v>3161</v>
      </c>
      <c r="B863" s="210">
        <v>702085047</v>
      </c>
      <c r="C863" s="209" t="s">
        <v>3162</v>
      </c>
      <c r="D863" s="210" t="s">
        <v>7980</v>
      </c>
      <c r="E863" s="209" t="s">
        <v>136</v>
      </c>
      <c r="F863" s="211" t="s">
        <v>1389</v>
      </c>
      <c r="G863" s="211"/>
      <c r="H863" s="211" t="s">
        <v>3163</v>
      </c>
      <c r="I863" s="211" t="s">
        <v>28</v>
      </c>
      <c r="J863" s="209"/>
      <c r="K863" s="209"/>
      <c r="L863" s="209" t="s">
        <v>5676</v>
      </c>
      <c r="M863" s="209" t="s">
        <v>5201</v>
      </c>
      <c r="N863" s="212" t="s">
        <v>4994</v>
      </c>
      <c r="O863" s="213" t="s">
        <v>1412</v>
      </c>
      <c r="P863" s="213" t="s">
        <v>5200</v>
      </c>
      <c r="Q863" s="225" t="s">
        <v>5202</v>
      </c>
      <c r="R863" s="213"/>
      <c r="S863" s="214" t="s">
        <v>222</v>
      </c>
      <c r="T863" s="214" t="s">
        <v>5753</v>
      </c>
      <c r="U863" s="214">
        <v>2019</v>
      </c>
      <c r="V863" s="215">
        <v>37970</v>
      </c>
      <c r="W863" s="213">
        <v>3848</v>
      </c>
      <c r="X863" s="231"/>
      <c r="Y863" s="212"/>
      <c r="Z863" s="231"/>
      <c r="AA863" s="231"/>
      <c r="AB863" s="231"/>
      <c r="AC863" s="209"/>
      <c r="AD863" s="41"/>
      <c r="AE863" s="41"/>
      <c r="AF863" s="41"/>
      <c r="AG863" s="41"/>
      <c r="AH863" s="41"/>
      <c r="AI863" s="278"/>
    </row>
    <row r="864" spans="1:35" ht="45" customHeight="1" x14ac:dyDescent="0.2">
      <c r="A864" s="218" t="s">
        <v>8187</v>
      </c>
      <c r="B864" s="210">
        <v>704380208</v>
      </c>
      <c r="C864" s="209" t="s">
        <v>135</v>
      </c>
      <c r="D864" s="210" t="s">
        <v>7980</v>
      </c>
      <c r="E864" s="209" t="s">
        <v>4773</v>
      </c>
      <c r="F864" s="211" t="s">
        <v>26</v>
      </c>
      <c r="G864" s="211"/>
      <c r="H864" s="211" t="s">
        <v>4708</v>
      </c>
      <c r="I864" s="211" t="s">
        <v>28</v>
      </c>
      <c r="J864" s="209"/>
      <c r="K864" s="209"/>
      <c r="L864" s="209" t="s">
        <v>4774</v>
      </c>
      <c r="M864" s="209" t="s">
        <v>4775</v>
      </c>
      <c r="N864" s="212" t="s">
        <v>294</v>
      </c>
      <c r="O864" s="213" t="s">
        <v>4776</v>
      </c>
      <c r="P864" s="213"/>
      <c r="Q864" s="214"/>
      <c r="R864" s="213"/>
      <c r="S864" s="214" t="s">
        <v>247</v>
      </c>
      <c r="T864" s="214" t="s">
        <v>4777</v>
      </c>
      <c r="U864" s="214">
        <v>2009</v>
      </c>
      <c r="V864" s="215">
        <v>37970</v>
      </c>
      <c r="W864" s="213">
        <v>6923</v>
      </c>
      <c r="X864" s="231"/>
      <c r="Y864" s="212"/>
      <c r="Z864" s="231"/>
      <c r="AA864" s="231"/>
      <c r="AB864" s="231"/>
      <c r="AC864" s="209"/>
      <c r="AD864" s="41"/>
      <c r="AE864" s="41"/>
      <c r="AF864" s="41"/>
      <c r="AG864" s="41"/>
      <c r="AH864" s="41"/>
      <c r="AI864" s="278"/>
    </row>
    <row r="865" spans="1:35" ht="45" customHeight="1" x14ac:dyDescent="0.2">
      <c r="A865" s="218" t="s">
        <v>4778</v>
      </c>
      <c r="B865" s="210">
        <v>702872707</v>
      </c>
      <c r="C865" s="209" t="s">
        <v>135</v>
      </c>
      <c r="D865" s="210" t="s">
        <v>7980</v>
      </c>
      <c r="E865" s="209" t="s">
        <v>4695</v>
      </c>
      <c r="F865" s="211" t="s">
        <v>26</v>
      </c>
      <c r="G865" s="211"/>
      <c r="H865" s="211" t="s">
        <v>137</v>
      </c>
      <c r="I865" s="211" t="s">
        <v>28</v>
      </c>
      <c r="J865" s="209"/>
      <c r="K865" s="209"/>
      <c r="L865" s="209" t="s">
        <v>4779</v>
      </c>
      <c r="M865" s="209" t="s">
        <v>4780</v>
      </c>
      <c r="N865" s="212" t="s">
        <v>46</v>
      </c>
      <c r="O865" s="213" t="s">
        <v>535</v>
      </c>
      <c r="P865" s="213" t="s">
        <v>4781</v>
      </c>
      <c r="Q865" s="214"/>
      <c r="R865" s="213"/>
      <c r="S865" s="214" t="s">
        <v>309</v>
      </c>
      <c r="T865" s="214" t="s">
        <v>4782</v>
      </c>
      <c r="U865" s="214">
        <v>2004</v>
      </c>
      <c r="V865" s="215">
        <v>37970</v>
      </c>
      <c r="W865" s="213">
        <v>7008</v>
      </c>
      <c r="X865" s="231"/>
      <c r="Y865" s="212"/>
      <c r="Z865" s="231"/>
      <c r="AA865" s="231"/>
      <c r="AB865" s="231"/>
      <c r="AC865" s="209"/>
      <c r="AD865" s="41"/>
      <c r="AE865" s="41"/>
      <c r="AF865" s="41"/>
      <c r="AG865" s="41"/>
      <c r="AH865" s="41"/>
      <c r="AI865" s="278"/>
    </row>
    <row r="866" spans="1:35" ht="45" customHeight="1" x14ac:dyDescent="0.2">
      <c r="A866" s="218" t="s">
        <v>7395</v>
      </c>
      <c r="B866" s="210">
        <v>815133048</v>
      </c>
      <c r="C866" s="209" t="s">
        <v>135</v>
      </c>
      <c r="D866" s="210" t="s">
        <v>7980</v>
      </c>
      <c r="E866" s="209" t="s">
        <v>136</v>
      </c>
      <c r="F866" s="211" t="s">
        <v>26</v>
      </c>
      <c r="G866" s="211"/>
      <c r="H866" s="211" t="s">
        <v>4708</v>
      </c>
      <c r="I866" s="211" t="s">
        <v>28</v>
      </c>
      <c r="J866" s="209"/>
      <c r="K866" s="209"/>
      <c r="L866" s="209" t="s">
        <v>4783</v>
      </c>
      <c r="M866" s="209" t="s">
        <v>4784</v>
      </c>
      <c r="N866" s="212" t="s">
        <v>4999</v>
      </c>
      <c r="O866" s="213" t="s">
        <v>3148</v>
      </c>
      <c r="P866" s="213" t="s">
        <v>4785</v>
      </c>
      <c r="Q866" s="214"/>
      <c r="R866" s="213"/>
      <c r="S866" s="214">
        <v>93910</v>
      </c>
      <c r="T866" s="214" t="s">
        <v>4741</v>
      </c>
      <c r="U866" s="214">
        <v>2005</v>
      </c>
      <c r="V866" s="215">
        <v>38159</v>
      </c>
      <c r="W866" s="213">
        <v>6840</v>
      </c>
      <c r="X866" s="231"/>
      <c r="Y866" s="212"/>
      <c r="Z866" s="231"/>
      <c r="AA866" s="231"/>
      <c r="AB866" s="231"/>
      <c r="AC866" s="209"/>
      <c r="AD866" s="41"/>
      <c r="AE866" s="41"/>
      <c r="AF866" s="41"/>
      <c r="AG866" s="41"/>
      <c r="AH866" s="41"/>
      <c r="AI866" s="278"/>
    </row>
    <row r="867" spans="1:35" ht="45" customHeight="1" x14ac:dyDescent="0.2">
      <c r="A867" s="218" t="s">
        <v>7396</v>
      </c>
      <c r="B867" s="210">
        <v>823695004</v>
      </c>
      <c r="C867" s="209" t="s">
        <v>216</v>
      </c>
      <c r="D867" s="210" t="s">
        <v>7980</v>
      </c>
      <c r="E867" s="209" t="s">
        <v>4786</v>
      </c>
      <c r="F867" s="211" t="s">
        <v>4787</v>
      </c>
      <c r="G867" s="211"/>
      <c r="H867" s="211" t="s">
        <v>218</v>
      </c>
      <c r="I867" s="211" t="s">
        <v>28</v>
      </c>
      <c r="J867" s="209"/>
      <c r="K867" s="209"/>
      <c r="L867" s="209" t="s">
        <v>4788</v>
      </c>
      <c r="M867" s="209" t="s">
        <v>4789</v>
      </c>
      <c r="N867" s="212" t="s">
        <v>501</v>
      </c>
      <c r="O867" s="213" t="s">
        <v>7998</v>
      </c>
      <c r="P867" s="213" t="s">
        <v>4790</v>
      </c>
      <c r="Q867" s="214"/>
      <c r="R867" s="213"/>
      <c r="S867" s="214">
        <v>93910</v>
      </c>
      <c r="T867" s="214" t="s">
        <v>7397</v>
      </c>
      <c r="U867" s="214">
        <v>2020</v>
      </c>
      <c r="V867" s="215">
        <v>37970</v>
      </c>
      <c r="W867" s="213">
        <v>5900</v>
      </c>
      <c r="X867" s="273"/>
      <c r="Y867" s="274"/>
      <c r="Z867" s="273"/>
      <c r="AA867" s="273"/>
      <c r="AB867" s="273"/>
      <c r="AC867" s="275"/>
      <c r="AD867" s="41"/>
      <c r="AE867" s="41"/>
      <c r="AF867" s="41"/>
      <c r="AG867" s="41"/>
      <c r="AH867" s="41"/>
      <c r="AI867" s="278"/>
    </row>
    <row r="868" spans="1:35" ht="45" customHeight="1" x14ac:dyDescent="0.2">
      <c r="A868" s="218" t="s">
        <v>4791</v>
      </c>
      <c r="B868" s="210">
        <v>616068008</v>
      </c>
      <c r="C868" s="209" t="s">
        <v>2235</v>
      </c>
      <c r="D868" s="210" t="s">
        <v>8069</v>
      </c>
      <c r="E868" s="209" t="s">
        <v>4792</v>
      </c>
      <c r="F868" s="211" t="s">
        <v>26</v>
      </c>
      <c r="G868" s="211"/>
      <c r="H868" s="211" t="s">
        <v>4793</v>
      </c>
      <c r="I868" s="211" t="s">
        <v>28</v>
      </c>
      <c r="J868" s="209"/>
      <c r="K868" s="209"/>
      <c r="L868" s="209" t="s">
        <v>5105</v>
      </c>
      <c r="M868" s="209" t="s">
        <v>4794</v>
      </c>
      <c r="N868" s="212" t="s">
        <v>4998</v>
      </c>
      <c r="O868" s="213" t="s">
        <v>2257</v>
      </c>
      <c r="P868" s="212" t="s">
        <v>5106</v>
      </c>
      <c r="Q868" s="214"/>
      <c r="R868" s="213"/>
      <c r="S868" s="214">
        <v>91001</v>
      </c>
      <c r="T868" s="214" t="s">
        <v>482</v>
      </c>
      <c r="U868" s="214" t="s">
        <v>8005</v>
      </c>
      <c r="V868" s="215">
        <v>39245</v>
      </c>
      <c r="W868" s="213">
        <v>7359</v>
      </c>
      <c r="X868" s="231"/>
      <c r="Y868" s="212"/>
      <c r="Z868" s="231"/>
      <c r="AA868" s="231"/>
      <c r="AB868" s="231"/>
      <c r="AC868" s="209"/>
      <c r="AD868" s="41"/>
      <c r="AE868" s="41"/>
      <c r="AF868" s="41"/>
      <c r="AG868" s="41"/>
      <c r="AH868" s="41"/>
      <c r="AI868" s="278"/>
    </row>
    <row r="869" spans="1:35" ht="45" customHeight="1" x14ac:dyDescent="0.2">
      <c r="A869" s="218" t="s">
        <v>8188</v>
      </c>
      <c r="B869" s="209" t="s">
        <v>7770</v>
      </c>
      <c r="C869" s="209" t="s">
        <v>2235</v>
      </c>
      <c r="D869" s="210" t="s">
        <v>8069</v>
      </c>
      <c r="E869" s="209" t="s">
        <v>4792</v>
      </c>
      <c r="F869" s="211" t="s">
        <v>26</v>
      </c>
      <c r="G869" s="211"/>
      <c r="H869" s="211" t="s">
        <v>4793</v>
      </c>
      <c r="I869" s="211" t="s">
        <v>28</v>
      </c>
      <c r="J869" s="209"/>
      <c r="K869" s="209"/>
      <c r="L869" s="209" t="s">
        <v>5397</v>
      </c>
      <c r="M869" s="209" t="s">
        <v>4795</v>
      </c>
      <c r="N869" s="212" t="s">
        <v>5034</v>
      </c>
      <c r="O869" s="213" t="s">
        <v>710</v>
      </c>
      <c r="P869" s="213" t="s">
        <v>4796</v>
      </c>
      <c r="Q869" s="214"/>
      <c r="R869" s="213"/>
      <c r="S869" s="214">
        <v>91001</v>
      </c>
      <c r="T869" s="214" t="s">
        <v>482</v>
      </c>
      <c r="U869" s="214" t="s">
        <v>8005</v>
      </c>
      <c r="V869" s="215">
        <v>38266</v>
      </c>
      <c r="W869" s="213">
        <v>7145</v>
      </c>
      <c r="X869" s="231"/>
      <c r="Y869" s="212"/>
      <c r="Z869" s="231"/>
      <c r="AA869" s="231"/>
      <c r="AB869" s="231"/>
      <c r="AC869" s="209"/>
      <c r="AD869" s="41"/>
      <c r="AE869" s="41"/>
      <c r="AF869" s="41"/>
      <c r="AG869" s="41"/>
      <c r="AH869" s="41"/>
      <c r="AI869" s="278"/>
    </row>
    <row r="870" spans="1:35" ht="45" customHeight="1" x14ac:dyDescent="0.2">
      <c r="A870" s="218" t="s">
        <v>4797</v>
      </c>
      <c r="B870" s="210">
        <v>616080008</v>
      </c>
      <c r="C870" s="209" t="s">
        <v>2235</v>
      </c>
      <c r="D870" s="210" t="s">
        <v>8069</v>
      </c>
      <c r="E870" s="209" t="s">
        <v>4792</v>
      </c>
      <c r="F870" s="211" t="s">
        <v>26</v>
      </c>
      <c r="G870" s="211"/>
      <c r="H870" s="211" t="s">
        <v>4793</v>
      </c>
      <c r="I870" s="211" t="s">
        <v>28</v>
      </c>
      <c r="J870" s="209"/>
      <c r="K870" s="209" t="s">
        <v>2808</v>
      </c>
      <c r="L870" s="209" t="s">
        <v>7481</v>
      </c>
      <c r="M870" s="209" t="s">
        <v>5317</v>
      </c>
      <c r="N870" s="212" t="s">
        <v>46</v>
      </c>
      <c r="O870" s="213" t="s">
        <v>1199</v>
      </c>
      <c r="P870" s="213" t="s">
        <v>7482</v>
      </c>
      <c r="Q870" s="225" t="s">
        <v>5318</v>
      </c>
      <c r="R870" s="213"/>
      <c r="S870" s="214">
        <v>91001</v>
      </c>
      <c r="T870" s="214" t="s">
        <v>2331</v>
      </c>
      <c r="U870" s="214" t="s">
        <v>8005</v>
      </c>
      <c r="V870" s="215">
        <v>38595</v>
      </c>
      <c r="W870" s="213">
        <v>7188</v>
      </c>
      <c r="X870" s="273"/>
      <c r="Y870" s="274"/>
      <c r="Z870" s="273"/>
      <c r="AA870" s="273"/>
      <c r="AB870" s="273"/>
      <c r="AC870" s="275"/>
      <c r="AD870" s="41"/>
      <c r="AE870" s="41"/>
      <c r="AF870" s="41"/>
      <c r="AG870" s="41"/>
      <c r="AH870" s="41"/>
      <c r="AI870" s="278"/>
    </row>
    <row r="871" spans="1:35" ht="45" customHeight="1" x14ac:dyDescent="0.2">
      <c r="A871" s="218" t="s">
        <v>7398</v>
      </c>
      <c r="B871" s="210">
        <v>700124509</v>
      </c>
      <c r="C871" s="209" t="s">
        <v>70</v>
      </c>
      <c r="D871" s="210" t="s">
        <v>7975</v>
      </c>
      <c r="E871" s="209" t="s">
        <v>4798</v>
      </c>
      <c r="F871" s="211" t="s">
        <v>7399</v>
      </c>
      <c r="G871" s="211"/>
      <c r="H871" s="211" t="s">
        <v>4799</v>
      </c>
      <c r="I871" s="211" t="s">
        <v>5741</v>
      </c>
      <c r="J871" s="209" t="s">
        <v>4800</v>
      </c>
      <c r="K871" s="209" t="s">
        <v>7400</v>
      </c>
      <c r="L871" s="209" t="s">
        <v>4801</v>
      </c>
      <c r="M871" s="209" t="s">
        <v>4802</v>
      </c>
      <c r="N871" s="212" t="s">
        <v>46</v>
      </c>
      <c r="O871" s="213" t="s">
        <v>887</v>
      </c>
      <c r="P871" s="213" t="s">
        <v>4803</v>
      </c>
      <c r="Q871" s="214" t="s">
        <v>7401</v>
      </c>
      <c r="R871" s="213"/>
      <c r="S871" s="214">
        <v>93401</v>
      </c>
      <c r="T871" s="214" t="s">
        <v>7402</v>
      </c>
      <c r="U871" s="214">
        <v>2020</v>
      </c>
      <c r="V871" s="215">
        <v>37970</v>
      </c>
      <c r="W871" s="213">
        <v>6100</v>
      </c>
      <c r="X871" s="231"/>
      <c r="Y871" s="212"/>
      <c r="Z871" s="231"/>
      <c r="AA871" s="231"/>
      <c r="AB871" s="231"/>
      <c r="AC871" s="209" t="s">
        <v>7967</v>
      </c>
      <c r="AD871" s="41"/>
      <c r="AE871" s="41"/>
      <c r="AF871" s="41"/>
      <c r="AG871" s="41"/>
      <c r="AH871" s="41"/>
      <c r="AI871" s="278" t="s">
        <v>7968</v>
      </c>
    </row>
    <row r="872" spans="1:35" ht="45" customHeight="1" x14ac:dyDescent="0.2">
      <c r="A872" s="218" t="s">
        <v>7403</v>
      </c>
      <c r="B872" s="210">
        <v>702758009</v>
      </c>
      <c r="C872" s="209" t="s">
        <v>70</v>
      </c>
      <c r="D872" s="210" t="s">
        <v>7975</v>
      </c>
      <c r="E872" s="209" t="s">
        <v>4804</v>
      </c>
      <c r="F872" s="211" t="s">
        <v>7634</v>
      </c>
      <c r="G872" s="211"/>
      <c r="H872" s="211" t="s">
        <v>4805</v>
      </c>
      <c r="I872" s="211" t="s">
        <v>7635</v>
      </c>
      <c r="J872" s="209" t="s">
        <v>7636</v>
      </c>
      <c r="K872" s="209" t="s">
        <v>5949</v>
      </c>
      <c r="L872" s="209" t="s">
        <v>5950</v>
      </c>
      <c r="M872" s="209" t="s">
        <v>4806</v>
      </c>
      <c r="N872" s="212" t="s">
        <v>5000</v>
      </c>
      <c r="O872" s="213" t="s">
        <v>900</v>
      </c>
      <c r="P872" s="213" t="s">
        <v>4807</v>
      </c>
      <c r="Q872" s="262" t="s">
        <v>5955</v>
      </c>
      <c r="R872" s="213"/>
      <c r="S872" s="214">
        <v>93401</v>
      </c>
      <c r="T872" s="214" t="s">
        <v>7637</v>
      </c>
      <c r="U872" s="214">
        <v>2020</v>
      </c>
      <c r="V872" s="215">
        <v>37970</v>
      </c>
      <c r="W872" s="213">
        <v>6150</v>
      </c>
      <c r="X872" s="231"/>
      <c r="Y872" s="212"/>
      <c r="Z872" s="231"/>
      <c r="AA872" s="231"/>
      <c r="AB872" s="231"/>
      <c r="AC872" s="209"/>
      <c r="AD872" s="41"/>
      <c r="AE872" s="41"/>
      <c r="AF872" s="41"/>
      <c r="AG872" s="41"/>
      <c r="AH872" s="41"/>
      <c r="AI872" s="278" t="s">
        <v>7969</v>
      </c>
    </row>
    <row r="873" spans="1:35" ht="45" customHeight="1" x14ac:dyDescent="0.2">
      <c r="A873" s="218" t="s">
        <v>4808</v>
      </c>
      <c r="B873" s="210">
        <v>722703006</v>
      </c>
      <c r="C873" s="209" t="s">
        <v>70</v>
      </c>
      <c r="D873" s="210" t="s">
        <v>7975</v>
      </c>
      <c r="E873" s="209" t="s">
        <v>4809</v>
      </c>
      <c r="F873" s="254" t="s">
        <v>7404</v>
      </c>
      <c r="G873" s="254"/>
      <c r="H873" s="211" t="s">
        <v>4810</v>
      </c>
      <c r="I873" s="211" t="s">
        <v>5329</v>
      </c>
      <c r="J873" s="209" t="s">
        <v>4449</v>
      </c>
      <c r="K873" s="209" t="s">
        <v>5330</v>
      </c>
      <c r="L873" s="209" t="s">
        <v>4811</v>
      </c>
      <c r="M873" s="209" t="s">
        <v>4812</v>
      </c>
      <c r="N873" s="212" t="s">
        <v>501</v>
      </c>
      <c r="O873" s="213" t="s">
        <v>1095</v>
      </c>
      <c r="P873" s="213" t="s">
        <v>7405</v>
      </c>
      <c r="Q873" s="226" t="s">
        <v>4813</v>
      </c>
      <c r="R873" s="213"/>
      <c r="S873" s="214" t="s">
        <v>4814</v>
      </c>
      <c r="T873" s="214" t="s">
        <v>7406</v>
      </c>
      <c r="U873" s="214">
        <v>2020</v>
      </c>
      <c r="V873" s="215">
        <v>37970</v>
      </c>
      <c r="W873" s="213">
        <v>6969</v>
      </c>
      <c r="X873" s="231"/>
      <c r="Y873" s="212"/>
      <c r="Z873" s="231"/>
      <c r="AA873" s="231"/>
      <c r="AB873" s="231"/>
      <c r="AC873" s="209"/>
      <c r="AD873" s="41"/>
      <c r="AE873" s="41"/>
      <c r="AF873" s="41"/>
      <c r="AG873" s="41"/>
      <c r="AH873" s="41"/>
      <c r="AI873" s="278"/>
    </row>
    <row r="874" spans="1:35" ht="45" customHeight="1" x14ac:dyDescent="0.2">
      <c r="A874" s="218" t="s">
        <v>8189</v>
      </c>
      <c r="B874" s="210">
        <v>818975007</v>
      </c>
      <c r="C874" s="209" t="s">
        <v>4815</v>
      </c>
      <c r="D874" s="210" t="s">
        <v>7975</v>
      </c>
      <c r="E874" s="209" t="s">
        <v>4816</v>
      </c>
      <c r="F874" s="211" t="s">
        <v>4817</v>
      </c>
      <c r="G874" s="211"/>
      <c r="H874" s="211" t="s">
        <v>4818</v>
      </c>
      <c r="I874" s="211" t="s">
        <v>5354</v>
      </c>
      <c r="J874" s="209" t="s">
        <v>4819</v>
      </c>
      <c r="K874" s="209" t="s">
        <v>5356</v>
      </c>
      <c r="L874" s="209" t="s">
        <v>4820</v>
      </c>
      <c r="M874" s="209" t="s">
        <v>4821</v>
      </c>
      <c r="N874" s="212" t="s">
        <v>46</v>
      </c>
      <c r="O874" s="213" t="s">
        <v>579</v>
      </c>
      <c r="P874" s="213" t="s">
        <v>4822</v>
      </c>
      <c r="Q874" s="214"/>
      <c r="R874" s="213"/>
      <c r="S874" s="214">
        <v>93401</v>
      </c>
      <c r="T874" s="214" t="s">
        <v>5355</v>
      </c>
      <c r="U874" s="214">
        <v>2018</v>
      </c>
      <c r="V874" s="215">
        <v>37970</v>
      </c>
      <c r="W874" s="213">
        <v>7108</v>
      </c>
      <c r="X874" s="231"/>
      <c r="Y874" s="212"/>
      <c r="Z874" s="231"/>
      <c r="AA874" s="231"/>
      <c r="AB874" s="231"/>
      <c r="AC874" s="209"/>
      <c r="AD874" s="41"/>
      <c r="AE874" s="41"/>
      <c r="AF874" s="41"/>
      <c r="AG874" s="41"/>
      <c r="AH874" s="41"/>
      <c r="AI874" s="278"/>
    </row>
    <row r="875" spans="1:35" ht="45" customHeight="1" x14ac:dyDescent="0.2">
      <c r="A875" s="218" t="s">
        <v>7407</v>
      </c>
      <c r="B875" s="210">
        <v>821303001</v>
      </c>
      <c r="C875" s="209" t="s">
        <v>70</v>
      </c>
      <c r="D875" s="210" t="s">
        <v>7975</v>
      </c>
      <c r="E875" s="209" t="s">
        <v>4823</v>
      </c>
      <c r="F875" s="211" t="s">
        <v>4824</v>
      </c>
      <c r="G875" s="211"/>
      <c r="H875" s="211" t="s">
        <v>4825</v>
      </c>
      <c r="I875" s="211" t="s">
        <v>4827</v>
      </c>
      <c r="J875" s="209" t="s">
        <v>4828</v>
      </c>
      <c r="K875" s="209" t="s">
        <v>4829</v>
      </c>
      <c r="L875" s="209" t="s">
        <v>4830</v>
      </c>
      <c r="M875" s="209" t="s">
        <v>4831</v>
      </c>
      <c r="N875" s="212" t="s">
        <v>46</v>
      </c>
      <c r="O875" s="213" t="s">
        <v>685</v>
      </c>
      <c r="P875" s="213" t="s">
        <v>4832</v>
      </c>
      <c r="Q875" s="214"/>
      <c r="R875" s="213"/>
      <c r="S875" s="214">
        <v>93401</v>
      </c>
      <c r="T875" s="214" t="s">
        <v>4826</v>
      </c>
      <c r="U875" s="214">
        <v>2004</v>
      </c>
      <c r="V875" s="215">
        <v>37970</v>
      </c>
      <c r="W875" s="213">
        <v>6250</v>
      </c>
      <c r="X875" s="231"/>
      <c r="Y875" s="212"/>
      <c r="Z875" s="231"/>
      <c r="AA875" s="231"/>
      <c r="AB875" s="231"/>
      <c r="AC875" s="209"/>
      <c r="AD875" s="41"/>
      <c r="AE875" s="41"/>
      <c r="AF875" s="41"/>
      <c r="AG875" s="41"/>
      <c r="AH875" s="41"/>
      <c r="AI875" s="278"/>
    </row>
    <row r="876" spans="1:35" ht="45" customHeight="1" x14ac:dyDescent="0.2">
      <c r="A876" s="218" t="s">
        <v>7408</v>
      </c>
      <c r="B876" s="210">
        <v>700183807</v>
      </c>
      <c r="C876" s="209" t="s">
        <v>70</v>
      </c>
      <c r="D876" s="210" t="s">
        <v>7975</v>
      </c>
      <c r="E876" s="209" t="s">
        <v>4833</v>
      </c>
      <c r="F876" s="211" t="s">
        <v>4834</v>
      </c>
      <c r="G876" s="211"/>
      <c r="H876" s="211" t="s">
        <v>4835</v>
      </c>
      <c r="I876" s="211" t="s">
        <v>4836</v>
      </c>
      <c r="J876" s="209" t="s">
        <v>1584</v>
      </c>
      <c r="K876" s="209" t="s">
        <v>4837</v>
      </c>
      <c r="L876" s="209" t="s">
        <v>4838</v>
      </c>
      <c r="M876" s="209" t="s">
        <v>4839</v>
      </c>
      <c r="N876" s="212" t="s">
        <v>5001</v>
      </c>
      <c r="O876" s="214" t="s">
        <v>895</v>
      </c>
      <c r="P876" s="213" t="s">
        <v>4840</v>
      </c>
      <c r="Q876" s="214"/>
      <c r="R876" s="213"/>
      <c r="S876" s="214">
        <v>93401</v>
      </c>
      <c r="T876" s="214" t="s">
        <v>4841</v>
      </c>
      <c r="U876" s="214">
        <v>2016</v>
      </c>
      <c r="V876" s="215">
        <v>37970</v>
      </c>
      <c r="W876" s="213">
        <v>6300</v>
      </c>
      <c r="X876" s="231"/>
      <c r="Y876" s="212"/>
      <c r="Z876" s="231"/>
      <c r="AA876" s="231"/>
      <c r="AB876" s="231"/>
      <c r="AC876" s="209"/>
      <c r="AD876" s="41"/>
      <c r="AE876" s="41"/>
      <c r="AF876" s="41"/>
      <c r="AG876" s="41"/>
      <c r="AH876" s="41"/>
      <c r="AI876" s="278"/>
    </row>
    <row r="877" spans="1:35" ht="45" customHeight="1" x14ac:dyDescent="0.2">
      <c r="A877" s="218" t="s">
        <v>7409</v>
      </c>
      <c r="B877" s="210">
        <v>620004200</v>
      </c>
      <c r="C877" s="209"/>
      <c r="D877" s="210" t="s">
        <v>8069</v>
      </c>
      <c r="E877" s="209" t="s">
        <v>7410</v>
      </c>
      <c r="F877" s="211" t="s">
        <v>1389</v>
      </c>
      <c r="G877" s="211"/>
      <c r="H877" s="211" t="s">
        <v>7411</v>
      </c>
      <c r="I877" s="211" t="s">
        <v>28</v>
      </c>
      <c r="J877" s="209" t="s">
        <v>5679</v>
      </c>
      <c r="K877" s="209" t="s">
        <v>5679</v>
      </c>
      <c r="L877" s="209" t="s">
        <v>7412</v>
      </c>
      <c r="M877" s="209" t="s">
        <v>7413</v>
      </c>
      <c r="N877" s="212" t="s">
        <v>46</v>
      </c>
      <c r="O877" s="213" t="s">
        <v>579</v>
      </c>
      <c r="P877" s="213">
        <v>56226751400</v>
      </c>
      <c r="Q877" s="214"/>
      <c r="R877" s="213"/>
      <c r="S877" s="214">
        <v>91001</v>
      </c>
      <c r="T877" s="214" t="s">
        <v>493</v>
      </c>
      <c r="U877" s="214" t="s">
        <v>8005</v>
      </c>
      <c r="V877" s="215">
        <v>44354</v>
      </c>
      <c r="W877" s="213">
        <v>7732</v>
      </c>
      <c r="X877" s="283"/>
      <c r="Y877" s="284"/>
      <c r="Z877" s="283"/>
      <c r="AA877" s="283"/>
      <c r="AB877" s="283"/>
      <c r="AC877" s="285"/>
      <c r="AD877" s="41"/>
      <c r="AE877" s="41"/>
      <c r="AF877" s="41"/>
      <c r="AG877" s="41"/>
      <c r="AH877" s="41"/>
      <c r="AI877" s="278"/>
    </row>
    <row r="878" spans="1:35" ht="45" customHeight="1" x14ac:dyDescent="0.2">
      <c r="A878" s="218" t="s">
        <v>4842</v>
      </c>
      <c r="B878" s="210">
        <v>714704001</v>
      </c>
      <c r="C878" s="209" t="s">
        <v>4843</v>
      </c>
      <c r="D878" s="210" t="s">
        <v>7975</v>
      </c>
      <c r="E878" s="209" t="s">
        <v>4844</v>
      </c>
      <c r="F878" s="309" t="s">
        <v>7816</v>
      </c>
      <c r="G878" s="211"/>
      <c r="H878" s="211" t="s">
        <v>4845</v>
      </c>
      <c r="I878" s="211" t="s">
        <v>5720</v>
      </c>
      <c r="J878" s="209" t="s">
        <v>3622</v>
      </c>
      <c r="K878" s="209" t="s">
        <v>5722</v>
      </c>
      <c r="L878" s="209" t="s">
        <v>5721</v>
      </c>
      <c r="M878" s="209" t="s">
        <v>4846</v>
      </c>
      <c r="N878" s="212" t="s">
        <v>46</v>
      </c>
      <c r="O878" s="213" t="s">
        <v>685</v>
      </c>
      <c r="P878" s="213"/>
      <c r="Q878" s="214"/>
      <c r="R878" s="213"/>
      <c r="S878" s="214">
        <v>93105</v>
      </c>
      <c r="T878" s="214" t="s">
        <v>8380</v>
      </c>
      <c r="U878" s="214">
        <v>2022</v>
      </c>
      <c r="V878" s="215">
        <v>38957</v>
      </c>
      <c r="W878" s="213">
        <v>7334</v>
      </c>
      <c r="X878" s="231"/>
      <c r="Y878" s="212"/>
      <c r="Z878" s="231"/>
      <c r="AA878" s="231"/>
      <c r="AB878" s="231"/>
      <c r="AC878" s="209"/>
      <c r="AD878" s="41"/>
      <c r="AE878" s="41"/>
      <c r="AF878" s="41"/>
      <c r="AG878" s="41"/>
      <c r="AH878" s="41"/>
      <c r="AI878" s="278"/>
    </row>
    <row r="879" spans="1:35" ht="45" customHeight="1" x14ac:dyDescent="0.2">
      <c r="A879" s="218" t="s">
        <v>4847</v>
      </c>
      <c r="B879" s="209" t="s">
        <v>7771</v>
      </c>
      <c r="C879" s="209" t="s">
        <v>70</v>
      </c>
      <c r="D879" s="210" t="s">
        <v>7975</v>
      </c>
      <c r="E879" s="209" t="s">
        <v>4848</v>
      </c>
      <c r="F879" s="211" t="s">
        <v>4849</v>
      </c>
      <c r="G879" s="211"/>
      <c r="H879" s="211" t="s">
        <v>4850</v>
      </c>
      <c r="I879" s="211" t="s">
        <v>4851</v>
      </c>
      <c r="J879" s="209" t="s">
        <v>4852</v>
      </c>
      <c r="K879" s="209" t="s">
        <v>4853</v>
      </c>
      <c r="L879" s="209" t="s">
        <v>4854</v>
      </c>
      <c r="M879" s="209" t="s">
        <v>4855</v>
      </c>
      <c r="N879" s="212" t="s">
        <v>46</v>
      </c>
      <c r="O879" s="213" t="s">
        <v>579</v>
      </c>
      <c r="P879" s="213" t="s">
        <v>4856</v>
      </c>
      <c r="Q879" s="214"/>
      <c r="R879" s="213"/>
      <c r="S879" s="214">
        <v>93401</v>
      </c>
      <c r="T879" s="214" t="s">
        <v>4857</v>
      </c>
      <c r="U879" s="214">
        <v>2015</v>
      </c>
      <c r="V879" s="215">
        <v>38659</v>
      </c>
      <c r="W879" s="213">
        <v>7214</v>
      </c>
      <c r="X879" s="231"/>
      <c r="Y879" s="212"/>
      <c r="Z879" s="231"/>
      <c r="AA879" s="231"/>
      <c r="AB879" s="231"/>
      <c r="AC879" s="209"/>
      <c r="AD879" s="41"/>
      <c r="AE879" s="41"/>
      <c r="AF879" s="41"/>
      <c r="AG879" s="41"/>
      <c r="AH879" s="41"/>
      <c r="AI879" s="278"/>
    </row>
    <row r="880" spans="1:35" ht="45" customHeight="1" x14ac:dyDescent="0.2">
      <c r="A880" s="208" t="s">
        <v>8190</v>
      </c>
      <c r="B880" s="310">
        <v>815184009</v>
      </c>
      <c r="C880" s="209" t="s">
        <v>5030</v>
      </c>
      <c r="D880" s="210" t="s">
        <v>8004</v>
      </c>
      <c r="E880" s="209" t="s">
        <v>5031</v>
      </c>
      <c r="F880" s="211" t="s">
        <v>7414</v>
      </c>
      <c r="G880" s="211"/>
      <c r="H880" s="211" t="s">
        <v>5033</v>
      </c>
      <c r="I880" s="211" t="s">
        <v>28</v>
      </c>
      <c r="J880" s="209"/>
      <c r="K880" s="209"/>
      <c r="L880" s="209" t="s">
        <v>7415</v>
      </c>
      <c r="M880" s="209" t="s">
        <v>7416</v>
      </c>
      <c r="N880" s="212" t="s">
        <v>725</v>
      </c>
      <c r="O880" s="213" t="s">
        <v>1503</v>
      </c>
      <c r="P880" s="213" t="s">
        <v>5251</v>
      </c>
      <c r="Q880" s="214" t="s">
        <v>5252</v>
      </c>
      <c r="R880" s="213"/>
      <c r="S880" s="214">
        <v>93105</v>
      </c>
      <c r="T880" s="214" t="s">
        <v>7417</v>
      </c>
      <c r="U880" s="214">
        <v>2020</v>
      </c>
      <c r="V880" s="215">
        <v>38652</v>
      </c>
      <c r="W880" s="213">
        <v>7210</v>
      </c>
      <c r="X880" s="231"/>
      <c r="Y880" s="212"/>
      <c r="Z880" s="231"/>
      <c r="AA880" s="231"/>
      <c r="AB880" s="231"/>
      <c r="AC880" s="209"/>
      <c r="AD880" s="41"/>
      <c r="AE880" s="41"/>
      <c r="AF880" s="41"/>
      <c r="AG880" s="41"/>
      <c r="AH880" s="41"/>
      <c r="AI880" s="278"/>
    </row>
    <row r="881" spans="1:35" ht="45" customHeight="1" x14ac:dyDescent="0.2">
      <c r="A881" s="218" t="s">
        <v>7418</v>
      </c>
      <c r="B881" s="210">
        <v>719122000</v>
      </c>
      <c r="C881" s="209" t="s">
        <v>70</v>
      </c>
      <c r="D881" s="210" t="s">
        <v>7975</v>
      </c>
      <c r="E881" s="209" t="s">
        <v>4865</v>
      </c>
      <c r="F881" s="211" t="s">
        <v>7817</v>
      </c>
      <c r="G881" s="211"/>
      <c r="H881" s="211" t="s">
        <v>4866</v>
      </c>
      <c r="I881" s="211" t="s">
        <v>5674</v>
      </c>
      <c r="J881" s="209"/>
      <c r="K881" s="209" t="s">
        <v>7419</v>
      </c>
      <c r="L881" s="209" t="s">
        <v>5675</v>
      </c>
      <c r="M881" s="209" t="s">
        <v>4867</v>
      </c>
      <c r="N881" s="212" t="s">
        <v>46</v>
      </c>
      <c r="O881" s="213" t="s">
        <v>579</v>
      </c>
      <c r="P881" s="213" t="s">
        <v>4868</v>
      </c>
      <c r="Q881" s="214"/>
      <c r="R881" s="213"/>
      <c r="S881" s="214">
        <v>93105</v>
      </c>
      <c r="T881" s="214" t="s">
        <v>7420</v>
      </c>
      <c r="U881" s="214">
        <v>2020</v>
      </c>
      <c r="V881" s="215">
        <v>39177</v>
      </c>
      <c r="W881" s="213">
        <v>7385</v>
      </c>
      <c r="X881" s="231"/>
      <c r="Y881" s="212"/>
      <c r="Z881" s="231"/>
      <c r="AA881" s="231"/>
      <c r="AB881" s="231"/>
      <c r="AC881" s="209"/>
      <c r="AD881" s="41"/>
      <c r="AE881" s="41"/>
      <c r="AF881" s="41"/>
      <c r="AG881" s="41"/>
      <c r="AH881" s="41"/>
      <c r="AI881" s="278"/>
    </row>
    <row r="882" spans="1:35" ht="45" customHeight="1" x14ac:dyDescent="0.2">
      <c r="A882" s="218" t="s">
        <v>4869</v>
      </c>
      <c r="B882" s="210">
        <v>709952005</v>
      </c>
      <c r="C882" s="209" t="s">
        <v>4870</v>
      </c>
      <c r="D882" s="210" t="s">
        <v>7975</v>
      </c>
      <c r="E882" s="209" t="s">
        <v>4871</v>
      </c>
      <c r="F882" s="211" t="s">
        <v>4872</v>
      </c>
      <c r="G882" s="211"/>
      <c r="H882" s="211" t="s">
        <v>4873</v>
      </c>
      <c r="I882" s="211" t="s">
        <v>7643</v>
      </c>
      <c r="J882" s="209" t="s">
        <v>4874</v>
      </c>
      <c r="K882" s="209" t="s">
        <v>7644</v>
      </c>
      <c r="L882" s="243" t="s">
        <v>4875</v>
      </c>
      <c r="M882" s="209" t="s">
        <v>4876</v>
      </c>
      <c r="N882" s="212" t="s">
        <v>46</v>
      </c>
      <c r="O882" s="213" t="s">
        <v>579</v>
      </c>
      <c r="P882" s="213" t="s">
        <v>4877</v>
      </c>
      <c r="Q882" s="214"/>
      <c r="R882" s="213"/>
      <c r="S882" s="214">
        <v>93105</v>
      </c>
      <c r="T882" s="214" t="s">
        <v>7645</v>
      </c>
      <c r="U882" s="214">
        <v>2020</v>
      </c>
      <c r="V882" s="215">
        <v>39006</v>
      </c>
      <c r="W882" s="213">
        <v>7336</v>
      </c>
      <c r="X882" s="231"/>
      <c r="Y882" s="212"/>
      <c r="Z882" s="231"/>
      <c r="AA882" s="231"/>
      <c r="AB882" s="231"/>
      <c r="AC882" s="209"/>
      <c r="AD882" s="41"/>
      <c r="AE882" s="41"/>
      <c r="AF882" s="41"/>
      <c r="AG882" s="41"/>
      <c r="AH882" s="41"/>
      <c r="AI882" s="278"/>
    </row>
    <row r="883" spans="1:35" ht="45" customHeight="1" x14ac:dyDescent="0.2">
      <c r="A883" s="218" t="s">
        <v>4858</v>
      </c>
      <c r="B883" s="210">
        <v>707918004</v>
      </c>
      <c r="C883" s="209" t="s">
        <v>478</v>
      </c>
      <c r="D883" s="210" t="s">
        <v>8004</v>
      </c>
      <c r="E883" s="209" t="s">
        <v>4859</v>
      </c>
      <c r="F883" s="211" t="s">
        <v>1389</v>
      </c>
      <c r="G883" s="211"/>
      <c r="H883" s="211" t="s">
        <v>4860</v>
      </c>
      <c r="I883" s="211" t="s">
        <v>28</v>
      </c>
      <c r="J883" s="209"/>
      <c r="K883" s="209"/>
      <c r="L883" s="209" t="s">
        <v>4861</v>
      </c>
      <c r="M883" s="209" t="s">
        <v>4863</v>
      </c>
      <c r="N883" s="212" t="s">
        <v>725</v>
      </c>
      <c r="O883" s="213" t="s">
        <v>1503</v>
      </c>
      <c r="P883" s="213" t="s">
        <v>4864</v>
      </c>
      <c r="Q883" s="226" t="s">
        <v>4862</v>
      </c>
      <c r="R883" s="213"/>
      <c r="S883" s="214">
        <v>93105</v>
      </c>
      <c r="T883" s="214" t="s">
        <v>5435</v>
      </c>
      <c r="U883" s="214">
        <v>2018</v>
      </c>
      <c r="V883" s="215">
        <v>38652</v>
      </c>
      <c r="W883" s="213">
        <v>7319</v>
      </c>
      <c r="X883" s="231"/>
      <c r="Y883" s="212"/>
      <c r="Z883" s="231"/>
      <c r="AA883" s="231"/>
      <c r="AB883" s="231"/>
      <c r="AC883" s="209"/>
      <c r="AD883" s="41"/>
      <c r="AE883" s="41"/>
      <c r="AF883" s="41"/>
      <c r="AG883" s="41"/>
      <c r="AH883" s="41"/>
      <c r="AI883" s="278"/>
    </row>
    <row r="884" spans="1:35" ht="45" customHeight="1" x14ac:dyDescent="0.2">
      <c r="A884" s="218" t="s">
        <v>4878</v>
      </c>
      <c r="B884" s="210">
        <v>609100001</v>
      </c>
      <c r="C884" s="209" t="s">
        <v>4879</v>
      </c>
      <c r="D884" s="210" t="s">
        <v>8004</v>
      </c>
      <c r="E884" s="209" t="s">
        <v>4880</v>
      </c>
      <c r="F884" s="211" t="s">
        <v>1389</v>
      </c>
      <c r="G884" s="211"/>
      <c r="H884" s="211" t="s">
        <v>4881</v>
      </c>
      <c r="I884" s="211" t="s">
        <v>28</v>
      </c>
      <c r="J884" s="209"/>
      <c r="K884" s="209"/>
      <c r="L884" s="209" t="s">
        <v>5458</v>
      </c>
      <c r="M884" s="209" t="s">
        <v>4882</v>
      </c>
      <c r="N884" s="212" t="s">
        <v>46</v>
      </c>
      <c r="O884" s="213" t="s">
        <v>579</v>
      </c>
      <c r="P884" s="213">
        <v>229781046</v>
      </c>
      <c r="Q884" s="225" t="s">
        <v>5337</v>
      </c>
      <c r="R884" s="213"/>
      <c r="S884" s="214">
        <v>93105</v>
      </c>
      <c r="T884" s="214" t="s">
        <v>7421</v>
      </c>
      <c r="U884" s="214">
        <v>2020</v>
      </c>
      <c r="V884" s="215">
        <v>37970</v>
      </c>
      <c r="W884" s="213">
        <v>6890</v>
      </c>
      <c r="X884" s="273"/>
      <c r="Y884" s="274"/>
      <c r="Z884" s="273"/>
      <c r="AA884" s="273"/>
      <c r="AB884" s="273"/>
      <c r="AC884" s="275"/>
      <c r="AD884" s="41"/>
      <c r="AE884" s="41"/>
      <c r="AF884" s="41"/>
      <c r="AG884" s="41"/>
      <c r="AH884" s="41"/>
      <c r="AI884" s="278"/>
    </row>
    <row r="885" spans="1:35" ht="45" customHeight="1" x14ac:dyDescent="0.2">
      <c r="A885" s="218" t="s">
        <v>7422</v>
      </c>
      <c r="B885" s="210">
        <v>609110066</v>
      </c>
      <c r="C885" s="209" t="s">
        <v>478</v>
      </c>
      <c r="D885" s="210" t="s">
        <v>8004</v>
      </c>
      <c r="E885" s="209" t="s">
        <v>4883</v>
      </c>
      <c r="F885" s="211" t="s">
        <v>3595</v>
      </c>
      <c r="G885" s="211"/>
      <c r="H885" s="211" t="s">
        <v>4884</v>
      </c>
      <c r="I885" s="211" t="s">
        <v>4885</v>
      </c>
      <c r="J885" s="209" t="s">
        <v>5677</v>
      </c>
      <c r="K885" s="209"/>
      <c r="L885" s="209" t="s">
        <v>5678</v>
      </c>
      <c r="M885" s="209" t="s">
        <v>4886</v>
      </c>
      <c r="N885" s="212" t="s">
        <v>294</v>
      </c>
      <c r="O885" s="214" t="s">
        <v>895</v>
      </c>
      <c r="P885" s="213" t="s">
        <v>5135</v>
      </c>
      <c r="Q885" s="263" t="s">
        <v>5136</v>
      </c>
      <c r="R885" s="213"/>
      <c r="S885" s="214">
        <v>93105</v>
      </c>
      <c r="T885" s="214" t="s">
        <v>5696</v>
      </c>
      <c r="U885" s="214">
        <v>2019</v>
      </c>
      <c r="V885" s="215">
        <v>39582</v>
      </c>
      <c r="W885" s="213">
        <v>7391</v>
      </c>
      <c r="X885" s="231"/>
      <c r="Y885" s="212"/>
      <c r="Z885" s="231"/>
      <c r="AA885" s="231"/>
      <c r="AB885" s="231"/>
      <c r="AC885" s="209"/>
      <c r="AD885" s="41"/>
      <c r="AE885" s="41"/>
      <c r="AF885" s="41"/>
      <c r="AG885" s="41"/>
      <c r="AH885" s="41"/>
      <c r="AI885" s="278"/>
    </row>
    <row r="886" spans="1:35" ht="45" customHeight="1" x14ac:dyDescent="0.2">
      <c r="A886" s="218" t="s">
        <v>4887</v>
      </c>
      <c r="B886" s="210">
        <v>879129001</v>
      </c>
      <c r="C886" s="209" t="s">
        <v>478</v>
      </c>
      <c r="D886" s="210" t="s">
        <v>8004</v>
      </c>
      <c r="E886" s="209" t="s">
        <v>4888</v>
      </c>
      <c r="F886" s="211" t="s">
        <v>4889</v>
      </c>
      <c r="G886" s="211"/>
      <c r="H886" s="211" t="s">
        <v>4890</v>
      </c>
      <c r="I886" s="211" t="s">
        <v>28</v>
      </c>
      <c r="J886" s="209"/>
      <c r="K886" s="209"/>
      <c r="L886" s="209" t="s">
        <v>5211</v>
      </c>
      <c r="M886" s="209" t="s">
        <v>4892</v>
      </c>
      <c r="N886" s="212" t="s">
        <v>47</v>
      </c>
      <c r="O886" s="213" t="s">
        <v>1165</v>
      </c>
      <c r="P886" s="213" t="s">
        <v>4893</v>
      </c>
      <c r="Q886" s="214" t="s">
        <v>4891</v>
      </c>
      <c r="R886" s="213"/>
      <c r="S886" s="214">
        <v>93105</v>
      </c>
      <c r="T886" s="214" t="s">
        <v>5210</v>
      </c>
      <c r="U886" s="214">
        <v>2018</v>
      </c>
      <c r="V886" s="215">
        <v>38824</v>
      </c>
      <c r="W886" s="213">
        <v>7318</v>
      </c>
      <c r="X886" s="231"/>
      <c r="Y886" s="212"/>
      <c r="Z886" s="231"/>
      <c r="AA886" s="231"/>
      <c r="AB886" s="231"/>
      <c r="AC886" s="209"/>
      <c r="AD886" s="41"/>
      <c r="AE886" s="41"/>
      <c r="AF886" s="41"/>
      <c r="AG886" s="41"/>
      <c r="AH886" s="41"/>
      <c r="AI886" s="278"/>
    </row>
    <row r="887" spans="1:35" ht="45" customHeight="1" x14ac:dyDescent="0.2">
      <c r="A887" s="218" t="s">
        <v>5412</v>
      </c>
      <c r="B887" s="210">
        <v>609110007</v>
      </c>
      <c r="C887" s="209" t="s">
        <v>4879</v>
      </c>
      <c r="D887" s="210" t="s">
        <v>8004</v>
      </c>
      <c r="E887" s="209" t="s">
        <v>4894</v>
      </c>
      <c r="F887" s="211" t="s">
        <v>26</v>
      </c>
      <c r="G887" s="211"/>
      <c r="H887" s="211" t="s">
        <v>4895</v>
      </c>
      <c r="I887" s="211" t="s">
        <v>28</v>
      </c>
      <c r="J887" s="209"/>
      <c r="K887" s="209"/>
      <c r="L887" s="209" t="s">
        <v>4896</v>
      </c>
      <c r="M887" s="209" t="s">
        <v>4898</v>
      </c>
      <c r="N887" s="212" t="s">
        <v>46</v>
      </c>
      <c r="O887" s="213" t="s">
        <v>1553</v>
      </c>
      <c r="P887" s="213" t="s">
        <v>4899</v>
      </c>
      <c r="Q887" s="226" t="s">
        <v>4897</v>
      </c>
      <c r="R887" s="213"/>
      <c r="S887" s="214">
        <v>93105</v>
      </c>
      <c r="T887" s="214" t="s">
        <v>5413</v>
      </c>
      <c r="U887" s="214">
        <v>2018</v>
      </c>
      <c r="V887" s="215">
        <v>37970</v>
      </c>
      <c r="W887" s="213">
        <v>7100</v>
      </c>
      <c r="X887" s="231"/>
      <c r="Y887" s="212"/>
      <c r="Z887" s="231"/>
      <c r="AA887" s="231"/>
      <c r="AB887" s="231"/>
      <c r="AC887" s="209"/>
      <c r="AD887" s="41"/>
      <c r="AE887" s="41"/>
      <c r="AF887" s="41"/>
      <c r="AG887" s="41"/>
      <c r="AH887" s="41"/>
      <c r="AI887" s="278"/>
    </row>
    <row r="888" spans="1:35" ht="45" customHeight="1" x14ac:dyDescent="0.2">
      <c r="A888" s="218" t="s">
        <v>7423</v>
      </c>
      <c r="B888" s="210">
        <v>609210001</v>
      </c>
      <c r="C888" s="209" t="s">
        <v>4879</v>
      </c>
      <c r="D888" s="210" t="s">
        <v>8004</v>
      </c>
      <c r="E888" s="209" t="s">
        <v>4900</v>
      </c>
      <c r="F888" s="211" t="s">
        <v>26</v>
      </c>
      <c r="G888" s="211"/>
      <c r="H888" s="211" t="s">
        <v>4901</v>
      </c>
      <c r="I888" s="211" t="s">
        <v>28</v>
      </c>
      <c r="J888" s="209"/>
      <c r="K888" s="209"/>
      <c r="L888" s="209" t="s">
        <v>4902</v>
      </c>
      <c r="M888" s="209" t="s">
        <v>4904</v>
      </c>
      <c r="N888" s="212" t="s">
        <v>501</v>
      </c>
      <c r="O888" s="213" t="s">
        <v>179</v>
      </c>
      <c r="P888" s="213" t="s">
        <v>4905</v>
      </c>
      <c r="Q888" s="214" t="s">
        <v>4903</v>
      </c>
      <c r="R888" s="213"/>
      <c r="S888" s="214">
        <v>93105</v>
      </c>
      <c r="T888" s="214" t="s">
        <v>4906</v>
      </c>
      <c r="U888" s="214">
        <v>2017</v>
      </c>
      <c r="V888" s="215">
        <v>39401</v>
      </c>
      <c r="W888" s="213">
        <v>7383</v>
      </c>
      <c r="X888" s="231"/>
      <c r="Y888" s="212"/>
      <c r="Z888" s="231"/>
      <c r="AA888" s="231"/>
      <c r="AB888" s="231"/>
      <c r="AC888" s="209"/>
      <c r="AD888" s="41"/>
      <c r="AE888" s="41"/>
      <c r="AF888" s="41"/>
      <c r="AG888" s="41"/>
      <c r="AH888" s="41"/>
      <c r="AI888" s="278"/>
    </row>
    <row r="889" spans="1:35" ht="45" customHeight="1" x14ac:dyDescent="0.2">
      <c r="A889" s="218" t="s">
        <v>4907</v>
      </c>
      <c r="B889" s="209" t="s">
        <v>8382</v>
      </c>
      <c r="C889" s="209" t="s">
        <v>1280</v>
      </c>
      <c r="D889" s="210" t="s">
        <v>8041</v>
      </c>
      <c r="E889" s="209" t="s">
        <v>4908</v>
      </c>
      <c r="F889" s="211" t="s">
        <v>5415</v>
      </c>
      <c r="G889" s="211"/>
      <c r="H889" s="211" t="s">
        <v>4909</v>
      </c>
      <c r="I889" s="211" t="s">
        <v>5416</v>
      </c>
      <c r="J889" s="209" t="s">
        <v>4910</v>
      </c>
      <c r="K889" s="209"/>
      <c r="L889" s="209" t="s">
        <v>4911</v>
      </c>
      <c r="M889" s="209" t="s">
        <v>4912</v>
      </c>
      <c r="N889" s="212" t="s">
        <v>46</v>
      </c>
      <c r="O889" s="213" t="s">
        <v>579</v>
      </c>
      <c r="P889" s="213" t="s">
        <v>4913</v>
      </c>
      <c r="Q889" s="214"/>
      <c r="R889" s="213"/>
      <c r="S889" s="214" t="s">
        <v>346</v>
      </c>
      <c r="T889" s="214" t="s">
        <v>5417</v>
      </c>
      <c r="U889" s="214">
        <v>2018</v>
      </c>
      <c r="V889" s="215">
        <v>39392</v>
      </c>
      <c r="W889" s="213">
        <v>7382</v>
      </c>
      <c r="X889" s="231"/>
      <c r="Y889" s="212"/>
      <c r="Z889" s="231"/>
      <c r="AA889" s="231"/>
      <c r="AB889" s="231"/>
      <c r="AC889" s="209"/>
      <c r="AD889" s="41"/>
      <c r="AE889" s="41"/>
      <c r="AF889" s="41"/>
      <c r="AG889" s="41"/>
      <c r="AH889" s="41"/>
      <c r="AI889" s="278"/>
    </row>
    <row r="890" spans="1:35" ht="45" customHeight="1" x14ac:dyDescent="0.2">
      <c r="A890" s="218" t="s">
        <v>7424</v>
      </c>
      <c r="B890" s="210">
        <v>707291001</v>
      </c>
      <c r="C890" s="209" t="s">
        <v>4914</v>
      </c>
      <c r="D890" s="210" t="s">
        <v>8004</v>
      </c>
      <c r="E890" s="209" t="s">
        <v>4915</v>
      </c>
      <c r="F890" s="211" t="s">
        <v>26</v>
      </c>
      <c r="G890" s="211"/>
      <c r="H890" s="211" t="s">
        <v>4916</v>
      </c>
      <c r="I890" s="211" t="s">
        <v>28</v>
      </c>
      <c r="J890" s="209"/>
      <c r="K890" s="209"/>
      <c r="L890" s="209" t="s">
        <v>7638</v>
      </c>
      <c r="M890" s="209" t="s">
        <v>4917</v>
      </c>
      <c r="N890" s="212" t="s">
        <v>46</v>
      </c>
      <c r="O890" s="213" t="s">
        <v>579</v>
      </c>
      <c r="P890" s="213"/>
      <c r="Q890" s="214"/>
      <c r="R890" s="213"/>
      <c r="S890" s="214">
        <v>93105</v>
      </c>
      <c r="T890" s="214" t="s">
        <v>7847</v>
      </c>
      <c r="U890" s="214">
        <v>2021</v>
      </c>
      <c r="V890" s="215">
        <v>37970</v>
      </c>
      <c r="W890" s="213">
        <v>7134</v>
      </c>
      <c r="X890" s="231"/>
      <c r="Y890" s="212"/>
      <c r="Z890" s="231"/>
      <c r="AA890" s="231"/>
      <c r="AB890" s="231"/>
      <c r="AC890" s="209"/>
      <c r="AD890" s="41"/>
      <c r="AE890" s="41"/>
      <c r="AF890" s="41"/>
      <c r="AG890" s="41"/>
      <c r="AH890" s="41"/>
      <c r="AI890" s="278"/>
    </row>
    <row r="891" spans="1:35" ht="45" customHeight="1" x14ac:dyDescent="0.2">
      <c r="A891" s="218" t="s">
        <v>7425</v>
      </c>
      <c r="B891" s="210">
        <v>721600009</v>
      </c>
      <c r="C891" s="209" t="s">
        <v>4918</v>
      </c>
      <c r="D891" s="210" t="s">
        <v>7980</v>
      </c>
      <c r="E891" s="209" t="s">
        <v>4919</v>
      </c>
      <c r="F891" s="211" t="s">
        <v>4920</v>
      </c>
      <c r="G891" s="211"/>
      <c r="H891" s="211" t="s">
        <v>4921</v>
      </c>
      <c r="I891" s="211" t="s">
        <v>28</v>
      </c>
      <c r="J891" s="209"/>
      <c r="K891" s="209"/>
      <c r="L891" s="209" t="s">
        <v>4922</v>
      </c>
      <c r="M891" s="209" t="s">
        <v>4924</v>
      </c>
      <c r="N891" s="212" t="s">
        <v>46</v>
      </c>
      <c r="O891" s="213" t="s">
        <v>579</v>
      </c>
      <c r="P891" s="213" t="s">
        <v>4925</v>
      </c>
      <c r="Q891" s="214" t="s">
        <v>4923</v>
      </c>
      <c r="R891" s="213"/>
      <c r="S891" s="214" t="s">
        <v>247</v>
      </c>
      <c r="T891" s="214" t="s">
        <v>4926</v>
      </c>
      <c r="U891" s="214">
        <v>2011</v>
      </c>
      <c r="V891" s="215">
        <v>40021</v>
      </c>
      <c r="W891" s="213">
        <v>7414</v>
      </c>
      <c r="X891" s="231"/>
      <c r="Y891" s="212"/>
      <c r="Z891" s="231"/>
      <c r="AA891" s="231"/>
      <c r="AB891" s="231"/>
      <c r="AC891" s="209"/>
      <c r="AD891" s="41"/>
      <c r="AE891" s="41"/>
      <c r="AF891" s="41"/>
      <c r="AG891" s="41"/>
      <c r="AH891" s="41"/>
      <c r="AI891" s="278"/>
    </row>
    <row r="892" spans="1:35" ht="45" customHeight="1" x14ac:dyDescent="0.2">
      <c r="A892" s="218" t="s">
        <v>7687</v>
      </c>
      <c r="B892" s="210">
        <v>651902371</v>
      </c>
      <c r="C892" s="209"/>
      <c r="D892" s="210" t="s">
        <v>7975</v>
      </c>
      <c r="E892" s="209" t="s">
        <v>7688</v>
      </c>
      <c r="F892" s="211" t="s">
        <v>7689</v>
      </c>
      <c r="G892" s="211"/>
      <c r="H892" s="211" t="s">
        <v>7690</v>
      </c>
      <c r="I892" s="211" t="s">
        <v>7691</v>
      </c>
      <c r="J892" s="209" t="s">
        <v>7692</v>
      </c>
      <c r="K892" s="209" t="s">
        <v>7693</v>
      </c>
      <c r="L892" s="209" t="s">
        <v>7694</v>
      </c>
      <c r="M892" s="209" t="s">
        <v>7695</v>
      </c>
      <c r="N892" s="212" t="s">
        <v>501</v>
      </c>
      <c r="O892" s="213" t="s">
        <v>3116</v>
      </c>
      <c r="P892" s="213" t="s">
        <v>7696</v>
      </c>
      <c r="Q892" s="225" t="s">
        <v>7697</v>
      </c>
      <c r="R892" s="213"/>
      <c r="S892" s="214">
        <v>93401</v>
      </c>
      <c r="T892" s="214" t="s">
        <v>6030</v>
      </c>
      <c r="U892" s="214">
        <v>2020</v>
      </c>
      <c r="V892" s="215">
        <v>44469</v>
      </c>
      <c r="W892" s="213">
        <v>7738</v>
      </c>
      <c r="X892" s="290"/>
      <c r="Y892" s="43"/>
      <c r="Z892" s="290"/>
      <c r="AA892" s="290"/>
      <c r="AB892" s="290"/>
      <c r="AC892" s="42"/>
      <c r="AD892" s="41"/>
      <c r="AE892" s="41"/>
      <c r="AF892" s="41"/>
      <c r="AG892" s="41"/>
      <c r="AH892" s="41"/>
      <c r="AI892" s="278"/>
    </row>
    <row r="893" spans="1:35" ht="45" customHeight="1" x14ac:dyDescent="0.2">
      <c r="A893" s="264" t="s">
        <v>7857</v>
      </c>
      <c r="B893" s="314">
        <v>652061559</v>
      </c>
      <c r="C893" s="209"/>
      <c r="D893" s="210" t="s">
        <v>8041</v>
      </c>
      <c r="E893" s="265" t="s">
        <v>7688</v>
      </c>
      <c r="F893" s="265" t="s">
        <v>7858</v>
      </c>
      <c r="G893" s="265"/>
      <c r="H893" s="265" t="s">
        <v>7859</v>
      </c>
      <c r="I893" s="214" t="s">
        <v>7860</v>
      </c>
      <c r="J893" s="214"/>
      <c r="K893" s="214"/>
      <c r="L893" s="209" t="s">
        <v>7861</v>
      </c>
      <c r="M893" s="209" t="s">
        <v>7862</v>
      </c>
      <c r="N893" s="213" t="s">
        <v>47</v>
      </c>
      <c r="O893" s="213" t="s">
        <v>1165</v>
      </c>
      <c r="P893" s="213" t="s">
        <v>7863</v>
      </c>
      <c r="Q893" s="209" t="s">
        <v>7864</v>
      </c>
      <c r="R893" s="213"/>
      <c r="S893" s="214">
        <v>93401</v>
      </c>
      <c r="T893" s="214" t="s">
        <v>7865</v>
      </c>
      <c r="U893" s="214">
        <v>2021</v>
      </c>
      <c r="V893" s="266">
        <v>44712</v>
      </c>
      <c r="W893" s="213">
        <v>907</v>
      </c>
      <c r="X893" s="231"/>
      <c r="Y893" s="212"/>
      <c r="Z893" s="231"/>
      <c r="AA893" s="231"/>
      <c r="AB893" s="231"/>
      <c r="AC893" s="209"/>
      <c r="AD893" s="291"/>
      <c r="AE893" s="291"/>
      <c r="AF893" s="291"/>
      <c r="AG893" s="291"/>
      <c r="AH893" s="291"/>
      <c r="AI893" s="278"/>
    </row>
  </sheetData>
  <autoFilter ref="A2:AI893"/>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2023\08 OCAS\[Copia de Planilla de Registro Ley N°20.032 y Ley N°19.862 DEJUR (01-09-2023).xlsx]Hoja1'!#REF!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2"/>
  <sheetViews>
    <sheetView workbookViewId="0">
      <selection activeCell="E5" sqref="E5:E191"/>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19.7109375" style="96" bestFit="1" customWidth="1"/>
    <col min="7" max="7" width="24.28515625" style="96" bestFit="1" customWidth="1"/>
  </cols>
  <sheetData>
    <row r="3" spans="1:7" x14ac:dyDescent="0.2">
      <c r="F3" s="95" t="s">
        <v>7626</v>
      </c>
      <c r="G3"/>
    </row>
    <row r="4" spans="1:7" x14ac:dyDescent="0.2">
      <c r="A4" s="95" t="s">
        <v>6116</v>
      </c>
      <c r="B4" s="95" t="s">
        <v>6117</v>
      </c>
      <c r="C4" s="95" t="s">
        <v>7491</v>
      </c>
      <c r="D4" s="95" t="s">
        <v>7483</v>
      </c>
      <c r="E4" s="95" t="s">
        <v>13</v>
      </c>
      <c r="F4" t="s">
        <v>8398</v>
      </c>
      <c r="G4" t="s">
        <v>8192</v>
      </c>
    </row>
    <row r="5" spans="1:7" x14ac:dyDescent="0.2">
      <c r="A5" t="s">
        <v>6097</v>
      </c>
      <c r="B5">
        <v>704164009</v>
      </c>
      <c r="C5">
        <v>1020434</v>
      </c>
      <c r="D5">
        <v>2</v>
      </c>
      <c r="E5" t="s">
        <v>5974</v>
      </c>
      <c r="F5" s="293">
        <v>14183061</v>
      </c>
      <c r="G5" s="292">
        <v>57673622</v>
      </c>
    </row>
    <row r="6" spans="1:7" x14ac:dyDescent="0.2">
      <c r="A6" t="s">
        <v>6097</v>
      </c>
      <c r="B6">
        <v>704164009</v>
      </c>
      <c r="C6">
        <v>1020313</v>
      </c>
      <c r="D6">
        <v>2</v>
      </c>
      <c r="E6" t="s">
        <v>5973</v>
      </c>
      <c r="F6" s="293">
        <v>0</v>
      </c>
      <c r="G6" s="292">
        <v>3621562</v>
      </c>
    </row>
    <row r="7" spans="1:7" x14ac:dyDescent="0.2">
      <c r="A7" t="s">
        <v>6098</v>
      </c>
      <c r="B7">
        <v>818329008</v>
      </c>
      <c r="C7">
        <v>1051297</v>
      </c>
      <c r="D7">
        <v>5</v>
      </c>
      <c r="E7" t="s">
        <v>5977</v>
      </c>
      <c r="F7" s="293">
        <v>9632700</v>
      </c>
      <c r="G7" s="292">
        <v>74332335</v>
      </c>
    </row>
    <row r="8" spans="1:7" x14ac:dyDescent="0.2">
      <c r="A8" t="s">
        <v>6098</v>
      </c>
      <c r="B8">
        <v>818329008</v>
      </c>
      <c r="C8">
        <v>1051298</v>
      </c>
      <c r="D8">
        <v>5</v>
      </c>
      <c r="E8" t="s">
        <v>5977</v>
      </c>
      <c r="F8" s="293">
        <v>3995277</v>
      </c>
      <c r="G8" s="292">
        <v>34323063</v>
      </c>
    </row>
    <row r="9" spans="1:7" x14ac:dyDescent="0.2">
      <c r="A9" t="s">
        <v>6098</v>
      </c>
      <c r="B9">
        <v>818329008</v>
      </c>
      <c r="C9">
        <v>1051352</v>
      </c>
      <c r="D9">
        <v>5</v>
      </c>
      <c r="E9" t="s">
        <v>5975</v>
      </c>
      <c r="F9" s="293">
        <v>0</v>
      </c>
      <c r="G9" s="292">
        <v>13967415</v>
      </c>
    </row>
    <row r="10" spans="1:7" x14ac:dyDescent="0.2">
      <c r="A10" t="s">
        <v>6098</v>
      </c>
      <c r="B10">
        <v>818329008</v>
      </c>
      <c r="C10">
        <v>1051353</v>
      </c>
      <c r="D10">
        <v>5</v>
      </c>
      <c r="E10" t="s">
        <v>5975</v>
      </c>
      <c r="F10" s="293">
        <v>9912924</v>
      </c>
      <c r="G10" s="292">
        <v>79303392</v>
      </c>
    </row>
    <row r="11" spans="1:7" x14ac:dyDescent="0.2">
      <c r="A11" t="s">
        <v>6098</v>
      </c>
      <c r="B11">
        <v>818329008</v>
      </c>
      <c r="C11">
        <v>1051354</v>
      </c>
      <c r="D11">
        <v>5</v>
      </c>
      <c r="E11" t="s">
        <v>5977</v>
      </c>
      <c r="F11" s="293">
        <v>23602200</v>
      </c>
      <c r="G11" s="292">
        <v>224928966</v>
      </c>
    </row>
    <row r="12" spans="1:7" x14ac:dyDescent="0.2">
      <c r="A12" t="s">
        <v>6098</v>
      </c>
      <c r="B12">
        <v>818329008</v>
      </c>
      <c r="C12">
        <v>1051356</v>
      </c>
      <c r="D12">
        <v>5</v>
      </c>
      <c r="E12" t="s">
        <v>5977</v>
      </c>
      <c r="F12" s="293">
        <v>3371445</v>
      </c>
      <c r="G12" s="292">
        <v>33393360</v>
      </c>
    </row>
    <row r="13" spans="1:7" x14ac:dyDescent="0.2">
      <c r="A13" t="s">
        <v>6098</v>
      </c>
      <c r="B13">
        <v>818329008</v>
      </c>
      <c r="C13">
        <v>1051357</v>
      </c>
      <c r="D13">
        <v>5</v>
      </c>
      <c r="E13" t="s">
        <v>5975</v>
      </c>
      <c r="F13" s="293">
        <v>5629709</v>
      </c>
      <c r="G13" s="292">
        <v>54299448</v>
      </c>
    </row>
    <row r="14" spans="1:7" x14ac:dyDescent="0.2">
      <c r="A14" t="s">
        <v>6098</v>
      </c>
      <c r="B14">
        <v>818329008</v>
      </c>
      <c r="C14">
        <v>1051358</v>
      </c>
      <c r="D14">
        <v>5</v>
      </c>
      <c r="E14" t="s">
        <v>5975</v>
      </c>
      <c r="F14" s="293">
        <v>4059495</v>
      </c>
      <c r="G14" s="292">
        <v>26079180</v>
      </c>
    </row>
    <row r="15" spans="1:7" x14ac:dyDescent="0.2">
      <c r="A15" t="s">
        <v>6098</v>
      </c>
      <c r="B15">
        <v>818329008</v>
      </c>
      <c r="C15">
        <v>1051359</v>
      </c>
      <c r="D15">
        <v>5</v>
      </c>
      <c r="E15" t="s">
        <v>5977</v>
      </c>
      <c r="F15" s="293">
        <v>6519795</v>
      </c>
      <c r="G15" s="292">
        <v>51666300</v>
      </c>
    </row>
    <row r="16" spans="1:7" x14ac:dyDescent="0.2">
      <c r="A16" t="s">
        <v>6098</v>
      </c>
      <c r="B16">
        <v>818329008</v>
      </c>
      <c r="C16">
        <v>1051376</v>
      </c>
      <c r="D16">
        <v>5</v>
      </c>
      <c r="E16" t="s">
        <v>8199</v>
      </c>
      <c r="F16" s="293">
        <v>4458564</v>
      </c>
      <c r="G16" s="292">
        <v>37402398</v>
      </c>
    </row>
    <row r="17" spans="1:7" x14ac:dyDescent="0.2">
      <c r="A17" t="s">
        <v>7936</v>
      </c>
      <c r="B17">
        <v>818329008</v>
      </c>
      <c r="C17">
        <v>1051362</v>
      </c>
      <c r="D17">
        <v>5</v>
      </c>
      <c r="E17" t="s">
        <v>5975</v>
      </c>
      <c r="F17" s="293">
        <v>3027420</v>
      </c>
      <c r="G17" s="292">
        <v>26221140</v>
      </c>
    </row>
    <row r="18" spans="1:7" x14ac:dyDescent="0.2">
      <c r="A18" t="s">
        <v>7936</v>
      </c>
      <c r="B18">
        <v>818329008</v>
      </c>
      <c r="C18">
        <v>1051368</v>
      </c>
      <c r="D18">
        <v>5</v>
      </c>
      <c r="E18" t="s">
        <v>5976</v>
      </c>
      <c r="F18" s="293">
        <v>6605280</v>
      </c>
      <c r="G18" s="292">
        <v>38880960</v>
      </c>
    </row>
    <row r="19" spans="1:7" x14ac:dyDescent="0.2">
      <c r="A19" t="s">
        <v>6109</v>
      </c>
      <c r="B19">
        <v>735534009</v>
      </c>
      <c r="C19">
        <v>1090483</v>
      </c>
      <c r="D19">
        <v>9</v>
      </c>
      <c r="E19" t="s">
        <v>174</v>
      </c>
      <c r="F19" s="293">
        <v>0</v>
      </c>
      <c r="G19" s="292">
        <v>13443747</v>
      </c>
    </row>
    <row r="20" spans="1:7" x14ac:dyDescent="0.2">
      <c r="A20" t="s">
        <v>6109</v>
      </c>
      <c r="B20">
        <v>735534009</v>
      </c>
      <c r="C20">
        <v>1090484</v>
      </c>
      <c r="D20">
        <v>9</v>
      </c>
      <c r="E20" t="s">
        <v>174</v>
      </c>
      <c r="F20" s="293">
        <v>0</v>
      </c>
      <c r="G20" s="292">
        <v>16223769</v>
      </c>
    </row>
    <row r="21" spans="1:7" x14ac:dyDescent="0.2">
      <c r="A21" t="s">
        <v>6109</v>
      </c>
      <c r="B21">
        <v>735534009</v>
      </c>
      <c r="C21">
        <v>1090646</v>
      </c>
      <c r="D21">
        <v>9</v>
      </c>
      <c r="E21" t="s">
        <v>6008</v>
      </c>
      <c r="F21" s="293">
        <v>6995692</v>
      </c>
      <c r="G21" s="292">
        <v>53005822</v>
      </c>
    </row>
    <row r="22" spans="1:7" x14ac:dyDescent="0.2">
      <c r="A22" t="s">
        <v>6109</v>
      </c>
      <c r="B22">
        <v>735534009</v>
      </c>
      <c r="C22">
        <v>1090647</v>
      </c>
      <c r="D22">
        <v>9</v>
      </c>
      <c r="E22" t="s">
        <v>174</v>
      </c>
      <c r="F22" s="293">
        <v>10615235</v>
      </c>
      <c r="G22" s="292">
        <v>88948354</v>
      </c>
    </row>
    <row r="23" spans="1:7" x14ac:dyDescent="0.2">
      <c r="A23" t="s">
        <v>6109</v>
      </c>
      <c r="B23">
        <v>735534009</v>
      </c>
      <c r="C23">
        <v>1090667</v>
      </c>
      <c r="D23">
        <v>9</v>
      </c>
      <c r="E23" t="s">
        <v>6008</v>
      </c>
      <c r="F23" s="293">
        <v>414056</v>
      </c>
      <c r="G23" s="292">
        <v>5382728</v>
      </c>
    </row>
    <row r="24" spans="1:7" x14ac:dyDescent="0.2">
      <c r="A24" t="s">
        <v>6109</v>
      </c>
      <c r="B24">
        <v>735534009</v>
      </c>
      <c r="C24">
        <v>1090668</v>
      </c>
      <c r="D24">
        <v>9</v>
      </c>
      <c r="E24" t="s">
        <v>6008</v>
      </c>
      <c r="F24" s="293">
        <v>2103557</v>
      </c>
      <c r="G24" s="292">
        <v>15987033</v>
      </c>
    </row>
    <row r="25" spans="1:7" x14ac:dyDescent="0.2">
      <c r="A25" t="s">
        <v>6109</v>
      </c>
      <c r="B25">
        <v>735534009</v>
      </c>
      <c r="C25">
        <v>1090676</v>
      </c>
      <c r="D25">
        <v>9</v>
      </c>
      <c r="E25" t="s">
        <v>174</v>
      </c>
      <c r="F25" s="293">
        <v>2662128</v>
      </c>
      <c r="G25" s="292">
        <v>2662128</v>
      </c>
    </row>
    <row r="26" spans="1:7" x14ac:dyDescent="0.2">
      <c r="A26" t="s">
        <v>6109</v>
      </c>
      <c r="B26">
        <v>735534009</v>
      </c>
      <c r="C26">
        <v>1090677</v>
      </c>
      <c r="D26">
        <v>9</v>
      </c>
      <c r="E26" t="s">
        <v>174</v>
      </c>
      <c r="F26" s="293">
        <v>3379952</v>
      </c>
      <c r="G26" s="292">
        <v>3379952</v>
      </c>
    </row>
    <row r="27" spans="1:7" x14ac:dyDescent="0.2">
      <c r="A27" t="s">
        <v>6100</v>
      </c>
      <c r="B27">
        <v>719400000</v>
      </c>
      <c r="C27">
        <v>1060432</v>
      </c>
      <c r="D27">
        <v>6</v>
      </c>
      <c r="E27" t="s">
        <v>5995</v>
      </c>
      <c r="F27" s="293">
        <v>11228350</v>
      </c>
      <c r="G27" s="292">
        <v>102156170</v>
      </c>
    </row>
    <row r="28" spans="1:7" x14ac:dyDescent="0.2">
      <c r="A28" t="s">
        <v>6100</v>
      </c>
      <c r="B28">
        <v>719400000</v>
      </c>
      <c r="C28">
        <v>1132529</v>
      </c>
      <c r="D28">
        <v>13</v>
      </c>
      <c r="E28" t="s">
        <v>6005</v>
      </c>
      <c r="F28" s="293">
        <v>4174170</v>
      </c>
      <c r="G28" s="292">
        <v>28737555</v>
      </c>
    </row>
    <row r="29" spans="1:7" x14ac:dyDescent="0.2">
      <c r="A29" t="s">
        <v>6100</v>
      </c>
      <c r="B29">
        <v>719400000</v>
      </c>
      <c r="C29">
        <v>1132581</v>
      </c>
      <c r="D29">
        <v>13</v>
      </c>
      <c r="E29" t="s">
        <v>5231</v>
      </c>
      <c r="F29" s="293">
        <v>11804228</v>
      </c>
      <c r="G29" s="292">
        <v>71914989</v>
      </c>
    </row>
    <row r="30" spans="1:7" x14ac:dyDescent="0.2">
      <c r="A30" t="s">
        <v>6100</v>
      </c>
      <c r="B30">
        <v>719400000</v>
      </c>
      <c r="C30">
        <v>1132582</v>
      </c>
      <c r="D30">
        <v>13</v>
      </c>
      <c r="E30" t="s">
        <v>6000</v>
      </c>
      <c r="F30" s="293">
        <v>8611050</v>
      </c>
      <c r="G30" s="292">
        <v>108130185</v>
      </c>
    </row>
    <row r="31" spans="1:7" x14ac:dyDescent="0.2">
      <c r="A31" t="s">
        <v>6100</v>
      </c>
      <c r="B31">
        <v>719400000</v>
      </c>
      <c r="C31">
        <v>1132583</v>
      </c>
      <c r="D31">
        <v>13</v>
      </c>
      <c r="E31" t="s">
        <v>6007</v>
      </c>
      <c r="F31" s="293">
        <v>21241980</v>
      </c>
      <c r="G31" s="292">
        <v>171115950</v>
      </c>
    </row>
    <row r="32" spans="1:7" x14ac:dyDescent="0.2">
      <c r="A32" t="s">
        <v>6100</v>
      </c>
      <c r="B32">
        <v>719400000</v>
      </c>
      <c r="C32">
        <v>1132584</v>
      </c>
      <c r="D32">
        <v>13</v>
      </c>
      <c r="E32" t="s">
        <v>6000</v>
      </c>
      <c r="F32" s="293">
        <v>6421800</v>
      </c>
      <c r="G32" s="292">
        <v>51695490</v>
      </c>
    </row>
    <row r="33" spans="1:7" x14ac:dyDescent="0.2">
      <c r="A33" t="s">
        <v>6100</v>
      </c>
      <c r="B33">
        <v>719400000</v>
      </c>
      <c r="C33">
        <v>1132585</v>
      </c>
      <c r="D33">
        <v>13</v>
      </c>
      <c r="E33" t="s">
        <v>6000</v>
      </c>
      <c r="F33" s="293">
        <v>16521540</v>
      </c>
      <c r="G33" s="292">
        <v>126979836</v>
      </c>
    </row>
    <row r="34" spans="1:7" x14ac:dyDescent="0.2">
      <c r="A34" t="s">
        <v>6100</v>
      </c>
      <c r="B34">
        <v>719400000</v>
      </c>
      <c r="C34">
        <v>1132587</v>
      </c>
      <c r="D34">
        <v>13</v>
      </c>
      <c r="E34" t="s">
        <v>6007</v>
      </c>
      <c r="F34" s="293">
        <v>6719330</v>
      </c>
      <c r="G34" s="292">
        <v>52846620</v>
      </c>
    </row>
    <row r="35" spans="1:7" x14ac:dyDescent="0.2">
      <c r="A35" t="s">
        <v>6100</v>
      </c>
      <c r="B35">
        <v>719400000</v>
      </c>
      <c r="C35">
        <v>1132594</v>
      </c>
      <c r="D35">
        <v>13</v>
      </c>
      <c r="E35" t="s">
        <v>6007</v>
      </c>
      <c r="F35" s="293">
        <v>7134870</v>
      </c>
      <c r="G35" s="292">
        <v>56725898</v>
      </c>
    </row>
    <row r="36" spans="1:7" x14ac:dyDescent="0.2">
      <c r="A36" t="s">
        <v>6100</v>
      </c>
      <c r="B36">
        <v>719400000</v>
      </c>
      <c r="C36">
        <v>1132595</v>
      </c>
      <c r="D36">
        <v>13</v>
      </c>
      <c r="E36" t="s">
        <v>6005</v>
      </c>
      <c r="F36" s="293">
        <v>7380900</v>
      </c>
      <c r="G36" s="292">
        <v>57694035</v>
      </c>
    </row>
    <row r="37" spans="1:7" x14ac:dyDescent="0.2">
      <c r="A37" t="s">
        <v>6100</v>
      </c>
      <c r="B37">
        <v>719400000</v>
      </c>
      <c r="C37">
        <v>1060311</v>
      </c>
      <c r="D37">
        <v>6</v>
      </c>
      <c r="E37" t="s">
        <v>5995</v>
      </c>
      <c r="F37" s="293">
        <v>2832056</v>
      </c>
      <c r="G37" s="292">
        <v>2832056</v>
      </c>
    </row>
    <row r="38" spans="1:7" x14ac:dyDescent="0.2">
      <c r="A38" t="s">
        <v>6112</v>
      </c>
      <c r="B38">
        <v>731013004</v>
      </c>
      <c r="C38">
        <v>1132590</v>
      </c>
      <c r="D38">
        <v>13</v>
      </c>
      <c r="E38" t="s">
        <v>6007</v>
      </c>
      <c r="F38" s="293">
        <v>24988726</v>
      </c>
      <c r="G38" s="292">
        <v>99954904</v>
      </c>
    </row>
    <row r="39" spans="1:7" x14ac:dyDescent="0.2">
      <c r="A39" t="s">
        <v>6104</v>
      </c>
      <c r="B39">
        <v>719926002</v>
      </c>
      <c r="C39">
        <v>1070737</v>
      </c>
      <c r="D39">
        <v>7</v>
      </c>
      <c r="E39" t="s">
        <v>5981</v>
      </c>
      <c r="F39" s="293">
        <v>8990520</v>
      </c>
      <c r="G39" s="292">
        <v>67604240</v>
      </c>
    </row>
    <row r="40" spans="1:7" x14ac:dyDescent="0.2">
      <c r="A40" t="s">
        <v>6104</v>
      </c>
      <c r="B40">
        <v>719926002</v>
      </c>
      <c r="C40">
        <v>1160042</v>
      </c>
      <c r="D40">
        <v>16</v>
      </c>
      <c r="E40" t="s">
        <v>5985</v>
      </c>
      <c r="F40" s="293">
        <v>1730383</v>
      </c>
      <c r="G40" s="292">
        <v>14907917</v>
      </c>
    </row>
    <row r="41" spans="1:7" x14ac:dyDescent="0.2">
      <c r="A41" t="s">
        <v>6104</v>
      </c>
      <c r="B41">
        <v>719926002</v>
      </c>
      <c r="C41">
        <v>1160043</v>
      </c>
      <c r="D41">
        <v>16</v>
      </c>
      <c r="E41" t="s">
        <v>5985</v>
      </c>
      <c r="F41" s="293">
        <v>1858973</v>
      </c>
      <c r="G41" s="292">
        <v>17237753</v>
      </c>
    </row>
    <row r="42" spans="1:7" x14ac:dyDescent="0.2">
      <c r="A42" t="s">
        <v>6104</v>
      </c>
      <c r="B42">
        <v>719926002</v>
      </c>
      <c r="C42">
        <v>1160075</v>
      </c>
      <c r="D42">
        <v>16</v>
      </c>
      <c r="E42" t="s">
        <v>5985</v>
      </c>
      <c r="F42" s="293">
        <v>6647001</v>
      </c>
      <c r="G42" s="292">
        <v>48807979</v>
      </c>
    </row>
    <row r="43" spans="1:7" x14ac:dyDescent="0.2">
      <c r="A43" t="s">
        <v>6104</v>
      </c>
      <c r="B43">
        <v>719926002</v>
      </c>
      <c r="C43">
        <v>1160076</v>
      </c>
      <c r="D43">
        <v>16</v>
      </c>
      <c r="E43" t="s">
        <v>5985</v>
      </c>
      <c r="F43" s="293">
        <v>33885087</v>
      </c>
      <c r="G43" s="292">
        <v>218827516</v>
      </c>
    </row>
    <row r="44" spans="1:7" x14ac:dyDescent="0.2">
      <c r="A44" t="s">
        <v>6103</v>
      </c>
      <c r="B44">
        <v>717449002</v>
      </c>
      <c r="C44">
        <v>1150078</v>
      </c>
      <c r="D44">
        <v>15</v>
      </c>
      <c r="E44" t="s">
        <v>5982</v>
      </c>
      <c r="F44" s="293">
        <v>1494528</v>
      </c>
      <c r="G44" s="292">
        <v>8219905</v>
      </c>
    </row>
    <row r="45" spans="1:7" x14ac:dyDescent="0.2">
      <c r="A45" t="s">
        <v>6103</v>
      </c>
      <c r="B45">
        <v>717449002</v>
      </c>
      <c r="C45">
        <v>1150079</v>
      </c>
      <c r="D45">
        <v>15</v>
      </c>
      <c r="E45" t="s">
        <v>5982</v>
      </c>
      <c r="F45" s="293">
        <v>948758</v>
      </c>
      <c r="G45" s="292">
        <v>7969571</v>
      </c>
    </row>
    <row r="46" spans="1:7" x14ac:dyDescent="0.2">
      <c r="A46" t="s">
        <v>6103</v>
      </c>
      <c r="B46">
        <v>717449002</v>
      </c>
      <c r="C46">
        <v>1150141</v>
      </c>
      <c r="D46">
        <v>15</v>
      </c>
      <c r="E46" t="s">
        <v>5982</v>
      </c>
      <c r="F46" s="293">
        <v>7463299</v>
      </c>
      <c r="G46" s="292">
        <v>59706392</v>
      </c>
    </row>
    <row r="47" spans="1:7" x14ac:dyDescent="0.2">
      <c r="A47" t="s">
        <v>6103</v>
      </c>
      <c r="B47">
        <v>717449002</v>
      </c>
      <c r="C47">
        <v>1150142</v>
      </c>
      <c r="D47">
        <v>15</v>
      </c>
      <c r="E47" t="s">
        <v>5982</v>
      </c>
      <c r="F47" s="293">
        <v>19962624</v>
      </c>
      <c r="G47" s="292">
        <v>133240166</v>
      </c>
    </row>
    <row r="48" spans="1:7" x14ac:dyDescent="0.2">
      <c r="A48" t="s">
        <v>6103</v>
      </c>
      <c r="B48">
        <v>717449002</v>
      </c>
      <c r="C48">
        <v>1150148</v>
      </c>
      <c r="D48">
        <v>15</v>
      </c>
      <c r="E48" t="s">
        <v>5982</v>
      </c>
      <c r="F48" s="293">
        <v>7552704</v>
      </c>
      <c r="G48" s="292">
        <v>56405115</v>
      </c>
    </row>
    <row r="49" spans="1:7" x14ac:dyDescent="0.2">
      <c r="A49" t="s">
        <v>6102</v>
      </c>
      <c r="B49">
        <v>717150007</v>
      </c>
      <c r="C49">
        <v>1010194</v>
      </c>
      <c r="D49">
        <v>1</v>
      </c>
      <c r="E49" t="s">
        <v>164</v>
      </c>
      <c r="F49" s="293">
        <v>2241792</v>
      </c>
      <c r="G49" s="292">
        <v>14795827</v>
      </c>
    </row>
    <row r="50" spans="1:7" x14ac:dyDescent="0.2">
      <c r="A50" t="s">
        <v>6102</v>
      </c>
      <c r="B50">
        <v>717150007</v>
      </c>
      <c r="C50">
        <v>1010195</v>
      </c>
      <c r="D50">
        <v>1</v>
      </c>
      <c r="E50" t="s">
        <v>164</v>
      </c>
      <c r="F50" s="293">
        <v>2466772</v>
      </c>
      <c r="G50" s="292">
        <v>16318643</v>
      </c>
    </row>
    <row r="51" spans="1:7" x14ac:dyDescent="0.2">
      <c r="A51" t="s">
        <v>6102</v>
      </c>
      <c r="B51">
        <v>717150007</v>
      </c>
      <c r="C51">
        <v>1010276</v>
      </c>
      <c r="D51">
        <v>1</v>
      </c>
      <c r="E51" t="s">
        <v>164</v>
      </c>
      <c r="F51" s="293">
        <v>30210816</v>
      </c>
      <c r="G51" s="292">
        <v>219124323</v>
      </c>
    </row>
    <row r="52" spans="1:7" x14ac:dyDescent="0.2">
      <c r="A52" t="s">
        <v>6102</v>
      </c>
      <c r="B52">
        <v>717150007</v>
      </c>
      <c r="C52">
        <v>1040324</v>
      </c>
      <c r="D52">
        <v>4</v>
      </c>
      <c r="E52" t="s">
        <v>5978</v>
      </c>
      <c r="F52" s="293">
        <v>0</v>
      </c>
      <c r="G52" s="292">
        <v>3993192</v>
      </c>
    </row>
    <row r="53" spans="1:7" x14ac:dyDescent="0.2">
      <c r="A53" t="s">
        <v>6102</v>
      </c>
      <c r="B53">
        <v>717150007</v>
      </c>
      <c r="C53">
        <v>1040325</v>
      </c>
      <c r="D53">
        <v>4</v>
      </c>
      <c r="E53" t="s">
        <v>5978</v>
      </c>
      <c r="F53" s="293">
        <v>0</v>
      </c>
      <c r="G53" s="292">
        <v>4731933</v>
      </c>
    </row>
    <row r="54" spans="1:7" x14ac:dyDescent="0.2">
      <c r="A54" t="s">
        <v>6102</v>
      </c>
      <c r="B54">
        <v>717150007</v>
      </c>
      <c r="C54">
        <v>1060295</v>
      </c>
      <c r="D54">
        <v>6</v>
      </c>
      <c r="E54" t="s">
        <v>5980</v>
      </c>
      <c r="F54" s="293">
        <v>4826080</v>
      </c>
      <c r="G54" s="292">
        <v>16696680</v>
      </c>
    </row>
    <row r="55" spans="1:7" x14ac:dyDescent="0.2">
      <c r="A55" t="s">
        <v>6102</v>
      </c>
      <c r="B55">
        <v>717150007</v>
      </c>
      <c r="C55">
        <v>1060296</v>
      </c>
      <c r="D55">
        <v>6</v>
      </c>
      <c r="E55" t="s">
        <v>5980</v>
      </c>
      <c r="F55" s="293">
        <v>5835853</v>
      </c>
      <c r="G55" s="292">
        <v>18530440</v>
      </c>
    </row>
    <row r="56" spans="1:7" x14ac:dyDescent="0.2">
      <c r="A56" t="s">
        <v>6102</v>
      </c>
      <c r="B56">
        <v>717150007</v>
      </c>
      <c r="C56">
        <v>1060427</v>
      </c>
      <c r="D56">
        <v>6</v>
      </c>
      <c r="E56" t="s">
        <v>5980</v>
      </c>
      <c r="F56" s="293">
        <v>5830703</v>
      </c>
      <c r="G56" s="292">
        <v>43646976</v>
      </c>
    </row>
    <row r="57" spans="1:7" x14ac:dyDescent="0.2">
      <c r="A57" t="s">
        <v>6102</v>
      </c>
      <c r="B57">
        <v>717150007</v>
      </c>
      <c r="C57">
        <v>1110148</v>
      </c>
      <c r="D57">
        <v>11</v>
      </c>
      <c r="E57" t="s">
        <v>6118</v>
      </c>
      <c r="F57" s="293">
        <v>6659990</v>
      </c>
      <c r="G57" s="292">
        <v>22987708</v>
      </c>
    </row>
    <row r="58" spans="1:7" x14ac:dyDescent="0.2">
      <c r="A58" t="s">
        <v>6102</v>
      </c>
      <c r="B58">
        <v>717150007</v>
      </c>
      <c r="C58">
        <v>1110149</v>
      </c>
      <c r="D58">
        <v>11</v>
      </c>
      <c r="E58" t="s">
        <v>6118</v>
      </c>
      <c r="F58" s="293">
        <v>4637056</v>
      </c>
      <c r="G58" s="292">
        <v>21821441</v>
      </c>
    </row>
    <row r="59" spans="1:7" x14ac:dyDescent="0.2">
      <c r="A59" t="s">
        <v>6102</v>
      </c>
      <c r="B59">
        <v>717150007</v>
      </c>
      <c r="C59">
        <v>1120157</v>
      </c>
      <c r="D59">
        <v>12</v>
      </c>
      <c r="E59" t="s">
        <v>6003</v>
      </c>
      <c r="F59" s="293">
        <v>2003602</v>
      </c>
      <c r="G59" s="292">
        <v>14996654</v>
      </c>
    </row>
    <row r="60" spans="1:7" x14ac:dyDescent="0.2">
      <c r="A60" t="s">
        <v>6102</v>
      </c>
      <c r="B60">
        <v>717150007</v>
      </c>
      <c r="C60">
        <v>1120158</v>
      </c>
      <c r="D60">
        <v>12</v>
      </c>
      <c r="E60" t="s">
        <v>6003</v>
      </c>
      <c r="F60" s="293">
        <v>2312599</v>
      </c>
      <c r="G60" s="292">
        <v>17421575</v>
      </c>
    </row>
    <row r="61" spans="1:7" x14ac:dyDescent="0.2">
      <c r="A61" t="s">
        <v>6102</v>
      </c>
      <c r="B61">
        <v>717150007</v>
      </c>
      <c r="C61">
        <v>1132540</v>
      </c>
      <c r="D61">
        <v>13</v>
      </c>
      <c r="E61" t="s">
        <v>6004</v>
      </c>
      <c r="F61" s="293">
        <v>3371445</v>
      </c>
      <c r="G61" s="292">
        <v>28598100</v>
      </c>
    </row>
    <row r="62" spans="1:7" x14ac:dyDescent="0.2">
      <c r="A62" t="s">
        <v>6102</v>
      </c>
      <c r="B62">
        <v>717150007</v>
      </c>
      <c r="C62">
        <v>1132541</v>
      </c>
      <c r="D62">
        <v>13</v>
      </c>
      <c r="E62" t="s">
        <v>5990</v>
      </c>
      <c r="F62" s="293">
        <v>8395100</v>
      </c>
      <c r="G62" s="292">
        <v>83484906</v>
      </c>
    </row>
    <row r="63" spans="1:7" x14ac:dyDescent="0.2">
      <c r="A63" t="s">
        <v>6102</v>
      </c>
      <c r="B63">
        <v>717150007</v>
      </c>
      <c r="C63">
        <v>1132542</v>
      </c>
      <c r="D63">
        <v>13</v>
      </c>
      <c r="E63" t="s">
        <v>5998</v>
      </c>
      <c r="F63" s="293">
        <v>9443382</v>
      </c>
      <c r="G63" s="292">
        <v>67652690</v>
      </c>
    </row>
    <row r="64" spans="1:7" x14ac:dyDescent="0.2">
      <c r="A64" t="s">
        <v>6102</v>
      </c>
      <c r="B64">
        <v>717150007</v>
      </c>
      <c r="C64">
        <v>1132543</v>
      </c>
      <c r="D64">
        <v>13</v>
      </c>
      <c r="E64" t="s">
        <v>5991</v>
      </c>
      <c r="F64" s="293">
        <v>20991750</v>
      </c>
      <c r="G64" s="292">
        <v>184791018</v>
      </c>
    </row>
    <row r="65" spans="1:7" x14ac:dyDescent="0.2">
      <c r="A65" t="s">
        <v>6102</v>
      </c>
      <c r="B65">
        <v>717150007</v>
      </c>
      <c r="C65">
        <v>1132556</v>
      </c>
      <c r="D65">
        <v>13</v>
      </c>
      <c r="E65" t="s">
        <v>5999</v>
      </c>
      <c r="F65" s="293">
        <v>6261255</v>
      </c>
      <c r="G65" s="292">
        <v>62256294</v>
      </c>
    </row>
    <row r="66" spans="1:7" x14ac:dyDescent="0.2">
      <c r="A66" t="s">
        <v>6102</v>
      </c>
      <c r="B66">
        <v>717150007</v>
      </c>
      <c r="C66">
        <v>1132557</v>
      </c>
      <c r="D66">
        <v>13</v>
      </c>
      <c r="E66" t="s">
        <v>6004</v>
      </c>
      <c r="F66" s="293">
        <v>6442196</v>
      </c>
      <c r="G66" s="292">
        <v>68573111</v>
      </c>
    </row>
    <row r="67" spans="1:7" x14ac:dyDescent="0.2">
      <c r="A67" t="s">
        <v>6102</v>
      </c>
      <c r="B67">
        <v>717150007</v>
      </c>
      <c r="C67">
        <v>1132558</v>
      </c>
      <c r="D67">
        <v>13</v>
      </c>
      <c r="E67" t="s">
        <v>6005</v>
      </c>
      <c r="F67" s="293">
        <v>34163478</v>
      </c>
      <c r="G67" s="292">
        <v>251303718</v>
      </c>
    </row>
    <row r="68" spans="1:7" x14ac:dyDescent="0.2">
      <c r="A68" t="s">
        <v>6102</v>
      </c>
      <c r="B68">
        <v>717150007</v>
      </c>
      <c r="C68">
        <v>1132561</v>
      </c>
      <c r="D68">
        <v>13</v>
      </c>
      <c r="E68" t="s">
        <v>5998</v>
      </c>
      <c r="F68" s="293">
        <v>34223190</v>
      </c>
      <c r="G68" s="292">
        <v>244505867</v>
      </c>
    </row>
    <row r="69" spans="1:7" x14ac:dyDescent="0.2">
      <c r="A69" t="s">
        <v>6102</v>
      </c>
      <c r="B69">
        <v>717150007</v>
      </c>
      <c r="C69">
        <v>1132562</v>
      </c>
      <c r="D69">
        <v>13</v>
      </c>
      <c r="E69" t="s">
        <v>5990</v>
      </c>
      <c r="F69" s="293">
        <v>18173694</v>
      </c>
      <c r="G69" s="292">
        <v>167328240</v>
      </c>
    </row>
    <row r="70" spans="1:7" x14ac:dyDescent="0.2">
      <c r="A70" t="s">
        <v>6102</v>
      </c>
      <c r="B70">
        <v>717150007</v>
      </c>
      <c r="C70">
        <v>1132588</v>
      </c>
      <c r="D70">
        <v>13</v>
      </c>
      <c r="E70" t="s">
        <v>5990</v>
      </c>
      <c r="F70" s="293">
        <v>6497069</v>
      </c>
      <c r="G70" s="292">
        <v>54308831</v>
      </c>
    </row>
    <row r="71" spans="1:7" x14ac:dyDescent="0.2">
      <c r="A71" t="s">
        <v>6102</v>
      </c>
      <c r="B71">
        <v>717150007</v>
      </c>
      <c r="C71">
        <v>1060269</v>
      </c>
      <c r="D71">
        <v>6</v>
      </c>
      <c r="E71" t="s">
        <v>5980</v>
      </c>
      <c r="F71" s="293">
        <v>0</v>
      </c>
      <c r="G71" s="292">
        <v>2087085</v>
      </c>
    </row>
    <row r="72" spans="1:7" x14ac:dyDescent="0.2">
      <c r="A72" t="s">
        <v>7562</v>
      </c>
      <c r="B72">
        <v>717150007</v>
      </c>
      <c r="C72">
        <v>1010285</v>
      </c>
      <c r="D72">
        <v>1</v>
      </c>
      <c r="E72" t="s">
        <v>164</v>
      </c>
      <c r="F72" s="293">
        <v>6928205</v>
      </c>
      <c r="G72" s="292">
        <v>65503029</v>
      </c>
    </row>
    <row r="73" spans="1:7" x14ac:dyDescent="0.2">
      <c r="A73" t="s">
        <v>7562</v>
      </c>
      <c r="B73">
        <v>717150007</v>
      </c>
      <c r="C73">
        <v>1060430</v>
      </c>
      <c r="D73">
        <v>6</v>
      </c>
      <c r="E73" t="s">
        <v>5980</v>
      </c>
      <c r="F73" s="293">
        <v>4540088</v>
      </c>
      <c r="G73" s="292">
        <v>35775893</v>
      </c>
    </row>
    <row r="74" spans="1:7" x14ac:dyDescent="0.2">
      <c r="A74" t="s">
        <v>7562</v>
      </c>
      <c r="B74">
        <v>717150007</v>
      </c>
      <c r="C74">
        <v>1060431</v>
      </c>
      <c r="D74">
        <v>6</v>
      </c>
      <c r="E74" t="s">
        <v>5980</v>
      </c>
      <c r="F74" s="293">
        <v>4674570</v>
      </c>
      <c r="G74" s="292">
        <v>39733845</v>
      </c>
    </row>
    <row r="75" spans="1:7" x14ac:dyDescent="0.2">
      <c r="A75" t="s">
        <v>7562</v>
      </c>
      <c r="B75">
        <v>717150007</v>
      </c>
      <c r="C75">
        <v>1060438</v>
      </c>
      <c r="D75">
        <v>6</v>
      </c>
      <c r="E75" t="s">
        <v>5980</v>
      </c>
      <c r="F75" s="293">
        <v>22649093</v>
      </c>
      <c r="G75" s="292">
        <v>139266035</v>
      </c>
    </row>
    <row r="76" spans="1:7" x14ac:dyDescent="0.2">
      <c r="A76" t="s">
        <v>7562</v>
      </c>
      <c r="B76">
        <v>717150007</v>
      </c>
      <c r="C76">
        <v>1060439</v>
      </c>
      <c r="D76">
        <v>6</v>
      </c>
      <c r="E76" t="s">
        <v>5980</v>
      </c>
      <c r="F76" s="293">
        <v>0</v>
      </c>
      <c r="G76" s="292">
        <v>36299340</v>
      </c>
    </row>
    <row r="77" spans="1:7" x14ac:dyDescent="0.2">
      <c r="A77" t="s">
        <v>7562</v>
      </c>
      <c r="B77">
        <v>717150007</v>
      </c>
      <c r="C77">
        <v>1070724</v>
      </c>
      <c r="D77">
        <v>7</v>
      </c>
      <c r="E77" t="s">
        <v>6009</v>
      </c>
      <c r="F77" s="293">
        <v>3998196</v>
      </c>
      <c r="G77" s="292">
        <v>29153515</v>
      </c>
    </row>
    <row r="78" spans="1:7" x14ac:dyDescent="0.2">
      <c r="A78" t="s">
        <v>7562</v>
      </c>
      <c r="B78">
        <v>717150007</v>
      </c>
      <c r="C78">
        <v>1070725</v>
      </c>
      <c r="D78">
        <v>7</v>
      </c>
      <c r="E78" t="s">
        <v>5984</v>
      </c>
      <c r="F78" s="293">
        <v>7221772</v>
      </c>
      <c r="G78" s="292">
        <v>47666384</v>
      </c>
    </row>
    <row r="79" spans="1:7" x14ac:dyDescent="0.2">
      <c r="A79" t="s">
        <v>7562</v>
      </c>
      <c r="B79">
        <v>717150007</v>
      </c>
      <c r="C79">
        <v>1070731</v>
      </c>
      <c r="D79">
        <v>7</v>
      </c>
      <c r="E79" t="s">
        <v>6009</v>
      </c>
      <c r="F79" s="293">
        <v>15228840</v>
      </c>
      <c r="G79" s="292">
        <v>104830634</v>
      </c>
    </row>
    <row r="80" spans="1:7" x14ac:dyDescent="0.2">
      <c r="A80" t="s">
        <v>7562</v>
      </c>
      <c r="B80">
        <v>717150007</v>
      </c>
      <c r="C80">
        <v>1110191</v>
      </c>
      <c r="D80">
        <v>11</v>
      </c>
      <c r="E80" t="s">
        <v>6118</v>
      </c>
      <c r="F80" s="293">
        <v>16880160</v>
      </c>
      <c r="G80" s="292">
        <v>158620072</v>
      </c>
    </row>
    <row r="81" spans="1:7" x14ac:dyDescent="0.2">
      <c r="A81" t="s">
        <v>7562</v>
      </c>
      <c r="B81">
        <v>717150007</v>
      </c>
      <c r="C81">
        <v>1120209</v>
      </c>
      <c r="D81">
        <v>12</v>
      </c>
      <c r="E81" t="s">
        <v>6003</v>
      </c>
      <c r="F81" s="293">
        <v>12966532</v>
      </c>
      <c r="G81" s="292">
        <v>101725378</v>
      </c>
    </row>
    <row r="82" spans="1:7" x14ac:dyDescent="0.2">
      <c r="A82" t="s">
        <v>7562</v>
      </c>
      <c r="B82">
        <v>717150007</v>
      </c>
      <c r="C82">
        <v>1132593</v>
      </c>
      <c r="D82">
        <v>13</v>
      </c>
      <c r="E82" t="s">
        <v>5991</v>
      </c>
      <c r="F82" s="293">
        <v>12494363</v>
      </c>
      <c r="G82" s="292">
        <v>98122397</v>
      </c>
    </row>
    <row r="83" spans="1:7" x14ac:dyDescent="0.2">
      <c r="A83" t="s">
        <v>7562</v>
      </c>
      <c r="B83">
        <v>717150007</v>
      </c>
      <c r="C83">
        <v>1132596</v>
      </c>
      <c r="D83">
        <v>13</v>
      </c>
      <c r="E83" t="s">
        <v>5989</v>
      </c>
      <c r="F83" s="293">
        <v>10087230</v>
      </c>
      <c r="G83" s="292">
        <v>73685985</v>
      </c>
    </row>
    <row r="84" spans="1:7" x14ac:dyDescent="0.2">
      <c r="A84" t="s">
        <v>7562</v>
      </c>
      <c r="B84">
        <v>717150007</v>
      </c>
      <c r="C84">
        <v>1132597</v>
      </c>
      <c r="D84">
        <v>13</v>
      </c>
      <c r="E84" t="s">
        <v>7825</v>
      </c>
      <c r="F84" s="293">
        <v>13531650</v>
      </c>
      <c r="G84" s="292">
        <v>105280221</v>
      </c>
    </row>
    <row r="85" spans="1:7" x14ac:dyDescent="0.2">
      <c r="A85" t="s">
        <v>7562</v>
      </c>
      <c r="B85">
        <v>717150007</v>
      </c>
      <c r="C85">
        <v>1060447</v>
      </c>
      <c r="D85">
        <v>6</v>
      </c>
      <c r="E85" t="s">
        <v>5980</v>
      </c>
      <c r="F85" s="293">
        <v>3706088</v>
      </c>
      <c r="G85" s="292">
        <v>3706088</v>
      </c>
    </row>
    <row r="86" spans="1:7" x14ac:dyDescent="0.2">
      <c r="A86" t="s">
        <v>7562</v>
      </c>
      <c r="B86">
        <v>717150007</v>
      </c>
      <c r="C86">
        <v>1060448</v>
      </c>
      <c r="D86">
        <v>6</v>
      </c>
      <c r="E86" t="s">
        <v>5980</v>
      </c>
      <c r="F86" s="293">
        <v>2919000</v>
      </c>
      <c r="G86" s="292">
        <v>2919000</v>
      </c>
    </row>
    <row r="87" spans="1:7" x14ac:dyDescent="0.2">
      <c r="A87" t="s">
        <v>7562</v>
      </c>
      <c r="B87">
        <v>717150007</v>
      </c>
      <c r="C87">
        <v>1110200</v>
      </c>
      <c r="D87">
        <v>11</v>
      </c>
      <c r="E87" t="s">
        <v>6118</v>
      </c>
      <c r="F87" s="293">
        <v>4296768</v>
      </c>
      <c r="G87" s="292">
        <v>4296768</v>
      </c>
    </row>
    <row r="88" spans="1:7" x14ac:dyDescent="0.2">
      <c r="A88" t="s">
        <v>7562</v>
      </c>
      <c r="B88">
        <v>717150007</v>
      </c>
      <c r="C88">
        <v>1110201</v>
      </c>
      <c r="D88">
        <v>11</v>
      </c>
      <c r="E88" t="s">
        <v>6118</v>
      </c>
      <c r="F88" s="293">
        <v>5455361</v>
      </c>
      <c r="G88" s="292">
        <v>5455361</v>
      </c>
    </row>
    <row r="89" spans="1:7" x14ac:dyDescent="0.2">
      <c r="A89" t="s">
        <v>7562</v>
      </c>
      <c r="B89">
        <v>717150007</v>
      </c>
      <c r="C89">
        <v>1120215</v>
      </c>
      <c r="D89">
        <v>12</v>
      </c>
      <c r="E89" t="s">
        <v>6003</v>
      </c>
      <c r="F89" s="293">
        <v>2185747</v>
      </c>
      <c r="G89" s="292">
        <v>2185747</v>
      </c>
    </row>
    <row r="90" spans="1:7" x14ac:dyDescent="0.2">
      <c r="A90" t="s">
        <v>7562</v>
      </c>
      <c r="B90">
        <v>717150007</v>
      </c>
      <c r="C90">
        <v>1120216</v>
      </c>
      <c r="D90">
        <v>12</v>
      </c>
      <c r="E90" t="s">
        <v>6003</v>
      </c>
      <c r="F90" s="293">
        <v>2775118</v>
      </c>
      <c r="G90" s="292">
        <v>2775118</v>
      </c>
    </row>
    <row r="91" spans="1:7" x14ac:dyDescent="0.2">
      <c r="A91" t="s">
        <v>6107</v>
      </c>
      <c r="B91">
        <v>725129009</v>
      </c>
      <c r="C91">
        <v>1070480</v>
      </c>
      <c r="D91">
        <v>7</v>
      </c>
      <c r="E91" t="s">
        <v>5981</v>
      </c>
      <c r="F91" s="293">
        <v>1805888</v>
      </c>
      <c r="G91" s="292">
        <v>12903683</v>
      </c>
    </row>
    <row r="92" spans="1:7" x14ac:dyDescent="0.2">
      <c r="A92" t="s">
        <v>6107</v>
      </c>
      <c r="B92">
        <v>725129009</v>
      </c>
      <c r="C92">
        <v>1070481</v>
      </c>
      <c r="D92">
        <v>7</v>
      </c>
      <c r="E92" t="s">
        <v>5981</v>
      </c>
      <c r="F92" s="293">
        <v>1576323</v>
      </c>
      <c r="G92" s="292">
        <v>9339343</v>
      </c>
    </row>
    <row r="93" spans="1:7" x14ac:dyDescent="0.2">
      <c r="A93" t="s">
        <v>7566</v>
      </c>
      <c r="B93">
        <v>725129009</v>
      </c>
      <c r="C93">
        <v>1070718</v>
      </c>
      <c r="D93">
        <v>7</v>
      </c>
      <c r="E93" t="s">
        <v>5981</v>
      </c>
      <c r="F93" s="293">
        <v>16993584</v>
      </c>
      <c r="G93" s="292">
        <v>122721517</v>
      </c>
    </row>
    <row r="94" spans="1:7" x14ac:dyDescent="0.2">
      <c r="A94" t="s">
        <v>7566</v>
      </c>
      <c r="B94">
        <v>725129009</v>
      </c>
      <c r="C94">
        <v>1070749</v>
      </c>
      <c r="D94">
        <v>7</v>
      </c>
      <c r="E94" t="s">
        <v>5981</v>
      </c>
      <c r="F94" s="293">
        <v>2335200</v>
      </c>
      <c r="G94" s="292">
        <v>2335200</v>
      </c>
    </row>
    <row r="95" spans="1:7" x14ac:dyDescent="0.2">
      <c r="A95" t="s">
        <v>7566</v>
      </c>
      <c r="B95">
        <v>725129009</v>
      </c>
      <c r="C95">
        <v>1070750</v>
      </c>
      <c r="D95">
        <v>7</v>
      </c>
      <c r="E95" t="s">
        <v>5981</v>
      </c>
      <c r="F95" s="293">
        <v>2964870</v>
      </c>
      <c r="G95" s="292">
        <v>2964870</v>
      </c>
    </row>
    <row r="96" spans="1:7" x14ac:dyDescent="0.2">
      <c r="A96" t="s">
        <v>6099</v>
      </c>
      <c r="B96">
        <v>713523003</v>
      </c>
      <c r="C96">
        <v>1030366</v>
      </c>
      <c r="D96">
        <v>3</v>
      </c>
      <c r="E96" t="s">
        <v>6001</v>
      </c>
      <c r="F96" s="293">
        <v>13722319</v>
      </c>
      <c r="G96" s="292">
        <v>109240422</v>
      </c>
    </row>
    <row r="97" spans="1:7" x14ac:dyDescent="0.2">
      <c r="A97" t="s">
        <v>6099</v>
      </c>
      <c r="B97">
        <v>713523003</v>
      </c>
      <c r="C97">
        <v>1030383</v>
      </c>
      <c r="D97">
        <v>3</v>
      </c>
      <c r="E97" t="s">
        <v>6001</v>
      </c>
      <c r="F97" s="293">
        <v>7786487</v>
      </c>
      <c r="G97" s="292">
        <v>64950695</v>
      </c>
    </row>
    <row r="98" spans="1:7" x14ac:dyDescent="0.2">
      <c r="A98" t="s">
        <v>6099</v>
      </c>
      <c r="B98">
        <v>713523003</v>
      </c>
      <c r="C98">
        <v>1040504</v>
      </c>
      <c r="D98">
        <v>4</v>
      </c>
      <c r="E98" t="s">
        <v>6002</v>
      </c>
      <c r="F98" s="293">
        <v>4747858</v>
      </c>
      <c r="G98" s="292">
        <v>32095519</v>
      </c>
    </row>
    <row r="99" spans="1:7" x14ac:dyDescent="0.2">
      <c r="A99" t="s">
        <v>7820</v>
      </c>
      <c r="B99">
        <v>713523003</v>
      </c>
      <c r="C99">
        <v>1030293</v>
      </c>
      <c r="D99">
        <v>3</v>
      </c>
      <c r="E99" t="s">
        <v>6001</v>
      </c>
      <c r="F99" s="293">
        <v>0</v>
      </c>
      <c r="G99" s="292">
        <v>981660</v>
      </c>
    </row>
    <row r="100" spans="1:7" x14ac:dyDescent="0.2">
      <c r="A100" t="s">
        <v>7820</v>
      </c>
      <c r="B100">
        <v>713523003</v>
      </c>
      <c r="C100">
        <v>1030384</v>
      </c>
      <c r="D100">
        <v>3</v>
      </c>
      <c r="E100" t="s">
        <v>6001</v>
      </c>
      <c r="F100" s="293">
        <v>7245980</v>
      </c>
      <c r="G100" s="292">
        <v>55690532</v>
      </c>
    </row>
    <row r="101" spans="1:7" x14ac:dyDescent="0.2">
      <c r="A101" t="s">
        <v>7820</v>
      </c>
      <c r="B101">
        <v>713523003</v>
      </c>
      <c r="C101">
        <v>1030385</v>
      </c>
      <c r="D101">
        <v>3</v>
      </c>
      <c r="E101" t="s">
        <v>6001</v>
      </c>
      <c r="F101" s="293">
        <v>4066876</v>
      </c>
      <c r="G101" s="292">
        <v>39546864</v>
      </c>
    </row>
    <row r="102" spans="1:7" x14ac:dyDescent="0.2">
      <c r="A102" t="s">
        <v>7820</v>
      </c>
      <c r="B102">
        <v>713523003</v>
      </c>
      <c r="C102">
        <v>1030386</v>
      </c>
      <c r="D102">
        <v>3</v>
      </c>
      <c r="E102" t="s">
        <v>6001</v>
      </c>
      <c r="F102" s="293">
        <v>3007237</v>
      </c>
      <c r="G102" s="292">
        <v>14290770</v>
      </c>
    </row>
    <row r="103" spans="1:7" x14ac:dyDescent="0.2">
      <c r="A103" t="s">
        <v>7820</v>
      </c>
      <c r="B103">
        <v>713523003</v>
      </c>
      <c r="C103">
        <v>1030392</v>
      </c>
      <c r="D103">
        <v>3</v>
      </c>
      <c r="E103" t="s">
        <v>7920</v>
      </c>
      <c r="F103" s="293">
        <v>1805443</v>
      </c>
      <c r="G103" s="292">
        <v>12091127</v>
      </c>
    </row>
    <row r="104" spans="1:7" x14ac:dyDescent="0.2">
      <c r="A104" t="s">
        <v>7820</v>
      </c>
      <c r="B104">
        <v>713523003</v>
      </c>
      <c r="C104">
        <v>1040511</v>
      </c>
      <c r="D104">
        <v>4</v>
      </c>
      <c r="E104" t="s">
        <v>7922</v>
      </c>
      <c r="F104" s="293">
        <v>8491454</v>
      </c>
      <c r="G104" s="292">
        <v>39889159</v>
      </c>
    </row>
    <row r="105" spans="1:7" x14ac:dyDescent="0.2">
      <c r="A105" t="s">
        <v>7820</v>
      </c>
      <c r="B105">
        <v>713523003</v>
      </c>
      <c r="C105">
        <v>1040517</v>
      </c>
      <c r="D105">
        <v>4</v>
      </c>
      <c r="E105" t="s">
        <v>6002</v>
      </c>
      <c r="F105" s="293">
        <v>7928171</v>
      </c>
      <c r="G105" s="292">
        <v>54229921</v>
      </c>
    </row>
    <row r="106" spans="1:7" x14ac:dyDescent="0.2">
      <c r="A106" t="s">
        <v>6106</v>
      </c>
      <c r="B106">
        <v>721694003</v>
      </c>
      <c r="C106">
        <v>1040502</v>
      </c>
      <c r="D106">
        <v>4</v>
      </c>
      <c r="E106" t="s">
        <v>5988</v>
      </c>
      <c r="F106" s="293">
        <v>2089057</v>
      </c>
      <c r="G106" s="292">
        <v>18611602</v>
      </c>
    </row>
    <row r="107" spans="1:7" x14ac:dyDescent="0.2">
      <c r="A107" t="s">
        <v>6106</v>
      </c>
      <c r="B107">
        <v>721694003</v>
      </c>
      <c r="C107">
        <v>1040503</v>
      </c>
      <c r="D107">
        <v>4</v>
      </c>
      <c r="E107" t="s">
        <v>5988</v>
      </c>
      <c r="F107" s="293">
        <v>3418458</v>
      </c>
      <c r="G107" s="292">
        <v>26208175</v>
      </c>
    </row>
    <row r="108" spans="1:7" x14ac:dyDescent="0.2">
      <c r="A108" t="s">
        <v>7526</v>
      </c>
      <c r="B108">
        <v>721694003</v>
      </c>
      <c r="C108">
        <v>1010275</v>
      </c>
      <c r="D108">
        <v>1</v>
      </c>
      <c r="E108" t="s">
        <v>164</v>
      </c>
      <c r="F108" s="293">
        <v>9863885</v>
      </c>
      <c r="G108" s="292">
        <v>85487003</v>
      </c>
    </row>
    <row r="109" spans="1:7" x14ac:dyDescent="0.2">
      <c r="A109" t="s">
        <v>7526</v>
      </c>
      <c r="B109">
        <v>721694003</v>
      </c>
      <c r="C109">
        <v>1010277</v>
      </c>
      <c r="D109">
        <v>1</v>
      </c>
      <c r="E109" t="s">
        <v>164</v>
      </c>
      <c r="F109" s="293">
        <v>4649050</v>
      </c>
      <c r="G109" s="292">
        <v>38819569</v>
      </c>
    </row>
    <row r="110" spans="1:7" x14ac:dyDescent="0.2">
      <c r="A110" t="s">
        <v>7526</v>
      </c>
      <c r="B110">
        <v>721694003</v>
      </c>
      <c r="C110">
        <v>1010282</v>
      </c>
      <c r="D110">
        <v>1</v>
      </c>
      <c r="E110" t="s">
        <v>164</v>
      </c>
      <c r="F110" s="293">
        <v>6397114</v>
      </c>
      <c r="G110" s="292">
        <v>40728290</v>
      </c>
    </row>
    <row r="111" spans="1:7" x14ac:dyDescent="0.2">
      <c r="A111" t="s">
        <v>7526</v>
      </c>
      <c r="B111">
        <v>721694003</v>
      </c>
      <c r="C111">
        <v>1010283</v>
      </c>
      <c r="D111">
        <v>1</v>
      </c>
      <c r="E111" t="s">
        <v>164</v>
      </c>
      <c r="F111" s="293">
        <v>5330928</v>
      </c>
      <c r="G111" s="292">
        <v>41581239</v>
      </c>
    </row>
    <row r="112" spans="1:7" x14ac:dyDescent="0.2">
      <c r="A112" t="s">
        <v>7526</v>
      </c>
      <c r="B112">
        <v>721694003</v>
      </c>
      <c r="C112">
        <v>1010284</v>
      </c>
      <c r="D112">
        <v>1</v>
      </c>
      <c r="E112" t="s">
        <v>164</v>
      </c>
      <c r="F112" s="293">
        <v>3082464</v>
      </c>
      <c r="G112" s="292">
        <v>21988243</v>
      </c>
    </row>
    <row r="113" spans="1:7" x14ac:dyDescent="0.2">
      <c r="A113" t="s">
        <v>7526</v>
      </c>
      <c r="B113">
        <v>721694003</v>
      </c>
      <c r="C113">
        <v>1020414</v>
      </c>
      <c r="D113">
        <v>2</v>
      </c>
      <c r="E113" t="s">
        <v>5973</v>
      </c>
      <c r="F113" s="293">
        <v>6276217</v>
      </c>
      <c r="G113" s="292">
        <v>48815022</v>
      </c>
    </row>
    <row r="114" spans="1:7" x14ac:dyDescent="0.2">
      <c r="A114" t="s">
        <v>7526</v>
      </c>
      <c r="B114">
        <v>721694003</v>
      </c>
      <c r="C114">
        <v>1020415</v>
      </c>
      <c r="D114">
        <v>2</v>
      </c>
      <c r="E114" t="s">
        <v>7536</v>
      </c>
      <c r="F114" s="293">
        <v>1438483</v>
      </c>
      <c r="G114" s="292">
        <v>21577248</v>
      </c>
    </row>
    <row r="115" spans="1:7" x14ac:dyDescent="0.2">
      <c r="A115" t="s">
        <v>7526</v>
      </c>
      <c r="B115">
        <v>721694003</v>
      </c>
      <c r="C115">
        <v>1020428</v>
      </c>
      <c r="D115">
        <v>2</v>
      </c>
      <c r="E115" t="s">
        <v>6010</v>
      </c>
      <c r="F115" s="293">
        <v>3265944</v>
      </c>
      <c r="G115" s="292">
        <v>21288160</v>
      </c>
    </row>
    <row r="116" spans="1:7" x14ac:dyDescent="0.2">
      <c r="A116" t="s">
        <v>7526</v>
      </c>
      <c r="B116">
        <v>721694003</v>
      </c>
      <c r="C116">
        <v>1040479</v>
      </c>
      <c r="D116">
        <v>4</v>
      </c>
      <c r="E116" t="s">
        <v>5988</v>
      </c>
      <c r="F116" s="293">
        <v>10224473</v>
      </c>
      <c r="G116" s="292">
        <v>86982207</v>
      </c>
    </row>
    <row r="117" spans="1:7" x14ac:dyDescent="0.2">
      <c r="A117" t="s">
        <v>7526</v>
      </c>
      <c r="B117">
        <v>721694003</v>
      </c>
      <c r="C117">
        <v>1070721</v>
      </c>
      <c r="D117">
        <v>7</v>
      </c>
      <c r="E117" t="s">
        <v>5981</v>
      </c>
      <c r="F117" s="293">
        <v>6163886</v>
      </c>
      <c r="G117" s="292">
        <v>38982413</v>
      </c>
    </row>
    <row r="118" spans="1:7" x14ac:dyDescent="0.2">
      <c r="A118" t="s">
        <v>7526</v>
      </c>
      <c r="B118">
        <v>721694003</v>
      </c>
      <c r="C118">
        <v>1070722</v>
      </c>
      <c r="D118">
        <v>7</v>
      </c>
      <c r="E118" t="s">
        <v>5981</v>
      </c>
      <c r="F118" s="293">
        <v>4497971</v>
      </c>
      <c r="G118" s="292">
        <v>34817626</v>
      </c>
    </row>
    <row r="119" spans="1:7" x14ac:dyDescent="0.2">
      <c r="A119" t="s">
        <v>7526</v>
      </c>
      <c r="B119">
        <v>721694003</v>
      </c>
      <c r="C119">
        <v>1070743</v>
      </c>
      <c r="D119">
        <v>7</v>
      </c>
      <c r="E119" t="s">
        <v>5987</v>
      </c>
      <c r="F119" s="293">
        <v>11375760</v>
      </c>
      <c r="G119" s="292">
        <v>72950240</v>
      </c>
    </row>
    <row r="120" spans="1:7" x14ac:dyDescent="0.2">
      <c r="A120" t="s">
        <v>7526</v>
      </c>
      <c r="B120">
        <v>721694003</v>
      </c>
      <c r="C120">
        <v>1110190</v>
      </c>
      <c r="D120">
        <v>11</v>
      </c>
      <c r="E120" t="s">
        <v>6118</v>
      </c>
      <c r="F120" s="293">
        <v>2452227</v>
      </c>
      <c r="G120" s="292">
        <v>27894082</v>
      </c>
    </row>
    <row r="121" spans="1:7" x14ac:dyDescent="0.2">
      <c r="A121" t="s">
        <v>6290</v>
      </c>
      <c r="B121">
        <v>650794826</v>
      </c>
      <c r="C121">
        <v>1030295</v>
      </c>
      <c r="D121">
        <v>3</v>
      </c>
      <c r="E121" t="s">
        <v>6001</v>
      </c>
      <c r="F121" s="293">
        <v>0</v>
      </c>
      <c r="G121" s="292">
        <v>2262809</v>
      </c>
    </row>
    <row r="122" spans="1:7" x14ac:dyDescent="0.2">
      <c r="A122" t="s">
        <v>6290</v>
      </c>
      <c r="B122">
        <v>650794826</v>
      </c>
      <c r="C122">
        <v>1030296</v>
      </c>
      <c r="D122">
        <v>3</v>
      </c>
      <c r="E122" t="s">
        <v>6001</v>
      </c>
      <c r="F122" s="293">
        <v>0</v>
      </c>
      <c r="G122" s="292">
        <v>2027972</v>
      </c>
    </row>
    <row r="123" spans="1:7" x14ac:dyDescent="0.2">
      <c r="A123" t="s">
        <v>6289</v>
      </c>
      <c r="B123">
        <v>700376001</v>
      </c>
      <c r="C123">
        <v>1090648</v>
      </c>
      <c r="D123">
        <v>9</v>
      </c>
      <c r="E123" t="s">
        <v>174</v>
      </c>
      <c r="F123" s="293">
        <v>10249193</v>
      </c>
      <c r="G123" s="292">
        <v>64972563</v>
      </c>
    </row>
    <row r="124" spans="1:7" x14ac:dyDescent="0.2">
      <c r="A124" t="s">
        <v>6289</v>
      </c>
      <c r="B124">
        <v>700376001</v>
      </c>
      <c r="C124">
        <v>1090649</v>
      </c>
      <c r="D124">
        <v>9</v>
      </c>
      <c r="E124" t="s">
        <v>174</v>
      </c>
      <c r="F124" s="293">
        <v>5382728</v>
      </c>
      <c r="G124" s="292">
        <v>42647768</v>
      </c>
    </row>
    <row r="125" spans="1:7" x14ac:dyDescent="0.2">
      <c r="A125" t="s">
        <v>6289</v>
      </c>
      <c r="B125">
        <v>700376001</v>
      </c>
      <c r="C125">
        <v>1100510</v>
      </c>
      <c r="D125">
        <v>10</v>
      </c>
      <c r="E125" t="s">
        <v>5992</v>
      </c>
      <c r="F125" s="293">
        <v>3194554</v>
      </c>
      <c r="G125" s="292">
        <v>22628088</v>
      </c>
    </row>
    <row r="126" spans="1:7" x14ac:dyDescent="0.2">
      <c r="A126" t="s">
        <v>6289</v>
      </c>
      <c r="B126">
        <v>700376001</v>
      </c>
      <c r="C126">
        <v>1100511</v>
      </c>
      <c r="D126">
        <v>10</v>
      </c>
      <c r="E126" t="s">
        <v>5992</v>
      </c>
      <c r="F126" s="293">
        <v>3210954</v>
      </c>
      <c r="G126" s="292">
        <v>25011643</v>
      </c>
    </row>
    <row r="127" spans="1:7" x14ac:dyDescent="0.2">
      <c r="A127" t="s">
        <v>6289</v>
      </c>
      <c r="B127">
        <v>700376001</v>
      </c>
      <c r="C127">
        <v>1100755</v>
      </c>
      <c r="D127">
        <v>10</v>
      </c>
      <c r="E127" t="s">
        <v>5992</v>
      </c>
      <c r="F127" s="293">
        <v>13177534</v>
      </c>
      <c r="G127" s="292">
        <v>107302774</v>
      </c>
    </row>
    <row r="128" spans="1:7" x14ac:dyDescent="0.2">
      <c r="A128" t="s">
        <v>6289</v>
      </c>
      <c r="B128">
        <v>700376001</v>
      </c>
      <c r="C128">
        <v>1132565</v>
      </c>
      <c r="D128">
        <v>13</v>
      </c>
      <c r="E128" t="s">
        <v>5231</v>
      </c>
      <c r="F128" s="293">
        <v>9793245</v>
      </c>
      <c r="G128" s="292">
        <v>75456150</v>
      </c>
    </row>
    <row r="129" spans="1:7" x14ac:dyDescent="0.2">
      <c r="A129" t="s">
        <v>6289</v>
      </c>
      <c r="B129">
        <v>700376001</v>
      </c>
      <c r="C129">
        <v>1132566</v>
      </c>
      <c r="D129">
        <v>13</v>
      </c>
      <c r="E129" t="s">
        <v>5231</v>
      </c>
      <c r="F129" s="293">
        <v>11441021</v>
      </c>
      <c r="G129" s="292">
        <v>85860258</v>
      </c>
    </row>
    <row r="130" spans="1:7" x14ac:dyDescent="0.2">
      <c r="A130" t="s">
        <v>6289</v>
      </c>
      <c r="B130">
        <v>700376001</v>
      </c>
      <c r="C130">
        <v>1140139</v>
      </c>
      <c r="D130">
        <v>14</v>
      </c>
      <c r="E130" t="s">
        <v>5997</v>
      </c>
      <c r="F130" s="293">
        <v>1147170</v>
      </c>
      <c r="G130" s="292">
        <v>8450691</v>
      </c>
    </row>
    <row r="131" spans="1:7" x14ac:dyDescent="0.2">
      <c r="A131" t="s">
        <v>6289</v>
      </c>
      <c r="B131">
        <v>700376001</v>
      </c>
      <c r="C131">
        <v>1140140</v>
      </c>
      <c r="D131">
        <v>14</v>
      </c>
      <c r="E131" t="s">
        <v>5997</v>
      </c>
      <c r="F131" s="293">
        <v>1182983</v>
      </c>
      <c r="G131" s="292">
        <v>9801861</v>
      </c>
    </row>
    <row r="132" spans="1:7" x14ac:dyDescent="0.2">
      <c r="A132" t="s">
        <v>7916</v>
      </c>
      <c r="B132">
        <v>700376001</v>
      </c>
      <c r="C132">
        <v>1040505</v>
      </c>
      <c r="D132">
        <v>4</v>
      </c>
      <c r="E132" t="s">
        <v>5988</v>
      </c>
      <c r="F132" s="293">
        <v>20916720</v>
      </c>
      <c r="G132" s="292">
        <v>135930589</v>
      </c>
    </row>
    <row r="133" spans="1:7" x14ac:dyDescent="0.2">
      <c r="A133" t="s">
        <v>7916</v>
      </c>
      <c r="B133">
        <v>700376001</v>
      </c>
      <c r="C133">
        <v>1040523</v>
      </c>
      <c r="D133">
        <v>4</v>
      </c>
      <c r="E133" t="s">
        <v>5988</v>
      </c>
      <c r="F133" s="293">
        <v>1575092</v>
      </c>
      <c r="G133" s="292">
        <v>13465930</v>
      </c>
    </row>
    <row r="134" spans="1:7" x14ac:dyDescent="0.2">
      <c r="A134" t="s">
        <v>7916</v>
      </c>
      <c r="B134">
        <v>700376001</v>
      </c>
      <c r="C134">
        <v>1040524</v>
      </c>
      <c r="D134">
        <v>4</v>
      </c>
      <c r="E134" t="s">
        <v>5988</v>
      </c>
      <c r="F134" s="293">
        <v>1661808</v>
      </c>
      <c r="G134" s="292">
        <v>14223961</v>
      </c>
    </row>
    <row r="135" spans="1:7" x14ac:dyDescent="0.2">
      <c r="A135" t="s">
        <v>7916</v>
      </c>
      <c r="B135">
        <v>700376001</v>
      </c>
      <c r="C135">
        <v>1090669</v>
      </c>
      <c r="D135">
        <v>9</v>
      </c>
      <c r="E135" t="s">
        <v>203</v>
      </c>
      <c r="F135" s="293">
        <v>9830858</v>
      </c>
      <c r="G135" s="292">
        <v>63938746</v>
      </c>
    </row>
    <row r="136" spans="1:7" x14ac:dyDescent="0.2">
      <c r="A136" t="s">
        <v>7916</v>
      </c>
      <c r="B136">
        <v>700376001</v>
      </c>
      <c r="C136">
        <v>1100767</v>
      </c>
      <c r="D136">
        <v>10</v>
      </c>
      <c r="E136" t="s">
        <v>5972</v>
      </c>
      <c r="F136" s="293">
        <v>14432537</v>
      </c>
      <c r="G136" s="292">
        <v>98287516</v>
      </c>
    </row>
    <row r="137" spans="1:7" x14ac:dyDescent="0.2">
      <c r="A137" t="s">
        <v>7916</v>
      </c>
      <c r="B137">
        <v>700376001</v>
      </c>
      <c r="C137">
        <v>1140222</v>
      </c>
      <c r="D137">
        <v>14</v>
      </c>
      <c r="E137" t="s">
        <v>5997</v>
      </c>
      <c r="F137" s="293">
        <v>16429009</v>
      </c>
      <c r="G137" s="292">
        <v>106799667</v>
      </c>
    </row>
    <row r="138" spans="1:7" x14ac:dyDescent="0.2">
      <c r="A138" t="s">
        <v>7916</v>
      </c>
      <c r="B138">
        <v>700376001</v>
      </c>
      <c r="C138">
        <v>1100773</v>
      </c>
      <c r="D138">
        <v>10</v>
      </c>
      <c r="E138" t="s">
        <v>5992</v>
      </c>
      <c r="F138" s="293">
        <v>3327660</v>
      </c>
      <c r="G138" s="292">
        <v>3327660</v>
      </c>
    </row>
    <row r="139" spans="1:7" x14ac:dyDescent="0.2">
      <c r="A139" t="s">
        <v>7916</v>
      </c>
      <c r="B139">
        <v>700376001</v>
      </c>
      <c r="C139">
        <v>1100774</v>
      </c>
      <c r="D139">
        <v>10</v>
      </c>
      <c r="E139" t="s">
        <v>5992</v>
      </c>
      <c r="F139" s="293">
        <v>4224940</v>
      </c>
      <c r="G139" s="292">
        <v>4224940</v>
      </c>
    </row>
    <row r="140" spans="1:7" x14ac:dyDescent="0.2">
      <c r="A140" t="s">
        <v>7916</v>
      </c>
      <c r="B140">
        <v>700376001</v>
      </c>
      <c r="C140">
        <v>1140228</v>
      </c>
      <c r="D140">
        <v>14</v>
      </c>
      <c r="E140" t="s">
        <v>5997</v>
      </c>
      <c r="F140" s="293">
        <v>2534964</v>
      </c>
      <c r="G140" s="292">
        <v>2534964</v>
      </c>
    </row>
    <row r="141" spans="1:7" x14ac:dyDescent="0.2">
      <c r="A141" t="s">
        <v>7916</v>
      </c>
      <c r="B141">
        <v>700376001</v>
      </c>
      <c r="C141">
        <v>1140231</v>
      </c>
      <c r="D141">
        <v>14</v>
      </c>
      <c r="E141" t="s">
        <v>5997</v>
      </c>
      <c r="F141" s="293">
        <v>1996596</v>
      </c>
      <c r="G141" s="292">
        <v>1996596</v>
      </c>
    </row>
    <row r="142" spans="1:7" x14ac:dyDescent="0.2">
      <c r="A142" t="s">
        <v>6113</v>
      </c>
      <c r="B142">
        <v>650587340</v>
      </c>
      <c r="C142">
        <v>1020426</v>
      </c>
      <c r="D142">
        <v>2</v>
      </c>
      <c r="E142" t="s">
        <v>5973</v>
      </c>
      <c r="F142" s="293">
        <v>11941279</v>
      </c>
      <c r="G142" s="292">
        <v>97236126</v>
      </c>
    </row>
    <row r="143" spans="1:7" x14ac:dyDescent="0.2">
      <c r="A143" t="s">
        <v>6113</v>
      </c>
      <c r="B143">
        <v>650587340</v>
      </c>
      <c r="C143">
        <v>1060428</v>
      </c>
      <c r="D143">
        <v>6</v>
      </c>
      <c r="E143" t="s">
        <v>7683</v>
      </c>
      <c r="F143" s="293">
        <v>4331379</v>
      </c>
      <c r="G143" s="292">
        <v>23489403</v>
      </c>
    </row>
    <row r="144" spans="1:7" x14ac:dyDescent="0.2">
      <c r="A144" t="s">
        <v>6113</v>
      </c>
      <c r="B144">
        <v>650587340</v>
      </c>
      <c r="C144">
        <v>1060429</v>
      </c>
      <c r="D144">
        <v>6</v>
      </c>
      <c r="E144" t="s">
        <v>5995</v>
      </c>
      <c r="F144" s="293">
        <v>3831605</v>
      </c>
      <c r="G144" s="292">
        <v>25821684</v>
      </c>
    </row>
    <row r="145" spans="1:7" x14ac:dyDescent="0.2">
      <c r="A145" t="s">
        <v>6113</v>
      </c>
      <c r="B145">
        <v>650587340</v>
      </c>
      <c r="C145">
        <v>1070723</v>
      </c>
      <c r="D145">
        <v>7</v>
      </c>
      <c r="E145" t="s">
        <v>5987</v>
      </c>
      <c r="F145" s="293">
        <v>2832056</v>
      </c>
      <c r="G145" s="292">
        <v>19158025</v>
      </c>
    </row>
    <row r="146" spans="1:7" x14ac:dyDescent="0.2">
      <c r="A146" t="s">
        <v>6113</v>
      </c>
      <c r="B146">
        <v>650587340</v>
      </c>
      <c r="C146">
        <v>1090664</v>
      </c>
      <c r="D146">
        <v>9</v>
      </c>
      <c r="E146" t="s">
        <v>203</v>
      </c>
      <c r="F146" s="293">
        <v>1709229</v>
      </c>
      <c r="G146" s="292">
        <v>12326047</v>
      </c>
    </row>
    <row r="147" spans="1:7" x14ac:dyDescent="0.2">
      <c r="A147" t="s">
        <v>6113</v>
      </c>
      <c r="B147">
        <v>650587340</v>
      </c>
      <c r="C147">
        <v>1090665</v>
      </c>
      <c r="D147">
        <v>9</v>
      </c>
      <c r="E147" t="s">
        <v>6011</v>
      </c>
      <c r="F147" s="293">
        <v>4747858</v>
      </c>
      <c r="G147" s="292">
        <v>32134618</v>
      </c>
    </row>
    <row r="148" spans="1:7" x14ac:dyDescent="0.2">
      <c r="A148" t="s">
        <v>6113</v>
      </c>
      <c r="B148">
        <v>650587340</v>
      </c>
      <c r="C148">
        <v>1100754</v>
      </c>
      <c r="D148">
        <v>10</v>
      </c>
      <c r="E148" t="s">
        <v>5992</v>
      </c>
      <c r="F148" s="293">
        <v>2089057</v>
      </c>
      <c r="G148" s="292">
        <v>11605116</v>
      </c>
    </row>
    <row r="149" spans="1:7" x14ac:dyDescent="0.2">
      <c r="A149" t="s">
        <v>6101</v>
      </c>
      <c r="B149">
        <v>716316009</v>
      </c>
      <c r="C149">
        <v>1132536</v>
      </c>
      <c r="D149">
        <v>13</v>
      </c>
      <c r="E149" t="s">
        <v>221</v>
      </c>
      <c r="F149" s="293">
        <v>15376875</v>
      </c>
      <c r="G149" s="292">
        <v>109360335</v>
      </c>
    </row>
    <row r="150" spans="1:7" x14ac:dyDescent="0.2">
      <c r="A150" t="s">
        <v>6101</v>
      </c>
      <c r="B150">
        <v>716316009</v>
      </c>
      <c r="C150">
        <v>1132537</v>
      </c>
      <c r="D150">
        <v>13</v>
      </c>
      <c r="E150" t="s">
        <v>221</v>
      </c>
      <c r="F150" s="293">
        <v>9624986</v>
      </c>
      <c r="G150" s="292">
        <v>75547059</v>
      </c>
    </row>
    <row r="151" spans="1:7" x14ac:dyDescent="0.2">
      <c r="A151" t="s">
        <v>6101</v>
      </c>
      <c r="B151">
        <v>716316009</v>
      </c>
      <c r="C151">
        <v>1132538</v>
      </c>
      <c r="D151">
        <v>13</v>
      </c>
      <c r="E151" t="s">
        <v>221</v>
      </c>
      <c r="F151" s="293">
        <v>36583410</v>
      </c>
      <c r="G151" s="292">
        <v>279686070</v>
      </c>
    </row>
    <row r="152" spans="1:7" x14ac:dyDescent="0.2">
      <c r="A152" t="s">
        <v>6101</v>
      </c>
      <c r="B152">
        <v>716316009</v>
      </c>
      <c r="C152">
        <v>1132589</v>
      </c>
      <c r="D152">
        <v>13</v>
      </c>
      <c r="E152" t="s">
        <v>6006</v>
      </c>
      <c r="F152" s="293">
        <v>13327320</v>
      </c>
      <c r="G152" s="292">
        <v>93124652</v>
      </c>
    </row>
    <row r="153" spans="1:7" x14ac:dyDescent="0.2">
      <c r="A153" t="s">
        <v>6114</v>
      </c>
      <c r="B153">
        <v>650450957</v>
      </c>
      <c r="C153">
        <v>1131888</v>
      </c>
      <c r="D153">
        <v>13</v>
      </c>
      <c r="E153" t="s">
        <v>68</v>
      </c>
      <c r="F153" s="293">
        <v>0</v>
      </c>
      <c r="G153" s="292">
        <v>17981040</v>
      </c>
    </row>
    <row r="154" spans="1:7" x14ac:dyDescent="0.2">
      <c r="A154" t="s">
        <v>6114</v>
      </c>
      <c r="B154">
        <v>650450957</v>
      </c>
      <c r="C154">
        <v>1131889</v>
      </c>
      <c r="D154">
        <v>13</v>
      </c>
      <c r="E154" t="s">
        <v>68</v>
      </c>
      <c r="F154" s="293">
        <v>0</v>
      </c>
      <c r="G154" s="292">
        <v>22236527</v>
      </c>
    </row>
    <row r="155" spans="1:7" x14ac:dyDescent="0.2">
      <c r="A155" t="s">
        <v>6114</v>
      </c>
      <c r="B155">
        <v>650450957</v>
      </c>
      <c r="C155">
        <v>1132598</v>
      </c>
      <c r="D155">
        <v>13</v>
      </c>
      <c r="E155" t="s">
        <v>68</v>
      </c>
      <c r="F155" s="293">
        <v>700560</v>
      </c>
      <c r="G155" s="292">
        <v>700560</v>
      </c>
    </row>
    <row r="156" spans="1:7" x14ac:dyDescent="0.2">
      <c r="A156" t="s">
        <v>6114</v>
      </c>
      <c r="B156">
        <v>650450957</v>
      </c>
      <c r="C156">
        <v>1132599</v>
      </c>
      <c r="D156">
        <v>13</v>
      </c>
      <c r="E156" t="s">
        <v>68</v>
      </c>
      <c r="F156" s="293">
        <v>4150818</v>
      </c>
      <c r="G156" s="292">
        <v>4150818</v>
      </c>
    </row>
    <row r="157" spans="1:7" x14ac:dyDescent="0.2">
      <c r="A157" t="s">
        <v>6115</v>
      </c>
      <c r="B157" t="s">
        <v>5966</v>
      </c>
      <c r="C157">
        <v>1131891</v>
      </c>
      <c r="D157">
        <v>13</v>
      </c>
      <c r="E157" t="s">
        <v>5993</v>
      </c>
      <c r="F157" s="293">
        <v>140112</v>
      </c>
      <c r="G157" s="292">
        <v>15996120</v>
      </c>
    </row>
    <row r="158" spans="1:7" x14ac:dyDescent="0.2">
      <c r="A158" t="s">
        <v>6115</v>
      </c>
      <c r="B158" t="s">
        <v>5966</v>
      </c>
      <c r="C158">
        <v>1131892</v>
      </c>
      <c r="D158">
        <v>13</v>
      </c>
      <c r="E158" t="s">
        <v>5993</v>
      </c>
      <c r="F158" s="293">
        <v>168009</v>
      </c>
      <c r="G158" s="292">
        <v>19123414</v>
      </c>
    </row>
    <row r="159" spans="1:7" x14ac:dyDescent="0.2">
      <c r="A159" t="s">
        <v>6115</v>
      </c>
      <c r="B159" t="s">
        <v>5966</v>
      </c>
      <c r="C159">
        <v>1132600</v>
      </c>
      <c r="D159">
        <v>13</v>
      </c>
      <c r="E159" t="s">
        <v>5993</v>
      </c>
      <c r="F159" s="293">
        <v>2218440</v>
      </c>
      <c r="G159" s="292">
        <v>2218440</v>
      </c>
    </row>
    <row r="160" spans="1:7" x14ac:dyDescent="0.2">
      <c r="A160" t="s">
        <v>6115</v>
      </c>
      <c r="B160" t="s">
        <v>5966</v>
      </c>
      <c r="C160">
        <v>1132601</v>
      </c>
      <c r="D160">
        <v>13</v>
      </c>
      <c r="E160" t="s">
        <v>5993</v>
      </c>
      <c r="F160" s="293">
        <v>2816627</v>
      </c>
      <c r="G160" s="292">
        <v>2816627</v>
      </c>
    </row>
    <row r="161" spans="1:7" x14ac:dyDescent="0.2">
      <c r="A161" t="s">
        <v>6110</v>
      </c>
      <c r="B161">
        <v>738689003</v>
      </c>
      <c r="C161">
        <v>1020302</v>
      </c>
      <c r="D161">
        <v>2</v>
      </c>
      <c r="E161" t="s">
        <v>5973</v>
      </c>
      <c r="F161" s="293">
        <v>2092339</v>
      </c>
      <c r="G161" s="292">
        <v>20026674</v>
      </c>
    </row>
    <row r="162" spans="1:7" x14ac:dyDescent="0.2">
      <c r="A162" t="s">
        <v>6110</v>
      </c>
      <c r="B162">
        <v>738689003</v>
      </c>
      <c r="C162">
        <v>1020303</v>
      </c>
      <c r="D162">
        <v>2</v>
      </c>
      <c r="E162" t="s">
        <v>5973</v>
      </c>
      <c r="F162" s="293">
        <v>2277020</v>
      </c>
      <c r="G162" s="292">
        <v>24477967</v>
      </c>
    </row>
    <row r="163" spans="1:7" x14ac:dyDescent="0.2">
      <c r="A163" t="s">
        <v>6110</v>
      </c>
      <c r="B163">
        <v>738689003</v>
      </c>
      <c r="C163">
        <v>1020427</v>
      </c>
      <c r="D163">
        <v>2</v>
      </c>
      <c r="E163" t="s">
        <v>5973</v>
      </c>
      <c r="F163" s="293">
        <v>28398167</v>
      </c>
      <c r="G163" s="292">
        <v>206037764</v>
      </c>
    </row>
    <row r="164" spans="1:7" x14ac:dyDescent="0.2">
      <c r="A164" t="s">
        <v>6110</v>
      </c>
      <c r="B164">
        <v>738689003</v>
      </c>
      <c r="C164">
        <v>1020440</v>
      </c>
      <c r="D164">
        <v>2</v>
      </c>
      <c r="E164" t="s">
        <v>5973</v>
      </c>
      <c r="F164" s="293">
        <v>6732493</v>
      </c>
      <c r="G164" s="292">
        <v>55660494</v>
      </c>
    </row>
    <row r="165" spans="1:7" x14ac:dyDescent="0.2">
      <c r="A165" t="s">
        <v>6110</v>
      </c>
      <c r="B165">
        <v>738689003</v>
      </c>
      <c r="C165">
        <v>1051176</v>
      </c>
      <c r="D165">
        <v>5</v>
      </c>
      <c r="E165" t="s">
        <v>6291</v>
      </c>
      <c r="F165" s="293">
        <v>0</v>
      </c>
      <c r="G165" s="292">
        <v>4787160</v>
      </c>
    </row>
    <row r="166" spans="1:7" x14ac:dyDescent="0.2">
      <c r="A166" t="s">
        <v>6110</v>
      </c>
      <c r="B166">
        <v>738689003</v>
      </c>
      <c r="C166">
        <v>1051177</v>
      </c>
      <c r="D166">
        <v>5</v>
      </c>
      <c r="E166" t="s">
        <v>6291</v>
      </c>
      <c r="F166" s="293">
        <v>0</v>
      </c>
      <c r="G166" s="292">
        <v>5929741</v>
      </c>
    </row>
    <row r="167" spans="1:7" x14ac:dyDescent="0.2">
      <c r="A167" t="s">
        <v>6110</v>
      </c>
      <c r="B167">
        <v>738689003</v>
      </c>
      <c r="C167">
        <v>1051355</v>
      </c>
      <c r="D167">
        <v>5</v>
      </c>
      <c r="E167" t="s">
        <v>6291</v>
      </c>
      <c r="F167" s="293">
        <v>7163435</v>
      </c>
      <c r="G167" s="292">
        <v>55905198</v>
      </c>
    </row>
    <row r="168" spans="1:7" x14ac:dyDescent="0.2">
      <c r="A168" t="s">
        <v>6110</v>
      </c>
      <c r="B168">
        <v>738689003</v>
      </c>
      <c r="C168">
        <v>1051374</v>
      </c>
      <c r="D168">
        <v>5</v>
      </c>
      <c r="E168" t="s">
        <v>6291</v>
      </c>
      <c r="F168" s="293">
        <v>1770860</v>
      </c>
      <c r="G168" s="292">
        <v>13991740</v>
      </c>
    </row>
    <row r="169" spans="1:7" x14ac:dyDescent="0.2">
      <c r="A169" t="s">
        <v>6110</v>
      </c>
      <c r="B169">
        <v>738689003</v>
      </c>
      <c r="C169">
        <v>1051375</v>
      </c>
      <c r="D169">
        <v>5</v>
      </c>
      <c r="E169" t="s">
        <v>6291</v>
      </c>
      <c r="F169" s="293">
        <v>1951873</v>
      </c>
      <c r="G169" s="292">
        <v>14651400</v>
      </c>
    </row>
    <row r="170" spans="1:7" x14ac:dyDescent="0.2">
      <c r="A170" t="s">
        <v>6110</v>
      </c>
      <c r="B170">
        <v>738689003</v>
      </c>
      <c r="C170">
        <v>1081209</v>
      </c>
      <c r="D170">
        <v>8</v>
      </c>
      <c r="E170" t="s">
        <v>144</v>
      </c>
      <c r="F170" s="293">
        <v>44552614</v>
      </c>
      <c r="G170" s="292">
        <v>180302129</v>
      </c>
    </row>
    <row r="171" spans="1:7" x14ac:dyDescent="0.2">
      <c r="A171" t="s">
        <v>6110</v>
      </c>
      <c r="B171">
        <v>738689003</v>
      </c>
      <c r="C171">
        <v>1081221</v>
      </c>
      <c r="D171">
        <v>8</v>
      </c>
      <c r="E171" t="s">
        <v>144</v>
      </c>
      <c r="F171" s="293">
        <v>10065458</v>
      </c>
      <c r="G171" s="292">
        <v>80713580</v>
      </c>
    </row>
    <row r="172" spans="1:7" x14ac:dyDescent="0.2">
      <c r="A172" t="s">
        <v>6110</v>
      </c>
      <c r="B172">
        <v>738689003</v>
      </c>
      <c r="C172">
        <v>1081222</v>
      </c>
      <c r="D172">
        <v>8</v>
      </c>
      <c r="E172" t="s">
        <v>5986</v>
      </c>
      <c r="F172" s="293">
        <v>6647001</v>
      </c>
      <c r="G172" s="292">
        <v>53176008</v>
      </c>
    </row>
    <row r="173" spans="1:7" x14ac:dyDescent="0.2">
      <c r="A173" t="s">
        <v>6110</v>
      </c>
      <c r="B173">
        <v>738689003</v>
      </c>
      <c r="C173">
        <v>1090645</v>
      </c>
      <c r="D173">
        <v>9</v>
      </c>
      <c r="E173" t="s">
        <v>174</v>
      </c>
      <c r="F173" s="293">
        <v>23139597</v>
      </c>
      <c r="G173" s="292">
        <v>170318195</v>
      </c>
    </row>
    <row r="174" spans="1:7" x14ac:dyDescent="0.2">
      <c r="A174" t="s">
        <v>6110</v>
      </c>
      <c r="B174">
        <v>738689003</v>
      </c>
      <c r="C174">
        <v>1090663</v>
      </c>
      <c r="D174">
        <v>9</v>
      </c>
      <c r="E174" t="s">
        <v>174</v>
      </c>
      <c r="F174" s="293">
        <v>7976401</v>
      </c>
      <c r="G174" s="292">
        <v>52796179</v>
      </c>
    </row>
    <row r="175" spans="1:7" x14ac:dyDescent="0.2">
      <c r="A175" t="s">
        <v>6110</v>
      </c>
      <c r="B175">
        <v>738689003</v>
      </c>
      <c r="C175">
        <v>1090666</v>
      </c>
      <c r="D175">
        <v>9</v>
      </c>
      <c r="E175" t="s">
        <v>174</v>
      </c>
      <c r="F175" s="293">
        <v>4207113</v>
      </c>
      <c r="G175" s="292">
        <v>32394771</v>
      </c>
    </row>
    <row r="176" spans="1:7" x14ac:dyDescent="0.2">
      <c r="A176" t="s">
        <v>6110</v>
      </c>
      <c r="B176">
        <v>738689003</v>
      </c>
      <c r="C176">
        <v>1100753</v>
      </c>
      <c r="D176">
        <v>10</v>
      </c>
      <c r="E176" t="s">
        <v>5992</v>
      </c>
      <c r="F176" s="293">
        <v>7976401</v>
      </c>
      <c r="G176" s="292">
        <v>45389520</v>
      </c>
    </row>
    <row r="177" spans="1:7" x14ac:dyDescent="0.2">
      <c r="A177" t="s">
        <v>6110</v>
      </c>
      <c r="B177">
        <v>738689003</v>
      </c>
      <c r="C177">
        <v>1132523</v>
      </c>
      <c r="D177">
        <v>13</v>
      </c>
      <c r="E177" t="s">
        <v>7426</v>
      </c>
      <c r="F177" s="293">
        <v>20769936</v>
      </c>
      <c r="G177" s="292">
        <v>181972962</v>
      </c>
    </row>
    <row r="178" spans="1:7" x14ac:dyDescent="0.2">
      <c r="A178" t="s">
        <v>6110</v>
      </c>
      <c r="B178">
        <v>738689003</v>
      </c>
      <c r="C178">
        <v>1132586</v>
      </c>
      <c r="D178">
        <v>13</v>
      </c>
      <c r="E178" t="s">
        <v>5999</v>
      </c>
      <c r="F178" s="293">
        <v>16659150</v>
      </c>
      <c r="G178" s="292">
        <v>130940919</v>
      </c>
    </row>
    <row r="179" spans="1:7" x14ac:dyDescent="0.2">
      <c r="A179" t="s">
        <v>6110</v>
      </c>
      <c r="B179">
        <v>738689003</v>
      </c>
      <c r="C179">
        <v>1132591</v>
      </c>
      <c r="D179">
        <v>13</v>
      </c>
      <c r="E179" t="s">
        <v>6000</v>
      </c>
      <c r="F179" s="293">
        <v>18824840</v>
      </c>
      <c r="G179" s="292">
        <v>148266438</v>
      </c>
    </row>
    <row r="180" spans="1:7" x14ac:dyDescent="0.2">
      <c r="A180" t="s">
        <v>6110</v>
      </c>
      <c r="B180">
        <v>738689003</v>
      </c>
      <c r="C180">
        <v>1140221</v>
      </c>
      <c r="D180">
        <v>14</v>
      </c>
      <c r="E180" t="s">
        <v>5997</v>
      </c>
      <c r="F180" s="293">
        <v>8925973</v>
      </c>
      <c r="G180" s="292">
        <v>57164209</v>
      </c>
    </row>
    <row r="181" spans="1:7" x14ac:dyDescent="0.2">
      <c r="A181" t="s">
        <v>6105</v>
      </c>
      <c r="B181">
        <v>713189006</v>
      </c>
      <c r="C181">
        <v>1081090</v>
      </c>
      <c r="D181">
        <v>8</v>
      </c>
      <c r="E181" t="s">
        <v>5996</v>
      </c>
      <c r="F181" s="293">
        <v>2662128</v>
      </c>
      <c r="G181" s="292">
        <v>19965961</v>
      </c>
    </row>
    <row r="182" spans="1:7" x14ac:dyDescent="0.2">
      <c r="A182" t="s">
        <v>6105</v>
      </c>
      <c r="B182">
        <v>713189006</v>
      </c>
      <c r="C182">
        <v>1081091</v>
      </c>
      <c r="D182">
        <v>8</v>
      </c>
      <c r="E182" t="s">
        <v>5996</v>
      </c>
      <c r="F182" s="293">
        <v>2872959</v>
      </c>
      <c r="G182" s="292">
        <v>18251740</v>
      </c>
    </row>
    <row r="183" spans="1:7" x14ac:dyDescent="0.2">
      <c r="A183" t="s">
        <v>6105</v>
      </c>
      <c r="B183">
        <v>713189006</v>
      </c>
      <c r="C183">
        <v>1081215</v>
      </c>
      <c r="D183">
        <v>8</v>
      </c>
      <c r="E183" t="s">
        <v>5996</v>
      </c>
      <c r="F183" s="293">
        <v>32630084</v>
      </c>
      <c r="G183" s="292">
        <v>127591993</v>
      </c>
    </row>
    <row r="184" spans="1:7" x14ac:dyDescent="0.2">
      <c r="A184" t="s">
        <v>6105</v>
      </c>
      <c r="B184">
        <v>713189006</v>
      </c>
      <c r="C184">
        <v>1081223</v>
      </c>
      <c r="D184">
        <v>8</v>
      </c>
      <c r="E184" t="s">
        <v>5979</v>
      </c>
      <c r="F184" s="293">
        <v>3608372</v>
      </c>
      <c r="G184" s="292">
        <v>32285435</v>
      </c>
    </row>
    <row r="185" spans="1:7" x14ac:dyDescent="0.2">
      <c r="A185" t="s">
        <v>6105</v>
      </c>
      <c r="B185">
        <v>713189006</v>
      </c>
      <c r="C185">
        <v>1081224</v>
      </c>
      <c r="D185">
        <v>8</v>
      </c>
      <c r="E185" t="s">
        <v>5979</v>
      </c>
      <c r="F185" s="293">
        <v>9621691</v>
      </c>
      <c r="G185" s="292">
        <v>63891301</v>
      </c>
    </row>
    <row r="186" spans="1:7" x14ac:dyDescent="0.2">
      <c r="A186" t="s">
        <v>6105</v>
      </c>
      <c r="B186">
        <v>713189006</v>
      </c>
      <c r="C186">
        <v>1081230</v>
      </c>
      <c r="D186">
        <v>8</v>
      </c>
      <c r="E186" t="s">
        <v>5986</v>
      </c>
      <c r="F186" s="293">
        <v>19452550</v>
      </c>
      <c r="G186" s="292">
        <v>139267734</v>
      </c>
    </row>
    <row r="187" spans="1:7" x14ac:dyDescent="0.2">
      <c r="A187" t="s">
        <v>6108</v>
      </c>
      <c r="B187">
        <v>728623004</v>
      </c>
      <c r="C187">
        <v>1050963</v>
      </c>
      <c r="D187">
        <v>5</v>
      </c>
      <c r="E187" t="s">
        <v>5994</v>
      </c>
      <c r="F187" s="293">
        <v>9676902</v>
      </c>
      <c r="G187" s="292">
        <v>62545830</v>
      </c>
    </row>
    <row r="188" spans="1:7" x14ac:dyDescent="0.2">
      <c r="A188" t="s">
        <v>6108</v>
      </c>
      <c r="B188">
        <v>728623004</v>
      </c>
      <c r="C188">
        <v>1051296</v>
      </c>
      <c r="D188">
        <v>5</v>
      </c>
      <c r="E188" t="s">
        <v>5994</v>
      </c>
      <c r="F188" s="293">
        <v>160545</v>
      </c>
      <c r="G188" s="292">
        <v>5458530</v>
      </c>
    </row>
    <row r="189" spans="1:7" x14ac:dyDescent="0.2">
      <c r="A189" t="s">
        <v>7824</v>
      </c>
      <c r="B189">
        <v>728623004</v>
      </c>
      <c r="C189">
        <v>1051360</v>
      </c>
      <c r="D189">
        <v>5</v>
      </c>
      <c r="E189" t="s">
        <v>5994</v>
      </c>
      <c r="F189" s="293">
        <v>2179242</v>
      </c>
      <c r="G189" s="292">
        <v>16162712</v>
      </c>
    </row>
    <row r="190" spans="1:7" x14ac:dyDescent="0.2">
      <c r="A190" t="s">
        <v>7824</v>
      </c>
      <c r="B190">
        <v>728623004</v>
      </c>
      <c r="C190">
        <v>1051361</v>
      </c>
      <c r="D190">
        <v>5</v>
      </c>
      <c r="E190" t="s">
        <v>5994</v>
      </c>
      <c r="F190" s="293">
        <v>2829345</v>
      </c>
      <c r="G190" s="292">
        <v>27101060</v>
      </c>
    </row>
    <row r="191" spans="1:7" x14ac:dyDescent="0.2">
      <c r="A191" t="s">
        <v>6111</v>
      </c>
      <c r="B191">
        <v>741504006</v>
      </c>
      <c r="C191">
        <v>1100761</v>
      </c>
      <c r="D191">
        <v>10</v>
      </c>
      <c r="E191" t="s">
        <v>5983</v>
      </c>
      <c r="F191" s="293">
        <v>8454758</v>
      </c>
      <c r="G191" s="292">
        <v>64087560</v>
      </c>
    </row>
    <row r="192" spans="1:7" x14ac:dyDescent="0.2">
      <c r="A192" t="s">
        <v>6119</v>
      </c>
      <c r="F192" s="293">
        <v>1439870010</v>
      </c>
      <c r="G192" s="292">
        <v>10273174110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9"/>
  <sheetViews>
    <sheetView topLeftCell="J1" workbookViewId="0">
      <selection activeCell="U19" sqref="U19"/>
    </sheetView>
  </sheetViews>
  <sheetFormatPr baseColWidth="10" defaultColWidth="8.28515625" defaultRowHeight="11.25" x14ac:dyDescent="0.2"/>
  <cols>
    <col min="1" max="1" width="8.28515625" style="98" bestFit="1" customWidth="1"/>
    <col min="2" max="5" width="6.5703125" style="98" customWidth="1"/>
    <col min="6" max="6" width="10" style="98" customWidth="1"/>
    <col min="7" max="7" width="16" style="185" customWidth="1"/>
    <col min="8" max="8" width="7.5703125" style="98" customWidth="1"/>
    <col min="9" max="9" width="12.42578125" style="99" customWidth="1"/>
    <col min="10" max="10" width="14.85546875" style="99" customWidth="1"/>
    <col min="11" max="11" width="5.7109375" style="98" customWidth="1"/>
    <col min="12" max="13" width="8.28515625" style="98" customWidth="1"/>
    <col min="14" max="14" width="6.5703125" style="98" customWidth="1"/>
    <col min="15" max="15" width="23.140625" style="100" customWidth="1"/>
    <col min="16" max="16" width="24" style="101" customWidth="1"/>
    <col min="17" max="17" width="11.42578125" style="188" customWidth="1"/>
    <col min="18" max="19" width="13.85546875" style="102" customWidth="1"/>
    <col min="20" max="25" width="12.28515625" style="102" customWidth="1"/>
    <col min="26" max="26" width="14.140625" style="102" customWidth="1"/>
    <col min="27" max="28" width="12.28515625" style="102" customWidth="1"/>
    <col min="29" max="29" width="14.140625" style="102" customWidth="1"/>
    <col min="30" max="30" width="8.28515625" style="97"/>
    <col min="31" max="31" width="9.28515625" style="97" bestFit="1" customWidth="1"/>
    <col min="32" max="16384" width="8.28515625" style="97"/>
  </cols>
  <sheetData>
    <row r="1" spans="1:29" x14ac:dyDescent="0.2">
      <c r="A1" s="103" t="s">
        <v>7483</v>
      </c>
      <c r="B1" s="104" t="s">
        <v>7484</v>
      </c>
      <c r="C1" s="104" t="s">
        <v>7485</v>
      </c>
      <c r="D1" s="104" t="s">
        <v>7486</v>
      </c>
      <c r="E1" s="104" t="s">
        <v>7487</v>
      </c>
      <c r="F1" s="105" t="s">
        <v>6117</v>
      </c>
      <c r="G1" s="105" t="s">
        <v>6116</v>
      </c>
      <c r="H1" s="105" t="s">
        <v>7488</v>
      </c>
      <c r="I1" s="104" t="s">
        <v>7489</v>
      </c>
      <c r="J1" s="104" t="s">
        <v>13</v>
      </c>
      <c r="K1" s="104" t="s">
        <v>7490</v>
      </c>
      <c r="L1" s="105" t="s">
        <v>7491</v>
      </c>
      <c r="M1" s="105" t="s">
        <v>7492</v>
      </c>
      <c r="N1" s="104" t="s">
        <v>7493</v>
      </c>
      <c r="O1" s="104" t="s">
        <v>7494</v>
      </c>
      <c r="P1" s="105" t="s">
        <v>7495</v>
      </c>
      <c r="Q1" s="106" t="s">
        <v>7496</v>
      </c>
      <c r="R1" s="106" t="s">
        <v>7497</v>
      </c>
      <c r="S1" s="106" t="s">
        <v>7498</v>
      </c>
      <c r="T1" s="106" t="s">
        <v>7499</v>
      </c>
      <c r="U1" s="106" t="s">
        <v>7500</v>
      </c>
      <c r="V1" s="106" t="s">
        <v>7501</v>
      </c>
      <c r="W1" s="106" t="s">
        <v>7502</v>
      </c>
      <c r="X1" s="106" t="s">
        <v>7503</v>
      </c>
      <c r="Y1" s="106" t="s">
        <v>7427</v>
      </c>
      <c r="Z1" s="106" t="s">
        <v>7504</v>
      </c>
      <c r="AA1" s="106" t="s">
        <v>7505</v>
      </c>
      <c r="AB1" s="106" t="s">
        <v>7506</v>
      </c>
      <c r="AC1" s="106" t="s">
        <v>6292</v>
      </c>
    </row>
    <row r="2" spans="1:29" ht="11.25" customHeight="1" x14ac:dyDescent="0.2">
      <c r="A2" s="107">
        <v>1</v>
      </c>
      <c r="B2" s="28" t="s">
        <v>7509</v>
      </c>
      <c r="C2" s="27">
        <v>20032</v>
      </c>
      <c r="D2" s="30" t="s">
        <v>7507</v>
      </c>
      <c r="E2" s="29" t="s">
        <v>7514</v>
      </c>
      <c r="F2" s="39">
        <v>717150007</v>
      </c>
      <c r="G2" s="37" t="s">
        <v>6102</v>
      </c>
      <c r="H2" s="29">
        <v>6570</v>
      </c>
      <c r="I2" s="28" t="s">
        <v>7818</v>
      </c>
      <c r="J2" s="40" t="s">
        <v>164</v>
      </c>
      <c r="K2" s="29">
        <v>15</v>
      </c>
      <c r="L2" s="31">
        <v>1010194</v>
      </c>
      <c r="M2" s="32">
        <v>11</v>
      </c>
      <c r="N2" s="33" t="s">
        <v>7515</v>
      </c>
      <c r="O2" s="34" t="s">
        <v>7512</v>
      </c>
      <c r="P2" s="189">
        <v>10669426</v>
      </c>
      <c r="Q2" s="35">
        <v>1942886</v>
      </c>
      <c r="R2" s="35">
        <v>1793434</v>
      </c>
      <c r="S2" s="36">
        <v>1643981</v>
      </c>
      <c r="T2" s="36">
        <v>1494528</v>
      </c>
      <c r="U2" s="36">
        <v>1643981</v>
      </c>
      <c r="V2" s="36">
        <v>1942886</v>
      </c>
      <c r="W2" s="36">
        <v>2092339</v>
      </c>
      <c r="X2" s="36">
        <v>2241792</v>
      </c>
      <c r="Y2" s="36"/>
      <c r="Z2" s="36"/>
      <c r="AA2" s="36"/>
      <c r="AB2" s="36"/>
      <c r="AC2" s="108">
        <f>SUM(Tabla32[[#This Row],[ENERO]:[DICIEMBRE]])</f>
        <v>14795827</v>
      </c>
    </row>
    <row r="3" spans="1:29" ht="11.25" customHeight="1" x14ac:dyDescent="0.2">
      <c r="A3" s="107">
        <v>1</v>
      </c>
      <c r="B3" s="28" t="s">
        <v>7509</v>
      </c>
      <c r="C3" s="27">
        <v>20032</v>
      </c>
      <c r="D3" s="30" t="s">
        <v>7507</v>
      </c>
      <c r="E3" s="29" t="s">
        <v>7516</v>
      </c>
      <c r="F3" s="39">
        <v>717150007</v>
      </c>
      <c r="G3" s="37" t="s">
        <v>6102</v>
      </c>
      <c r="H3" s="29">
        <v>6570</v>
      </c>
      <c r="I3" s="28" t="s">
        <v>7818</v>
      </c>
      <c r="J3" s="40" t="s">
        <v>164</v>
      </c>
      <c r="K3" s="29">
        <v>15</v>
      </c>
      <c r="L3" s="37">
        <v>1010195</v>
      </c>
      <c r="M3" s="32">
        <v>11</v>
      </c>
      <c r="N3" s="38" t="s">
        <v>7517</v>
      </c>
      <c r="O3" s="34" t="s">
        <v>7512</v>
      </c>
      <c r="P3" s="189">
        <v>10669426</v>
      </c>
      <c r="Q3" s="35">
        <v>2087268</v>
      </c>
      <c r="R3" s="35">
        <v>2087268</v>
      </c>
      <c r="S3" s="36">
        <v>1707765</v>
      </c>
      <c r="T3" s="36">
        <v>1707765</v>
      </c>
      <c r="U3" s="36">
        <v>1518013</v>
      </c>
      <c r="V3" s="36">
        <v>2466772</v>
      </c>
      <c r="W3" s="36">
        <v>2277020</v>
      </c>
      <c r="X3" s="36">
        <v>2466772</v>
      </c>
      <c r="Y3" s="36"/>
      <c r="Z3" s="36"/>
      <c r="AA3" s="36"/>
      <c r="AB3" s="36"/>
      <c r="AC3" s="108">
        <f>SUM(Tabla32[[#This Row],[ENERO]:[DICIEMBRE]])</f>
        <v>16318643</v>
      </c>
    </row>
    <row r="4" spans="1:29" ht="11.25" customHeight="1" x14ac:dyDescent="0.2">
      <c r="A4" s="107">
        <v>1</v>
      </c>
      <c r="B4" s="28" t="s">
        <v>7509</v>
      </c>
      <c r="C4" s="27">
        <v>20032</v>
      </c>
      <c r="D4" s="30" t="s">
        <v>7507</v>
      </c>
      <c r="E4" s="29" t="s">
        <v>7519</v>
      </c>
      <c r="F4" s="44">
        <v>721694003</v>
      </c>
      <c r="G4" s="37" t="s">
        <v>7526</v>
      </c>
      <c r="H4" s="29">
        <v>6915</v>
      </c>
      <c r="I4" s="28" t="s">
        <v>7818</v>
      </c>
      <c r="J4" s="40" t="s">
        <v>164</v>
      </c>
      <c r="K4" s="29">
        <v>78</v>
      </c>
      <c r="L4" s="45">
        <v>1010275</v>
      </c>
      <c r="M4" s="32">
        <v>15</v>
      </c>
      <c r="N4" s="46" t="s">
        <v>7527</v>
      </c>
      <c r="O4" s="34" t="s">
        <v>7508</v>
      </c>
      <c r="P4" s="190">
        <v>23900332700</v>
      </c>
      <c r="Q4" s="35">
        <v>11507866</v>
      </c>
      <c r="R4" s="35">
        <v>10685875</v>
      </c>
      <c r="S4" s="36">
        <v>11302368</v>
      </c>
      <c r="T4" s="36">
        <v>11096871</v>
      </c>
      <c r="U4" s="36">
        <v>9863885</v>
      </c>
      <c r="V4" s="36">
        <v>10480378</v>
      </c>
      <c r="W4" s="36">
        <v>10685875</v>
      </c>
      <c r="X4" s="36">
        <v>9863885</v>
      </c>
      <c r="Y4" s="36"/>
      <c r="Z4" s="36"/>
      <c r="AA4" s="36"/>
      <c r="AB4" s="36"/>
      <c r="AC4" s="108">
        <f>SUM(Tabla32[[#This Row],[ENERO]:[DICIEMBRE]])</f>
        <v>85487003</v>
      </c>
    </row>
    <row r="5" spans="1:29" ht="11.25" customHeight="1" x14ac:dyDescent="0.2">
      <c r="A5" s="109">
        <v>1</v>
      </c>
      <c r="B5" s="47" t="s">
        <v>7509</v>
      </c>
      <c r="C5" s="48">
        <v>20032</v>
      </c>
      <c r="D5" s="49" t="s">
        <v>7507</v>
      </c>
      <c r="E5" s="50" t="s">
        <v>7510</v>
      </c>
      <c r="F5" s="51">
        <v>717150007</v>
      </c>
      <c r="G5" s="52" t="s">
        <v>6102</v>
      </c>
      <c r="H5" s="53">
        <v>6570</v>
      </c>
      <c r="I5" s="28" t="s">
        <v>7818</v>
      </c>
      <c r="J5" s="54" t="s">
        <v>164</v>
      </c>
      <c r="K5" s="55">
        <v>118</v>
      </c>
      <c r="L5" s="56">
        <v>1010276</v>
      </c>
      <c r="M5" s="50">
        <v>12</v>
      </c>
      <c r="N5" s="57" t="s">
        <v>7511</v>
      </c>
      <c r="O5" s="52" t="s">
        <v>7512</v>
      </c>
      <c r="P5" s="191">
        <v>10704116</v>
      </c>
      <c r="Q5" s="110">
        <v>23358236</v>
      </c>
      <c r="R5" s="110">
        <v>25074977</v>
      </c>
      <c r="S5" s="111">
        <v>26283410</v>
      </c>
      <c r="T5" s="111">
        <v>26887626</v>
      </c>
      <c r="U5" s="111">
        <v>27491843</v>
      </c>
      <c r="V5" s="111">
        <v>28700275</v>
      </c>
      <c r="W5" s="111">
        <v>31117140</v>
      </c>
      <c r="X5" s="111">
        <v>30210816</v>
      </c>
      <c r="Y5" s="111"/>
      <c r="Z5" s="111"/>
      <c r="AA5" s="111"/>
      <c r="AB5" s="111"/>
      <c r="AC5" s="108">
        <f>SUM(Tabla32[[#This Row],[ENERO]:[DICIEMBRE]])</f>
        <v>219124323</v>
      </c>
    </row>
    <row r="6" spans="1:29" ht="11.25" customHeight="1" x14ac:dyDescent="0.2">
      <c r="A6" s="109">
        <v>1</v>
      </c>
      <c r="B6" s="47" t="s">
        <v>7509</v>
      </c>
      <c r="C6" s="48">
        <v>20032</v>
      </c>
      <c r="D6" s="49" t="s">
        <v>7507</v>
      </c>
      <c r="E6" s="50" t="s">
        <v>7521</v>
      </c>
      <c r="F6" s="51">
        <v>721694003</v>
      </c>
      <c r="G6" s="52" t="s">
        <v>7526</v>
      </c>
      <c r="H6" s="53">
        <v>6915</v>
      </c>
      <c r="I6" s="28" t="s">
        <v>7818</v>
      </c>
      <c r="J6" s="54" t="s">
        <v>164</v>
      </c>
      <c r="K6" s="55">
        <v>22</v>
      </c>
      <c r="L6" s="56">
        <v>1010277</v>
      </c>
      <c r="M6" s="50">
        <v>12</v>
      </c>
      <c r="N6" s="57" t="s">
        <v>7528</v>
      </c>
      <c r="O6" s="52" t="s">
        <v>7508</v>
      </c>
      <c r="P6" s="191">
        <v>23900332751</v>
      </c>
      <c r="Q6" s="110">
        <v>5578860</v>
      </c>
      <c r="R6" s="110">
        <v>4649050</v>
      </c>
      <c r="S6" s="111">
        <v>4416598</v>
      </c>
      <c r="T6" s="111">
        <v>4881503</v>
      </c>
      <c r="U6" s="111">
        <v>4416598</v>
      </c>
      <c r="V6" s="111">
        <v>5113955</v>
      </c>
      <c r="W6" s="111">
        <v>5113955</v>
      </c>
      <c r="X6" s="111">
        <v>4649050</v>
      </c>
      <c r="Y6" s="111"/>
      <c r="Z6" s="111"/>
      <c r="AA6" s="111"/>
      <c r="AB6" s="111"/>
      <c r="AC6" s="108">
        <f>SUM(Tabla32[[#This Row],[ENERO]:[DICIEMBRE]])</f>
        <v>38819569</v>
      </c>
    </row>
    <row r="7" spans="1:29" ht="11.25" customHeight="1" x14ac:dyDescent="0.2">
      <c r="A7" s="109">
        <v>1</v>
      </c>
      <c r="B7" s="47" t="s">
        <v>7509</v>
      </c>
      <c r="C7" s="48">
        <v>20032</v>
      </c>
      <c r="D7" s="49" t="s">
        <v>7507</v>
      </c>
      <c r="E7" s="50" t="s">
        <v>7523</v>
      </c>
      <c r="F7" s="51">
        <v>721694003</v>
      </c>
      <c r="G7" s="52" t="s">
        <v>7526</v>
      </c>
      <c r="H7" s="53">
        <v>6915</v>
      </c>
      <c r="I7" s="28" t="s">
        <v>7818</v>
      </c>
      <c r="J7" s="54" t="s">
        <v>164</v>
      </c>
      <c r="K7" s="55">
        <v>45</v>
      </c>
      <c r="L7" s="56">
        <v>1010282</v>
      </c>
      <c r="M7" s="50">
        <v>7</v>
      </c>
      <c r="N7" s="57" t="s">
        <v>7698</v>
      </c>
      <c r="O7" s="52" t="s">
        <v>7508</v>
      </c>
      <c r="P7" s="191">
        <v>239000332718</v>
      </c>
      <c r="Q7" s="110">
        <v>3411794</v>
      </c>
      <c r="R7" s="110">
        <v>3198557</v>
      </c>
      <c r="S7" s="111">
        <v>4904454</v>
      </c>
      <c r="T7" s="111">
        <v>5544165</v>
      </c>
      <c r="U7" s="111">
        <v>5757402</v>
      </c>
      <c r="V7" s="111">
        <v>6183876</v>
      </c>
      <c r="W7" s="111">
        <v>5330928</v>
      </c>
      <c r="X7" s="111">
        <v>6397114</v>
      </c>
      <c r="Y7" s="111"/>
      <c r="Z7" s="111"/>
      <c r="AA7" s="111"/>
      <c r="AB7" s="111"/>
      <c r="AC7" s="108">
        <f>SUM(Tabla32[[#This Row],[ENERO]:[DICIEMBRE]])</f>
        <v>40728290</v>
      </c>
    </row>
    <row r="8" spans="1:29" ht="11.25" customHeight="1" x14ac:dyDescent="0.2">
      <c r="A8" s="112">
        <v>1</v>
      </c>
      <c r="B8" s="28" t="s">
        <v>7509</v>
      </c>
      <c r="C8" s="27">
        <v>20032</v>
      </c>
      <c r="D8" s="30" t="s">
        <v>7507</v>
      </c>
      <c r="E8" s="27" t="s">
        <v>7523</v>
      </c>
      <c r="F8" s="27">
        <v>721694003</v>
      </c>
      <c r="G8" s="37" t="s">
        <v>7526</v>
      </c>
      <c r="H8" s="29">
        <v>6915</v>
      </c>
      <c r="I8" s="28" t="s">
        <v>7818</v>
      </c>
      <c r="J8" s="40" t="s">
        <v>164</v>
      </c>
      <c r="K8" s="27">
        <v>25</v>
      </c>
      <c r="L8" s="58">
        <v>1010283</v>
      </c>
      <c r="M8" s="32">
        <v>7</v>
      </c>
      <c r="N8" s="59" t="s">
        <v>7524</v>
      </c>
      <c r="O8" s="59" t="s">
        <v>7508</v>
      </c>
      <c r="P8" s="192">
        <v>239000332726</v>
      </c>
      <c r="Q8" s="35">
        <v>5330928</v>
      </c>
      <c r="R8" s="35">
        <v>5330928</v>
      </c>
      <c r="S8" s="36">
        <v>5330928</v>
      </c>
      <c r="T8" s="36">
        <v>5330928</v>
      </c>
      <c r="U8" s="36">
        <v>5330928</v>
      </c>
      <c r="V8" s="36">
        <v>5117691</v>
      </c>
      <c r="W8" s="36">
        <v>4477980</v>
      </c>
      <c r="X8" s="36">
        <v>5330928</v>
      </c>
      <c r="Y8" s="36"/>
      <c r="Z8" s="36"/>
      <c r="AA8" s="36"/>
      <c r="AB8" s="36"/>
      <c r="AC8" s="108">
        <f>SUM(Tabla32[[#This Row],[ENERO]:[DICIEMBRE]])</f>
        <v>41581239</v>
      </c>
    </row>
    <row r="9" spans="1:29" ht="11.25" customHeight="1" x14ac:dyDescent="0.2">
      <c r="A9" s="113">
        <v>1</v>
      </c>
      <c r="B9" s="60" t="s">
        <v>7509</v>
      </c>
      <c r="C9" s="27">
        <v>20032</v>
      </c>
      <c r="D9" s="30" t="s">
        <v>7507</v>
      </c>
      <c r="E9" s="60" t="s">
        <v>7523</v>
      </c>
      <c r="F9" s="61">
        <v>721694003</v>
      </c>
      <c r="G9" s="37" t="s">
        <v>7526</v>
      </c>
      <c r="H9" s="29">
        <v>6915</v>
      </c>
      <c r="I9" s="28" t="s">
        <v>7818</v>
      </c>
      <c r="J9" s="40" t="s">
        <v>164</v>
      </c>
      <c r="K9" s="60">
        <v>15</v>
      </c>
      <c r="L9" s="62">
        <v>1010284</v>
      </c>
      <c r="M9" s="32">
        <v>7</v>
      </c>
      <c r="N9" s="63" t="s">
        <v>7699</v>
      </c>
      <c r="O9" s="34" t="s">
        <v>7512</v>
      </c>
      <c r="P9" s="193">
        <v>10705155</v>
      </c>
      <c r="Q9" s="35">
        <v>2671469</v>
      </c>
      <c r="R9" s="35">
        <v>2465971</v>
      </c>
      <c r="S9" s="36">
        <v>2054976</v>
      </c>
      <c r="T9" s="36">
        <v>2671469</v>
      </c>
      <c r="U9" s="36">
        <v>2876966</v>
      </c>
      <c r="V9" s="36">
        <v>3082464</v>
      </c>
      <c r="W9" s="36">
        <v>3082464</v>
      </c>
      <c r="X9" s="36">
        <v>3082464</v>
      </c>
      <c r="Y9" s="36"/>
      <c r="Z9" s="36"/>
      <c r="AA9" s="36"/>
      <c r="AB9" s="36"/>
      <c r="AC9" s="108">
        <f>SUM(Tabla32[[#This Row],[ENERO]:[DICIEMBRE]])</f>
        <v>21988243</v>
      </c>
    </row>
    <row r="10" spans="1:29" ht="11.25" customHeight="1" x14ac:dyDescent="0.2">
      <c r="A10" s="112">
        <v>1</v>
      </c>
      <c r="B10" s="28" t="s">
        <v>7509</v>
      </c>
      <c r="C10" s="27">
        <v>20032</v>
      </c>
      <c r="D10" s="30" t="s">
        <v>7507</v>
      </c>
      <c r="E10" s="27" t="s">
        <v>7522</v>
      </c>
      <c r="F10" s="27">
        <v>717150007</v>
      </c>
      <c r="G10" s="37" t="s">
        <v>7562</v>
      </c>
      <c r="H10" s="29">
        <v>6570</v>
      </c>
      <c r="I10" s="28" t="s">
        <v>7818</v>
      </c>
      <c r="J10" s="40" t="s">
        <v>164</v>
      </c>
      <c r="K10" s="27">
        <v>55</v>
      </c>
      <c r="L10" s="58">
        <v>1010285</v>
      </c>
      <c r="M10" s="32">
        <v>13</v>
      </c>
      <c r="N10" s="59" t="s">
        <v>7819</v>
      </c>
      <c r="O10" s="59" t="s">
        <v>7512</v>
      </c>
      <c r="P10" s="192">
        <v>10705244</v>
      </c>
      <c r="Q10" s="35">
        <v>8502797</v>
      </c>
      <c r="R10" s="35">
        <v>8975175</v>
      </c>
      <c r="S10" s="36">
        <v>8345338</v>
      </c>
      <c r="T10" s="36">
        <v>7715501</v>
      </c>
      <c r="U10" s="36">
        <v>8345338</v>
      </c>
      <c r="V10" s="36">
        <v>8660256</v>
      </c>
      <c r="W10" s="36">
        <v>8030419</v>
      </c>
      <c r="X10" s="36">
        <v>6928205</v>
      </c>
      <c r="Y10" s="36"/>
      <c r="Z10" s="36"/>
      <c r="AA10" s="36"/>
      <c r="AB10" s="36"/>
      <c r="AC10" s="108">
        <f>SUM(Tabla32[[#This Row],[ENERO]:[DICIEMBRE]])</f>
        <v>65503029</v>
      </c>
    </row>
    <row r="11" spans="1:29" ht="11.25" customHeight="1" x14ac:dyDescent="0.2">
      <c r="A11" s="114">
        <v>2</v>
      </c>
      <c r="B11" s="64" t="s">
        <v>7509</v>
      </c>
      <c r="C11" s="27">
        <v>20032</v>
      </c>
      <c r="D11" s="65" t="s">
        <v>7507</v>
      </c>
      <c r="E11" s="66" t="s">
        <v>7514</v>
      </c>
      <c r="F11" s="67">
        <v>738689003</v>
      </c>
      <c r="G11" s="37" t="s">
        <v>6110</v>
      </c>
      <c r="H11" s="29">
        <v>6979</v>
      </c>
      <c r="I11" s="28" t="s">
        <v>7818</v>
      </c>
      <c r="J11" s="40" t="s">
        <v>5973</v>
      </c>
      <c r="K11" s="27">
        <v>25</v>
      </c>
      <c r="L11" s="68">
        <v>1020302</v>
      </c>
      <c r="M11" s="32">
        <v>11</v>
      </c>
      <c r="N11" s="69" t="s">
        <v>7530</v>
      </c>
      <c r="O11" s="69" t="s">
        <v>7513</v>
      </c>
      <c r="P11" s="192">
        <v>73546052</v>
      </c>
      <c r="Q11" s="36">
        <v>2690150</v>
      </c>
      <c r="R11" s="35">
        <v>2690150</v>
      </c>
      <c r="S11" s="36">
        <v>2690150</v>
      </c>
      <c r="T11" s="36">
        <v>2690150</v>
      </c>
      <c r="U11" s="36">
        <v>2540698</v>
      </c>
      <c r="V11" s="36">
        <v>2540698</v>
      </c>
      <c r="W11" s="36">
        <v>2092339</v>
      </c>
      <c r="X11" s="36">
        <v>2092339</v>
      </c>
      <c r="Y11" s="36"/>
      <c r="Z11" s="115"/>
      <c r="AA11" s="115"/>
      <c r="AB11" s="115"/>
      <c r="AC11" s="108">
        <f>SUM(Tabla32[[#This Row],[ENERO]:[DICIEMBRE]])</f>
        <v>20026674</v>
      </c>
    </row>
    <row r="12" spans="1:29" ht="11.25" customHeight="1" x14ac:dyDescent="0.2">
      <c r="A12" s="114">
        <v>2</v>
      </c>
      <c r="B12" s="64" t="s">
        <v>7509</v>
      </c>
      <c r="C12" s="27">
        <v>20032</v>
      </c>
      <c r="D12" s="65" t="s">
        <v>7507</v>
      </c>
      <c r="E12" s="66" t="s">
        <v>7516</v>
      </c>
      <c r="F12" s="61">
        <v>738689003</v>
      </c>
      <c r="G12" s="37" t="s">
        <v>6110</v>
      </c>
      <c r="H12" s="29">
        <v>6979</v>
      </c>
      <c r="I12" s="28" t="s">
        <v>7818</v>
      </c>
      <c r="J12" s="40" t="s">
        <v>5973</v>
      </c>
      <c r="K12" s="27">
        <v>25</v>
      </c>
      <c r="L12" s="68">
        <v>1020303</v>
      </c>
      <c r="M12" s="32">
        <v>11</v>
      </c>
      <c r="N12" s="69" t="s">
        <v>7531</v>
      </c>
      <c r="O12" s="69" t="s">
        <v>7513</v>
      </c>
      <c r="P12" s="192">
        <v>73546052</v>
      </c>
      <c r="Q12" s="36">
        <v>3415530</v>
      </c>
      <c r="R12" s="35">
        <v>3415530</v>
      </c>
      <c r="S12" s="36">
        <v>3225779</v>
      </c>
      <c r="T12" s="36">
        <v>3415530</v>
      </c>
      <c r="U12" s="36">
        <v>3036027</v>
      </c>
      <c r="V12" s="115">
        <v>3036027</v>
      </c>
      <c r="W12" s="115">
        <v>2656524</v>
      </c>
      <c r="X12" s="115">
        <v>2277020</v>
      </c>
      <c r="Y12" s="115"/>
      <c r="Z12" s="115"/>
      <c r="AA12" s="115"/>
      <c r="AB12" s="115"/>
      <c r="AC12" s="108">
        <f>SUM(Tabla32[[#This Row],[ENERO]:[DICIEMBRE]])</f>
        <v>24477967</v>
      </c>
    </row>
    <row r="13" spans="1:29" ht="11.25" customHeight="1" x14ac:dyDescent="0.2">
      <c r="A13" s="114">
        <v>2</v>
      </c>
      <c r="B13" s="64" t="s">
        <v>7509</v>
      </c>
      <c r="C13" s="27">
        <v>20032</v>
      </c>
      <c r="D13" s="65" t="s">
        <v>7507</v>
      </c>
      <c r="E13" s="66" t="s">
        <v>7522</v>
      </c>
      <c r="F13" s="61">
        <v>704164009</v>
      </c>
      <c r="G13" s="38" t="s">
        <v>6097</v>
      </c>
      <c r="H13" s="29">
        <v>225</v>
      </c>
      <c r="I13" s="28" t="s">
        <v>7818</v>
      </c>
      <c r="J13" s="40" t="s">
        <v>5973</v>
      </c>
      <c r="K13" s="66">
        <v>60</v>
      </c>
      <c r="L13" s="58">
        <v>1020313</v>
      </c>
      <c r="M13" s="32">
        <v>13</v>
      </c>
      <c r="N13" s="77" t="s">
        <v>8203</v>
      </c>
      <c r="O13" s="77" t="s">
        <v>7513</v>
      </c>
      <c r="P13" s="194">
        <v>6762522</v>
      </c>
      <c r="Q13" s="71"/>
      <c r="R13" s="199"/>
      <c r="S13" s="72">
        <v>3621562</v>
      </c>
      <c r="T13" s="119"/>
      <c r="U13" s="120">
        <v>0</v>
      </c>
      <c r="V13" s="144">
        <v>0</v>
      </c>
      <c r="W13" s="144">
        <v>0</v>
      </c>
      <c r="X13" s="144">
        <v>0</v>
      </c>
      <c r="Y13" s="144"/>
      <c r="Z13" s="144"/>
      <c r="AA13" s="164"/>
      <c r="AB13" s="72"/>
      <c r="AC13" s="108">
        <f>SUM(Tabla32[[#This Row],[ENERO]:[DICIEMBRE]])</f>
        <v>3621562</v>
      </c>
    </row>
    <row r="14" spans="1:29" ht="11.25" customHeight="1" x14ac:dyDescent="0.2">
      <c r="A14" s="114">
        <v>2</v>
      </c>
      <c r="B14" s="64" t="s">
        <v>7509</v>
      </c>
      <c r="C14" s="27">
        <v>20032</v>
      </c>
      <c r="D14" s="65" t="s">
        <v>7507</v>
      </c>
      <c r="E14" s="66" t="s">
        <v>7521</v>
      </c>
      <c r="F14" s="61">
        <v>721694003</v>
      </c>
      <c r="G14" s="37" t="s">
        <v>7526</v>
      </c>
      <c r="H14" s="29">
        <v>6915</v>
      </c>
      <c r="I14" s="28" t="s">
        <v>7818</v>
      </c>
      <c r="J14" s="40" t="s">
        <v>5973</v>
      </c>
      <c r="K14" s="27">
        <v>35</v>
      </c>
      <c r="L14" s="68">
        <v>1020414</v>
      </c>
      <c r="M14" s="32">
        <v>12</v>
      </c>
      <c r="N14" s="69" t="s">
        <v>7535</v>
      </c>
      <c r="O14" s="34" t="s">
        <v>7508</v>
      </c>
      <c r="P14" s="192">
        <v>1500047549</v>
      </c>
      <c r="Q14" s="36">
        <v>5578860</v>
      </c>
      <c r="R14" s="116">
        <v>4881502</v>
      </c>
      <c r="S14" s="117">
        <v>4881502</v>
      </c>
      <c r="T14" s="118">
        <v>7903385</v>
      </c>
      <c r="U14" s="115">
        <v>6043765</v>
      </c>
      <c r="V14" s="115">
        <v>6276217</v>
      </c>
      <c r="W14" s="115">
        <v>6973574</v>
      </c>
      <c r="X14" s="115">
        <v>6276217</v>
      </c>
      <c r="Y14" s="115"/>
      <c r="Z14" s="115"/>
      <c r="AA14" s="115"/>
      <c r="AB14" s="115"/>
      <c r="AC14" s="108">
        <f>SUM(Tabla32[[#This Row],[ENERO]:[DICIEMBRE]])</f>
        <v>48815022</v>
      </c>
    </row>
    <row r="15" spans="1:29" ht="11.25" customHeight="1" x14ac:dyDescent="0.2">
      <c r="A15" s="109">
        <v>2</v>
      </c>
      <c r="B15" s="47" t="s">
        <v>7509</v>
      </c>
      <c r="C15" s="48">
        <v>20032</v>
      </c>
      <c r="D15" s="49" t="s">
        <v>7507</v>
      </c>
      <c r="E15" s="66" t="s">
        <v>7519</v>
      </c>
      <c r="F15" s="61">
        <v>721694003</v>
      </c>
      <c r="G15" s="38" t="s">
        <v>7526</v>
      </c>
      <c r="H15" s="70">
        <v>6915</v>
      </c>
      <c r="I15" s="28" t="s">
        <v>7818</v>
      </c>
      <c r="J15" s="29" t="s">
        <v>7536</v>
      </c>
      <c r="K15" s="60">
        <v>45</v>
      </c>
      <c r="L15" s="62">
        <v>1020415</v>
      </c>
      <c r="M15" s="29">
        <v>15</v>
      </c>
      <c r="N15" s="63" t="s">
        <v>7533</v>
      </c>
      <c r="O15" s="34" t="s">
        <v>7520</v>
      </c>
      <c r="P15" s="194">
        <v>30016173</v>
      </c>
      <c r="Q15" s="71">
        <v>5137440</v>
      </c>
      <c r="R15" s="71">
        <v>4520947</v>
      </c>
      <c r="S15" s="72">
        <v>3698957</v>
      </c>
      <c r="T15" s="119">
        <v>2260474</v>
      </c>
      <c r="U15" s="120">
        <v>1849478</v>
      </c>
      <c r="V15" s="119">
        <v>1643981</v>
      </c>
      <c r="W15" s="119">
        <v>1027488</v>
      </c>
      <c r="X15" s="119">
        <v>1438483</v>
      </c>
      <c r="Y15" s="119"/>
      <c r="Z15" s="119"/>
      <c r="AA15" s="121"/>
      <c r="AB15" s="72"/>
      <c r="AC15" s="108">
        <f>SUM(Tabla32[[#This Row],[ENERO]:[DICIEMBRE]])</f>
        <v>21577248</v>
      </c>
    </row>
    <row r="16" spans="1:29" ht="11.25" customHeight="1" x14ac:dyDescent="0.2">
      <c r="A16" s="107">
        <v>2</v>
      </c>
      <c r="B16" s="28" t="s">
        <v>7509</v>
      </c>
      <c r="C16" s="27">
        <v>20032</v>
      </c>
      <c r="D16" s="30" t="s">
        <v>7507</v>
      </c>
      <c r="E16" s="66" t="s">
        <v>7523</v>
      </c>
      <c r="F16" s="61">
        <v>650587340</v>
      </c>
      <c r="G16" s="38" t="s">
        <v>6113</v>
      </c>
      <c r="H16" s="70">
        <v>7473</v>
      </c>
      <c r="I16" s="28" t="s">
        <v>7818</v>
      </c>
      <c r="J16" s="29" t="s">
        <v>5973</v>
      </c>
      <c r="K16" s="60">
        <v>70</v>
      </c>
      <c r="L16" s="62">
        <v>1020426</v>
      </c>
      <c r="M16" s="29">
        <v>7</v>
      </c>
      <c r="N16" s="63" t="s">
        <v>7532</v>
      </c>
      <c r="O16" s="34" t="s">
        <v>7513</v>
      </c>
      <c r="P16" s="194">
        <v>73546176</v>
      </c>
      <c r="Q16" s="71">
        <v>12580990</v>
      </c>
      <c r="R16" s="71">
        <v>13007464</v>
      </c>
      <c r="S16" s="72">
        <v>13860412</v>
      </c>
      <c r="T16" s="119">
        <v>13220701</v>
      </c>
      <c r="U16" s="120">
        <v>10661856</v>
      </c>
      <c r="V16" s="120">
        <v>12154516</v>
      </c>
      <c r="W16" s="119">
        <v>9808908</v>
      </c>
      <c r="X16" s="119">
        <v>11941279</v>
      </c>
      <c r="Y16" s="119"/>
      <c r="Z16" s="119"/>
      <c r="AA16" s="121"/>
      <c r="AB16" s="72"/>
      <c r="AC16" s="108">
        <f>SUM(Tabla32[[#This Row],[ENERO]:[DICIEMBRE]])</f>
        <v>97236126</v>
      </c>
    </row>
    <row r="17" spans="1:29" ht="11.25" customHeight="1" x14ac:dyDescent="0.2">
      <c r="A17" s="107">
        <v>2</v>
      </c>
      <c r="B17" s="28" t="s">
        <v>7509</v>
      </c>
      <c r="C17" s="27">
        <v>20032</v>
      </c>
      <c r="D17" s="30" t="s">
        <v>7507</v>
      </c>
      <c r="E17" s="29" t="s">
        <v>7510</v>
      </c>
      <c r="F17" s="39">
        <v>738689003</v>
      </c>
      <c r="G17" s="37" t="s">
        <v>6110</v>
      </c>
      <c r="H17" s="29">
        <v>6979</v>
      </c>
      <c r="I17" s="28" t="s">
        <v>7818</v>
      </c>
      <c r="J17" s="29" t="s">
        <v>5973</v>
      </c>
      <c r="K17" s="29">
        <v>115</v>
      </c>
      <c r="L17" s="122">
        <v>1020427</v>
      </c>
      <c r="M17" s="32">
        <v>12</v>
      </c>
      <c r="N17" s="34" t="s">
        <v>7529</v>
      </c>
      <c r="O17" s="34" t="s">
        <v>7513</v>
      </c>
      <c r="P17" s="195">
        <v>73546184</v>
      </c>
      <c r="Q17" s="35">
        <v>25679194</v>
      </c>
      <c r="R17" s="35">
        <v>25981301</v>
      </c>
      <c r="S17" s="36">
        <v>25377085</v>
      </c>
      <c r="T17" s="36">
        <v>24470761</v>
      </c>
      <c r="U17" s="36">
        <v>22960220</v>
      </c>
      <c r="V17" s="36">
        <v>26283410</v>
      </c>
      <c r="W17" s="36">
        <v>26887626</v>
      </c>
      <c r="X17" s="36">
        <v>28398167</v>
      </c>
      <c r="Y17" s="36"/>
      <c r="Z17" s="36"/>
      <c r="AA17" s="36"/>
      <c r="AB17" s="36"/>
      <c r="AC17" s="108">
        <f>SUM(Tabla32[[#This Row],[ENERO]:[DICIEMBRE]])</f>
        <v>206037764</v>
      </c>
    </row>
    <row r="18" spans="1:29" ht="11.25" customHeight="1" x14ac:dyDescent="0.2">
      <c r="A18" s="107">
        <v>2</v>
      </c>
      <c r="B18" s="28" t="s">
        <v>7509</v>
      </c>
      <c r="C18" s="27">
        <v>20032</v>
      </c>
      <c r="D18" s="30" t="s">
        <v>7507</v>
      </c>
      <c r="E18" s="29" t="s">
        <v>7632</v>
      </c>
      <c r="F18" s="44">
        <v>721694003</v>
      </c>
      <c r="G18" s="37" t="s">
        <v>7526</v>
      </c>
      <c r="H18" s="29">
        <v>6915</v>
      </c>
      <c r="I18" s="28" t="s">
        <v>7818</v>
      </c>
      <c r="J18" s="40" t="s">
        <v>6010</v>
      </c>
      <c r="K18" s="29">
        <v>20</v>
      </c>
      <c r="L18" s="31">
        <v>1020428</v>
      </c>
      <c r="M18" s="32">
        <v>36</v>
      </c>
      <c r="N18" s="33" t="s">
        <v>7918</v>
      </c>
      <c r="O18" s="34" t="s">
        <v>7508</v>
      </c>
      <c r="P18" s="189">
        <v>2100074365</v>
      </c>
      <c r="Q18" s="35">
        <v>2627636</v>
      </c>
      <c r="R18" s="35">
        <v>1974448</v>
      </c>
      <c r="S18" s="36">
        <v>1974448</v>
      </c>
      <c r="T18" s="36">
        <v>1974446</v>
      </c>
      <c r="U18" s="36">
        <v>2939350</v>
      </c>
      <c r="V18" s="36">
        <v>3592538</v>
      </c>
      <c r="W18" s="36">
        <v>2939350</v>
      </c>
      <c r="X18" s="36">
        <v>3265944</v>
      </c>
      <c r="Y18" s="36"/>
      <c r="Z18" s="36"/>
      <c r="AA18" s="36"/>
      <c r="AB18" s="36"/>
      <c r="AC18" s="108">
        <f>SUM(Tabla32[[#This Row],[ENERO]:[DICIEMBRE]])</f>
        <v>21288160</v>
      </c>
    </row>
    <row r="19" spans="1:29" ht="11.25" customHeight="1" x14ac:dyDescent="0.2">
      <c r="A19" s="107">
        <v>2</v>
      </c>
      <c r="B19" s="28" t="s">
        <v>7509</v>
      </c>
      <c r="C19" s="27">
        <v>20032</v>
      </c>
      <c r="D19" s="30" t="s">
        <v>7507</v>
      </c>
      <c r="E19" s="29" t="s">
        <v>7632</v>
      </c>
      <c r="F19" s="29">
        <v>704164009</v>
      </c>
      <c r="G19" s="37" t="s">
        <v>6097</v>
      </c>
      <c r="H19" s="29">
        <v>225</v>
      </c>
      <c r="I19" s="28" t="s">
        <v>7818</v>
      </c>
      <c r="J19" s="40" t="s">
        <v>5974</v>
      </c>
      <c r="K19" s="29">
        <v>45</v>
      </c>
      <c r="L19" s="37">
        <v>1020434</v>
      </c>
      <c r="M19" s="32">
        <v>36</v>
      </c>
      <c r="N19" s="38" t="s">
        <v>7534</v>
      </c>
      <c r="O19" s="34" t="s">
        <v>7513</v>
      </c>
      <c r="P19" s="189">
        <v>63843504</v>
      </c>
      <c r="Q19" s="35">
        <v>6189005</v>
      </c>
      <c r="R19" s="35">
        <v>6423860</v>
      </c>
      <c r="S19" s="36">
        <v>5484442</v>
      </c>
      <c r="T19" s="36">
        <v>12006553</v>
      </c>
      <c r="U19" s="36">
        <v>6810778</v>
      </c>
      <c r="V19" s="36">
        <v>6575923</v>
      </c>
      <c r="W19" s="36">
        <v>0</v>
      </c>
      <c r="X19" s="36">
        <v>14183061</v>
      </c>
      <c r="Y19" s="36"/>
      <c r="Z19" s="36"/>
      <c r="AA19" s="36"/>
      <c r="AB19" s="36"/>
      <c r="AC19" s="108">
        <f>SUM(Tabla32[[#This Row],[ENERO]:[DICIEMBRE]])</f>
        <v>57673622</v>
      </c>
    </row>
    <row r="20" spans="1:29" ht="11.25" customHeight="1" x14ac:dyDescent="0.2">
      <c r="A20" s="107">
        <v>2</v>
      </c>
      <c r="B20" s="28" t="s">
        <v>7509</v>
      </c>
      <c r="C20" s="27">
        <v>20032</v>
      </c>
      <c r="D20" s="30" t="s">
        <v>7507</v>
      </c>
      <c r="E20" s="29" t="s">
        <v>7632</v>
      </c>
      <c r="F20" s="44">
        <v>738689003</v>
      </c>
      <c r="G20" s="37" t="s">
        <v>6110</v>
      </c>
      <c r="H20" s="30">
        <v>6979</v>
      </c>
      <c r="I20" s="28" t="s">
        <v>7818</v>
      </c>
      <c r="J20" s="29" t="s">
        <v>5973</v>
      </c>
      <c r="K20" s="29">
        <v>50</v>
      </c>
      <c r="L20" s="45">
        <v>1020440</v>
      </c>
      <c r="M20" s="32">
        <v>36</v>
      </c>
      <c r="N20" s="33" t="s">
        <v>8191</v>
      </c>
      <c r="O20" s="34" t="s">
        <v>7513</v>
      </c>
      <c r="P20" s="190">
        <v>84882100</v>
      </c>
      <c r="Q20" s="35">
        <v>11742720</v>
      </c>
      <c r="R20" s="35">
        <v>5871360</v>
      </c>
      <c r="S20" s="36">
        <v>6027930</v>
      </c>
      <c r="T20" s="36">
        <v>6027930</v>
      </c>
      <c r="U20" s="36">
        <v>6027930</v>
      </c>
      <c r="V20" s="36">
        <v>6967347</v>
      </c>
      <c r="W20" s="36">
        <v>6262784</v>
      </c>
      <c r="X20" s="36">
        <v>6732493</v>
      </c>
      <c r="Y20" s="36"/>
      <c r="Z20" s="36"/>
      <c r="AA20" s="36"/>
      <c r="AB20" s="36"/>
      <c r="AC20" s="108">
        <f>SUM(Tabla32[[#This Row],[ENERO]:[DICIEMBRE]])</f>
        <v>55660494</v>
      </c>
    </row>
    <row r="21" spans="1:29" ht="11.25" customHeight="1" x14ac:dyDescent="0.2">
      <c r="A21" s="123">
        <v>3</v>
      </c>
      <c r="B21" s="124" t="s">
        <v>7509</v>
      </c>
      <c r="C21" s="125">
        <v>20032</v>
      </c>
      <c r="D21" s="126" t="s">
        <v>7507</v>
      </c>
      <c r="E21" s="124" t="s">
        <v>7514</v>
      </c>
      <c r="F21" s="127">
        <v>650794826</v>
      </c>
      <c r="G21" s="73" t="s">
        <v>6290</v>
      </c>
      <c r="H21" s="70">
        <v>7499</v>
      </c>
      <c r="I21" s="128" t="s">
        <v>7818</v>
      </c>
      <c r="J21" s="129" t="s">
        <v>6001</v>
      </c>
      <c r="K21" s="130">
        <v>10</v>
      </c>
      <c r="L21" s="131">
        <v>1030295</v>
      </c>
      <c r="M21" s="129">
        <v>11</v>
      </c>
      <c r="N21" s="132" t="s">
        <v>7537</v>
      </c>
      <c r="O21" s="133" t="s">
        <v>7508</v>
      </c>
      <c r="P21" s="196">
        <v>12100135017</v>
      </c>
      <c r="Q21" s="134">
        <v>1197958</v>
      </c>
      <c r="R21" s="134">
        <v>1064851</v>
      </c>
      <c r="S21" s="135">
        <v>0</v>
      </c>
      <c r="T21" s="136"/>
      <c r="U21" s="137">
        <v>0</v>
      </c>
      <c r="V21" s="137">
        <v>0</v>
      </c>
      <c r="W21" s="137">
        <v>0</v>
      </c>
      <c r="X21" s="136">
        <v>0</v>
      </c>
      <c r="Y21" s="136"/>
      <c r="Z21" s="136"/>
      <c r="AA21" s="121"/>
      <c r="AB21" s="135"/>
      <c r="AC21" s="108">
        <f>SUM(Tabla32[[#This Row],[ENERO]:[DICIEMBRE]])</f>
        <v>2262809</v>
      </c>
    </row>
    <row r="22" spans="1:29" ht="11.25" customHeight="1" x14ac:dyDescent="0.2">
      <c r="A22" s="114">
        <v>3</v>
      </c>
      <c r="B22" s="28" t="s">
        <v>7509</v>
      </c>
      <c r="C22" s="27">
        <v>20032</v>
      </c>
      <c r="D22" s="30" t="s">
        <v>7507</v>
      </c>
      <c r="E22" s="74" t="s">
        <v>7516</v>
      </c>
      <c r="F22" s="29">
        <v>650794826</v>
      </c>
      <c r="G22" s="37" t="s">
        <v>6290</v>
      </c>
      <c r="H22" s="29">
        <v>7499</v>
      </c>
      <c r="I22" s="28" t="s">
        <v>7818</v>
      </c>
      <c r="J22" s="74" t="s">
        <v>6001</v>
      </c>
      <c r="K22" s="74">
        <v>10</v>
      </c>
      <c r="L22" s="37">
        <v>1030296</v>
      </c>
      <c r="M22" s="74">
        <v>11</v>
      </c>
      <c r="N22" s="38" t="s">
        <v>7538</v>
      </c>
      <c r="O22" s="138" t="s">
        <v>7508</v>
      </c>
      <c r="P22" s="197">
        <v>12100135017</v>
      </c>
      <c r="Q22" s="35">
        <v>1013986</v>
      </c>
      <c r="R22" s="35">
        <v>1013986</v>
      </c>
      <c r="S22" s="36">
        <v>0</v>
      </c>
      <c r="T22" s="36"/>
      <c r="U22" s="36">
        <v>0</v>
      </c>
      <c r="V22" s="36">
        <v>0</v>
      </c>
      <c r="W22" s="36">
        <v>0</v>
      </c>
      <c r="X22" s="36">
        <v>0</v>
      </c>
      <c r="Y22" s="36"/>
      <c r="Z22" s="36"/>
      <c r="AA22" s="36"/>
      <c r="AB22" s="36"/>
      <c r="AC22" s="108">
        <f>SUM(Tabla32[[#This Row],[ENERO]:[DICIEMBRE]])</f>
        <v>2027972</v>
      </c>
    </row>
    <row r="23" spans="1:29" ht="11.25" customHeight="1" x14ac:dyDescent="0.2">
      <c r="A23" s="114">
        <v>3</v>
      </c>
      <c r="B23" s="28" t="s">
        <v>7509</v>
      </c>
      <c r="C23" s="27">
        <v>20032</v>
      </c>
      <c r="D23" s="30" t="s">
        <v>7507</v>
      </c>
      <c r="E23" s="74" t="s">
        <v>7510</v>
      </c>
      <c r="F23" s="29">
        <v>713523003</v>
      </c>
      <c r="G23" s="37" t="s">
        <v>6099</v>
      </c>
      <c r="H23" s="29">
        <v>2330</v>
      </c>
      <c r="I23" s="28" t="s">
        <v>7818</v>
      </c>
      <c r="J23" s="74" t="s">
        <v>6001</v>
      </c>
      <c r="K23" s="74">
        <v>59</v>
      </c>
      <c r="L23" s="37">
        <v>1030366</v>
      </c>
      <c r="M23" s="74">
        <v>12</v>
      </c>
      <c r="N23" s="38" t="s">
        <v>7539</v>
      </c>
      <c r="O23" s="34" t="s">
        <v>7518</v>
      </c>
      <c r="P23" s="197">
        <v>1200831204</v>
      </c>
      <c r="Q23" s="35">
        <v>14260449</v>
      </c>
      <c r="R23" s="35">
        <v>13991384</v>
      </c>
      <c r="S23" s="36">
        <v>13453254</v>
      </c>
      <c r="T23" s="36">
        <v>13991384</v>
      </c>
      <c r="U23" s="36">
        <v>13453254</v>
      </c>
      <c r="V23" s="36">
        <v>13184189</v>
      </c>
      <c r="W23" s="36">
        <v>13184189</v>
      </c>
      <c r="X23" s="36">
        <v>13722319</v>
      </c>
      <c r="Y23" s="36"/>
      <c r="Z23" s="36"/>
      <c r="AA23" s="36"/>
      <c r="AB23" s="36"/>
      <c r="AC23" s="108">
        <f>SUM(Tabla32[[#This Row],[ENERO]:[DICIEMBRE]])</f>
        <v>109240422</v>
      </c>
    </row>
    <row r="24" spans="1:29" ht="11.25" customHeight="1" x14ac:dyDescent="0.2">
      <c r="A24" s="112">
        <v>3</v>
      </c>
      <c r="B24" s="28" t="s">
        <v>7509</v>
      </c>
      <c r="C24" s="27">
        <v>20032</v>
      </c>
      <c r="D24" s="30" t="s">
        <v>7507</v>
      </c>
      <c r="E24" s="27" t="s">
        <v>7523</v>
      </c>
      <c r="F24" s="27">
        <v>713523003</v>
      </c>
      <c r="G24" s="37" t="s">
        <v>6099</v>
      </c>
      <c r="H24" s="29">
        <v>2330</v>
      </c>
      <c r="I24" s="28" t="s">
        <v>7818</v>
      </c>
      <c r="J24" s="29" t="s">
        <v>6001</v>
      </c>
      <c r="K24" s="27">
        <v>50</v>
      </c>
      <c r="L24" s="58">
        <v>1030383</v>
      </c>
      <c r="M24" s="32">
        <v>7</v>
      </c>
      <c r="N24" s="59" t="s">
        <v>7673</v>
      </c>
      <c r="O24" s="59" t="s">
        <v>7518</v>
      </c>
      <c r="P24" s="192">
        <v>1220307906</v>
      </c>
      <c r="Q24" s="35">
        <v>7406658</v>
      </c>
      <c r="R24" s="35">
        <v>8356230</v>
      </c>
      <c r="S24" s="36">
        <v>8546144</v>
      </c>
      <c r="T24" s="36">
        <v>8166316</v>
      </c>
      <c r="U24" s="36">
        <v>8356230</v>
      </c>
      <c r="V24" s="36">
        <v>8166315</v>
      </c>
      <c r="W24" s="36">
        <v>8166315</v>
      </c>
      <c r="X24" s="36">
        <v>7786487</v>
      </c>
      <c r="Y24" s="36"/>
      <c r="Z24" s="36"/>
      <c r="AA24" s="36"/>
      <c r="AB24" s="36"/>
      <c r="AC24" s="108">
        <f>SUM(Tabla32[[#This Row],[ENERO]:[DICIEMBRE]])</f>
        <v>64950695</v>
      </c>
    </row>
    <row r="25" spans="1:29" ht="11.25" customHeight="1" x14ac:dyDescent="0.2">
      <c r="A25" s="112">
        <v>3</v>
      </c>
      <c r="B25" s="28" t="s">
        <v>7509</v>
      </c>
      <c r="C25" s="27">
        <v>20032</v>
      </c>
      <c r="D25" s="30" t="s">
        <v>7507</v>
      </c>
      <c r="E25" s="27" t="s">
        <v>7521</v>
      </c>
      <c r="F25" s="27">
        <v>713523003</v>
      </c>
      <c r="G25" s="37" t="s">
        <v>7820</v>
      </c>
      <c r="H25" s="29">
        <v>2330</v>
      </c>
      <c r="I25" s="28" t="s">
        <v>7818</v>
      </c>
      <c r="J25" s="29" t="s">
        <v>6001</v>
      </c>
      <c r="K25" s="27">
        <v>35</v>
      </c>
      <c r="L25" s="58">
        <v>1030384</v>
      </c>
      <c r="M25" s="32">
        <v>12</v>
      </c>
      <c r="N25" s="59" t="s">
        <v>7821</v>
      </c>
      <c r="O25" s="59" t="s">
        <v>7518</v>
      </c>
      <c r="P25" s="192">
        <v>1180335300</v>
      </c>
      <c r="Q25" s="35">
        <v>6624896</v>
      </c>
      <c r="R25" s="35">
        <v>6210840</v>
      </c>
      <c r="S25" s="36">
        <v>6417868</v>
      </c>
      <c r="T25" s="36">
        <v>7038952</v>
      </c>
      <c r="U25" s="36">
        <v>7453008</v>
      </c>
      <c r="V25" s="36">
        <v>7245980</v>
      </c>
      <c r="W25" s="36">
        <v>7453008</v>
      </c>
      <c r="X25" s="36">
        <v>7245980</v>
      </c>
      <c r="Y25" s="36"/>
      <c r="Z25" s="36"/>
      <c r="AA25" s="36"/>
      <c r="AB25" s="36"/>
      <c r="AC25" s="108">
        <f>SUM(Tabla32[[#This Row],[ENERO]:[DICIEMBRE]])</f>
        <v>55690532</v>
      </c>
    </row>
    <row r="26" spans="1:29" ht="11.25" customHeight="1" x14ac:dyDescent="0.2">
      <c r="A26" s="114">
        <v>3</v>
      </c>
      <c r="B26" s="66" t="s">
        <v>7509</v>
      </c>
      <c r="C26" s="27">
        <v>20032</v>
      </c>
      <c r="D26" s="65" t="s">
        <v>7507</v>
      </c>
      <c r="E26" s="60" t="s">
        <v>7522</v>
      </c>
      <c r="F26" s="61">
        <v>713523003</v>
      </c>
      <c r="G26" s="38" t="s">
        <v>7820</v>
      </c>
      <c r="H26" s="29">
        <v>2330</v>
      </c>
      <c r="I26" s="28" t="s">
        <v>7818</v>
      </c>
      <c r="J26" s="29" t="s">
        <v>6001</v>
      </c>
      <c r="K26" s="60">
        <v>29</v>
      </c>
      <c r="L26" s="62">
        <v>1030385</v>
      </c>
      <c r="M26" s="32">
        <v>13</v>
      </c>
      <c r="N26" s="75" t="s">
        <v>7822</v>
      </c>
      <c r="O26" s="34" t="s">
        <v>7518</v>
      </c>
      <c r="P26" s="194">
        <v>1180225908</v>
      </c>
      <c r="Q26" s="35">
        <v>4347350</v>
      </c>
      <c r="R26" s="35">
        <v>4066876</v>
      </c>
      <c r="S26" s="139">
        <v>4627824</v>
      </c>
      <c r="T26" s="140">
        <v>4066876</v>
      </c>
      <c r="U26" s="140">
        <v>6450907</v>
      </c>
      <c r="V26" s="140">
        <v>5749722</v>
      </c>
      <c r="W26" s="140">
        <v>6170433</v>
      </c>
      <c r="X26" s="140">
        <v>4066876</v>
      </c>
      <c r="Y26" s="140"/>
      <c r="Z26" s="140"/>
      <c r="AA26" s="140"/>
      <c r="AB26" s="72"/>
      <c r="AC26" s="108">
        <f>SUM(Tabla32[[#This Row],[ENERO]:[DICIEMBRE]])</f>
        <v>39546864</v>
      </c>
    </row>
    <row r="27" spans="1:29" ht="11.25" customHeight="1" x14ac:dyDescent="0.2">
      <c r="A27" s="114">
        <v>3</v>
      </c>
      <c r="B27" s="66" t="s">
        <v>7509</v>
      </c>
      <c r="C27" s="27">
        <v>20032</v>
      </c>
      <c r="D27" s="65" t="s">
        <v>7507</v>
      </c>
      <c r="E27" s="66" t="s">
        <v>7632</v>
      </c>
      <c r="F27" s="67">
        <v>713523003</v>
      </c>
      <c r="G27" s="37" t="s">
        <v>7820</v>
      </c>
      <c r="H27" s="29">
        <v>2330</v>
      </c>
      <c r="I27" s="28" t="s">
        <v>7818</v>
      </c>
      <c r="J27" s="29" t="s">
        <v>6001</v>
      </c>
      <c r="K27" s="27">
        <v>30</v>
      </c>
      <c r="L27" s="68">
        <v>1030386</v>
      </c>
      <c r="M27" s="141">
        <v>36</v>
      </c>
      <c r="N27" s="69" t="s">
        <v>7919</v>
      </c>
      <c r="O27" s="34" t="s">
        <v>7518</v>
      </c>
      <c r="P27" s="194">
        <v>1200831008</v>
      </c>
      <c r="Q27" s="71">
        <v>702147</v>
      </c>
      <c r="R27" s="142">
        <v>975533</v>
      </c>
      <c r="S27" s="143">
        <v>1248918</v>
      </c>
      <c r="T27" s="140">
        <v>1248919</v>
      </c>
      <c r="U27" s="140">
        <v>2187082</v>
      </c>
      <c r="V27" s="140">
        <v>2187082</v>
      </c>
      <c r="W27" s="140">
        <v>2733852</v>
      </c>
      <c r="X27" s="140">
        <v>3007237</v>
      </c>
      <c r="Y27" s="140"/>
      <c r="Z27" s="140"/>
      <c r="AA27" s="76"/>
      <c r="AB27" s="72"/>
      <c r="AC27" s="108">
        <f>SUM(Tabla32[[#This Row],[ENERO]:[DICIEMBRE]])</f>
        <v>14290770</v>
      </c>
    </row>
    <row r="28" spans="1:29" ht="11.25" customHeight="1" x14ac:dyDescent="0.2">
      <c r="A28" s="114">
        <v>3</v>
      </c>
      <c r="B28" s="66" t="s">
        <v>7509</v>
      </c>
      <c r="C28" s="27">
        <v>20032</v>
      </c>
      <c r="D28" s="65" t="s">
        <v>7507</v>
      </c>
      <c r="E28" s="66" t="s">
        <v>7522</v>
      </c>
      <c r="F28" s="198">
        <v>713523003</v>
      </c>
      <c r="G28" s="37" t="s">
        <v>7820</v>
      </c>
      <c r="H28" s="29">
        <v>2330</v>
      </c>
      <c r="I28" s="28" t="s">
        <v>7818</v>
      </c>
      <c r="J28" s="29" t="s">
        <v>6001</v>
      </c>
      <c r="K28" s="66">
        <v>29</v>
      </c>
      <c r="L28" s="58">
        <v>1030293</v>
      </c>
      <c r="M28" s="141">
        <v>13</v>
      </c>
      <c r="N28" s="198" t="s">
        <v>8194</v>
      </c>
      <c r="O28" s="78" t="s">
        <v>7518</v>
      </c>
      <c r="P28" s="194">
        <v>1180225908</v>
      </c>
      <c r="Q28" s="71"/>
      <c r="R28" s="142">
        <v>981660</v>
      </c>
      <c r="S28" s="143">
        <v>0</v>
      </c>
      <c r="T28" s="140"/>
      <c r="U28" s="144">
        <v>0</v>
      </c>
      <c r="V28" s="144">
        <v>0</v>
      </c>
      <c r="W28" s="144">
        <v>0</v>
      </c>
      <c r="X28" s="144">
        <v>0</v>
      </c>
      <c r="Y28" s="144"/>
      <c r="Z28" s="144"/>
      <c r="AA28" s="164"/>
      <c r="AB28" s="72"/>
      <c r="AC28" s="108">
        <f>SUM(Tabla32[[#This Row],[ENERO]:[DICIEMBRE]])</f>
        <v>981660</v>
      </c>
    </row>
    <row r="29" spans="1:29" ht="11.25" customHeight="1" x14ac:dyDescent="0.2">
      <c r="A29" s="114">
        <v>3</v>
      </c>
      <c r="B29" s="66" t="s">
        <v>7509</v>
      </c>
      <c r="C29" s="27">
        <v>20032</v>
      </c>
      <c r="D29" s="65" t="s">
        <v>7507</v>
      </c>
      <c r="E29" s="66" t="s">
        <v>7632</v>
      </c>
      <c r="F29" s="61">
        <v>713523003</v>
      </c>
      <c r="G29" s="38" t="s">
        <v>7820</v>
      </c>
      <c r="H29" s="29">
        <v>2330</v>
      </c>
      <c r="I29" s="28" t="s">
        <v>7818</v>
      </c>
      <c r="J29" s="29" t="s">
        <v>7920</v>
      </c>
      <c r="K29" s="66">
        <v>20</v>
      </c>
      <c r="L29" s="58">
        <v>1030392</v>
      </c>
      <c r="M29" s="141">
        <v>36</v>
      </c>
      <c r="N29" s="77" t="s">
        <v>7921</v>
      </c>
      <c r="O29" s="78" t="s">
        <v>7518</v>
      </c>
      <c r="P29" s="194">
        <v>1200831705</v>
      </c>
      <c r="Q29" s="71">
        <v>1217339</v>
      </c>
      <c r="R29" s="142">
        <v>1217339</v>
      </c>
      <c r="S29" s="143">
        <v>1217339</v>
      </c>
      <c r="T29" s="140">
        <v>916431</v>
      </c>
      <c r="U29" s="144">
        <v>1805443</v>
      </c>
      <c r="V29" s="144">
        <v>1805443</v>
      </c>
      <c r="W29" s="144">
        <v>2106350</v>
      </c>
      <c r="X29" s="144">
        <v>1805443</v>
      </c>
      <c r="Y29" s="144"/>
      <c r="Z29" s="140"/>
      <c r="AA29" s="121"/>
      <c r="AB29" s="72"/>
      <c r="AC29" s="108">
        <f>SUM(Tabla32[[#This Row],[ENERO]:[DICIEMBRE]])</f>
        <v>12091127</v>
      </c>
    </row>
    <row r="30" spans="1:29" ht="11.25" customHeight="1" x14ac:dyDescent="0.2">
      <c r="A30" s="114">
        <v>4</v>
      </c>
      <c r="B30" s="66" t="s">
        <v>7509</v>
      </c>
      <c r="C30" s="27">
        <v>20032</v>
      </c>
      <c r="D30" s="65" t="s">
        <v>7507</v>
      </c>
      <c r="E30" s="66" t="s">
        <v>7514</v>
      </c>
      <c r="F30" s="61">
        <v>717150007</v>
      </c>
      <c r="G30" s="38" t="s">
        <v>6102</v>
      </c>
      <c r="H30" s="29">
        <v>6570</v>
      </c>
      <c r="I30" s="28" t="s">
        <v>7818</v>
      </c>
      <c r="J30" s="29" t="s">
        <v>5978</v>
      </c>
      <c r="K30" s="66">
        <v>35</v>
      </c>
      <c r="L30" s="58">
        <v>1040324</v>
      </c>
      <c r="M30" s="141">
        <v>11</v>
      </c>
      <c r="N30" s="77" t="s">
        <v>7540</v>
      </c>
      <c r="O30" s="78" t="s">
        <v>7512</v>
      </c>
      <c r="P30" s="194">
        <v>10669388</v>
      </c>
      <c r="Q30" s="71">
        <v>437963</v>
      </c>
      <c r="R30" s="142">
        <v>3555229</v>
      </c>
      <c r="S30" s="143">
        <v>0</v>
      </c>
      <c r="T30" s="140"/>
      <c r="U30" s="144">
        <v>0</v>
      </c>
      <c r="V30" s="144">
        <v>0</v>
      </c>
      <c r="W30" s="144">
        <v>0</v>
      </c>
      <c r="X30" s="144">
        <v>0</v>
      </c>
      <c r="Y30" s="144"/>
      <c r="Z30" s="140"/>
      <c r="AA30" s="121"/>
      <c r="AB30" s="72"/>
      <c r="AC30" s="108">
        <f>SUM(Tabla32[[#This Row],[ENERO]:[DICIEMBRE]])</f>
        <v>3993192</v>
      </c>
    </row>
    <row r="31" spans="1:29" ht="11.25" customHeight="1" x14ac:dyDescent="0.2">
      <c r="A31" s="114">
        <v>4</v>
      </c>
      <c r="B31" s="28" t="s">
        <v>7509</v>
      </c>
      <c r="C31" s="27">
        <v>20032</v>
      </c>
      <c r="D31" s="30" t="s">
        <v>7507</v>
      </c>
      <c r="E31" s="29" t="s">
        <v>7516</v>
      </c>
      <c r="F31" s="44">
        <v>717150007</v>
      </c>
      <c r="G31" s="37" t="s">
        <v>6102</v>
      </c>
      <c r="H31" s="29">
        <v>6570</v>
      </c>
      <c r="I31" s="28" t="s">
        <v>7818</v>
      </c>
      <c r="J31" s="29" t="s">
        <v>5978</v>
      </c>
      <c r="K31" s="29">
        <v>35</v>
      </c>
      <c r="L31" s="45">
        <v>1040325</v>
      </c>
      <c r="M31" s="32">
        <v>11</v>
      </c>
      <c r="N31" s="46" t="s">
        <v>7541</v>
      </c>
      <c r="O31" s="34" t="s">
        <v>7512</v>
      </c>
      <c r="P31" s="190">
        <v>10669388</v>
      </c>
      <c r="Q31" s="35">
        <v>490638</v>
      </c>
      <c r="R31" s="35">
        <v>4241295</v>
      </c>
      <c r="S31" s="36">
        <v>0</v>
      </c>
      <c r="T31" s="36"/>
      <c r="U31" s="36">
        <v>0</v>
      </c>
      <c r="V31" s="36">
        <v>0</v>
      </c>
      <c r="W31" s="36">
        <v>0</v>
      </c>
      <c r="X31" s="36">
        <v>0</v>
      </c>
      <c r="Y31" s="36"/>
      <c r="Z31" s="36"/>
      <c r="AA31" s="36"/>
      <c r="AB31" s="36"/>
      <c r="AC31" s="108">
        <f>SUM(Tabla32[[#This Row],[ENERO]:[DICIEMBRE]])</f>
        <v>4731933</v>
      </c>
    </row>
    <row r="32" spans="1:29" ht="11.25" customHeight="1" x14ac:dyDescent="0.2">
      <c r="A32" s="114">
        <v>4</v>
      </c>
      <c r="B32" s="28" t="s">
        <v>7509</v>
      </c>
      <c r="C32" s="27">
        <v>20032</v>
      </c>
      <c r="D32" s="30" t="s">
        <v>7507</v>
      </c>
      <c r="E32" s="29" t="s">
        <v>7510</v>
      </c>
      <c r="F32" s="44">
        <v>721694003</v>
      </c>
      <c r="G32" s="37" t="s">
        <v>7526</v>
      </c>
      <c r="H32" s="29">
        <v>6915</v>
      </c>
      <c r="I32" s="28" t="s">
        <v>7818</v>
      </c>
      <c r="J32" s="29" t="s">
        <v>5988</v>
      </c>
      <c r="K32" s="29">
        <v>48</v>
      </c>
      <c r="L32" s="45">
        <v>1040479</v>
      </c>
      <c r="M32" s="32">
        <v>12</v>
      </c>
      <c r="N32" s="46" t="s">
        <v>7628</v>
      </c>
      <c r="O32" s="34" t="s">
        <v>7508</v>
      </c>
      <c r="P32" s="190">
        <v>1310000771</v>
      </c>
      <c r="Q32" s="35">
        <v>12376994</v>
      </c>
      <c r="R32" s="35">
        <v>11838864</v>
      </c>
      <c r="S32" s="36">
        <v>11031668</v>
      </c>
      <c r="T32" s="36">
        <v>10224473</v>
      </c>
      <c r="U32" s="36">
        <v>10762603</v>
      </c>
      <c r="V32" s="36">
        <v>9686343</v>
      </c>
      <c r="W32" s="36">
        <v>10836789</v>
      </c>
      <c r="X32" s="36">
        <v>10224473</v>
      </c>
      <c r="Y32" s="36"/>
      <c r="Z32" s="36"/>
      <c r="AA32" s="36"/>
      <c r="AB32" s="36"/>
      <c r="AC32" s="108">
        <f>SUM(Tabla32[[#This Row],[ENERO]:[DICIEMBRE]])</f>
        <v>86982207</v>
      </c>
    </row>
    <row r="33" spans="1:29" ht="11.25" customHeight="1" x14ac:dyDescent="0.2">
      <c r="A33" s="114">
        <v>4</v>
      </c>
      <c r="B33" s="28" t="s">
        <v>7509</v>
      </c>
      <c r="C33" s="27">
        <v>20032</v>
      </c>
      <c r="D33" s="30" t="s">
        <v>7507</v>
      </c>
      <c r="E33" s="29" t="s">
        <v>7523</v>
      </c>
      <c r="F33" s="44">
        <v>721694003</v>
      </c>
      <c r="G33" s="38" t="s">
        <v>6106</v>
      </c>
      <c r="H33" s="29">
        <v>6915</v>
      </c>
      <c r="I33" s="28" t="s">
        <v>7818</v>
      </c>
      <c r="J33" s="29" t="s">
        <v>5988</v>
      </c>
      <c r="K33" s="29">
        <v>35</v>
      </c>
      <c r="L33" s="45">
        <v>1040502</v>
      </c>
      <c r="M33" s="32">
        <v>7</v>
      </c>
      <c r="N33" s="46" t="s">
        <v>7542</v>
      </c>
      <c r="O33" s="34" t="s">
        <v>7520</v>
      </c>
      <c r="P33" s="190">
        <v>973133489</v>
      </c>
      <c r="Q33" s="35">
        <v>1899143</v>
      </c>
      <c r="R33" s="35">
        <v>2278972</v>
      </c>
      <c r="S33" s="36">
        <v>2468886</v>
      </c>
      <c r="T33" s="36">
        <v>2089057</v>
      </c>
      <c r="U33" s="36">
        <v>2848715</v>
      </c>
      <c r="V33" s="36">
        <v>2658800</v>
      </c>
      <c r="W33" s="36">
        <v>2278972</v>
      </c>
      <c r="X33" s="36">
        <v>2089057</v>
      </c>
      <c r="Y33" s="36"/>
      <c r="Z33" s="36"/>
      <c r="AA33" s="36"/>
      <c r="AB33" s="36"/>
      <c r="AC33" s="108">
        <f>SUM(Tabla32[[#This Row],[ENERO]:[DICIEMBRE]])</f>
        <v>18611602</v>
      </c>
    </row>
    <row r="34" spans="1:29" ht="11.25" customHeight="1" x14ac:dyDescent="0.2">
      <c r="A34" s="114">
        <v>4</v>
      </c>
      <c r="B34" s="28" t="s">
        <v>7509</v>
      </c>
      <c r="C34" s="27">
        <v>20032</v>
      </c>
      <c r="D34" s="30" t="s">
        <v>7507</v>
      </c>
      <c r="E34" s="29" t="s">
        <v>7523</v>
      </c>
      <c r="F34" s="44">
        <v>721694003</v>
      </c>
      <c r="G34" s="38" t="s">
        <v>6106</v>
      </c>
      <c r="H34" s="29">
        <v>6915</v>
      </c>
      <c r="I34" s="28" t="s">
        <v>7818</v>
      </c>
      <c r="J34" s="29" t="s">
        <v>5988</v>
      </c>
      <c r="K34" s="29">
        <v>25</v>
      </c>
      <c r="L34" s="45">
        <v>1040503</v>
      </c>
      <c r="M34" s="32">
        <v>7</v>
      </c>
      <c r="N34" s="46" t="s">
        <v>7524</v>
      </c>
      <c r="O34" s="34" t="s">
        <v>7520</v>
      </c>
      <c r="P34" s="190">
        <v>24011348</v>
      </c>
      <c r="Q34" s="35">
        <v>3798286</v>
      </c>
      <c r="R34" s="35">
        <v>3038629</v>
      </c>
      <c r="S34" s="36">
        <v>3038629</v>
      </c>
      <c r="T34" s="36">
        <v>2658800</v>
      </c>
      <c r="U34" s="36">
        <v>3038629</v>
      </c>
      <c r="V34" s="36">
        <v>3608372</v>
      </c>
      <c r="W34" s="36">
        <v>3608372</v>
      </c>
      <c r="X34" s="36">
        <v>3418458</v>
      </c>
      <c r="Y34" s="36"/>
      <c r="Z34" s="36"/>
      <c r="AA34" s="36"/>
      <c r="AB34" s="36"/>
      <c r="AC34" s="108">
        <f>SUM(Tabla32[[#This Row],[ENERO]:[DICIEMBRE]])</f>
        <v>26208175</v>
      </c>
    </row>
    <row r="35" spans="1:29" ht="11.25" customHeight="1" x14ac:dyDescent="0.2">
      <c r="A35" s="114">
        <v>4</v>
      </c>
      <c r="B35" s="28" t="s">
        <v>7509</v>
      </c>
      <c r="C35" s="27">
        <v>20032</v>
      </c>
      <c r="D35" s="30" t="s">
        <v>7507</v>
      </c>
      <c r="E35" s="29" t="s">
        <v>7523</v>
      </c>
      <c r="F35" s="44">
        <v>713523003</v>
      </c>
      <c r="G35" s="37" t="s">
        <v>6099</v>
      </c>
      <c r="H35" s="29">
        <v>2330</v>
      </c>
      <c r="I35" s="28" t="s">
        <v>7818</v>
      </c>
      <c r="J35" s="29" t="s">
        <v>6002</v>
      </c>
      <c r="K35" s="29">
        <v>25</v>
      </c>
      <c r="L35" s="45">
        <v>1040504</v>
      </c>
      <c r="M35" s="32">
        <v>7</v>
      </c>
      <c r="N35" s="33" t="s">
        <v>7670</v>
      </c>
      <c r="O35" s="34" t="s">
        <v>7518</v>
      </c>
      <c r="P35" s="190">
        <v>1200831803</v>
      </c>
      <c r="Q35" s="35">
        <v>3988201</v>
      </c>
      <c r="R35" s="35">
        <v>3798286</v>
      </c>
      <c r="S35" s="36">
        <v>3798286</v>
      </c>
      <c r="T35" s="36">
        <v>3608372</v>
      </c>
      <c r="U35" s="36">
        <v>3608372</v>
      </c>
      <c r="V35" s="36">
        <v>4178115</v>
      </c>
      <c r="W35" s="36">
        <v>4368029</v>
      </c>
      <c r="X35" s="36">
        <v>4747858</v>
      </c>
      <c r="Y35" s="36"/>
      <c r="Z35" s="36"/>
      <c r="AA35" s="36"/>
      <c r="AB35" s="36"/>
      <c r="AC35" s="108">
        <f>SUM(Tabla32[[#This Row],[ENERO]:[DICIEMBRE]])</f>
        <v>32095519</v>
      </c>
    </row>
    <row r="36" spans="1:29" ht="11.25" customHeight="1" x14ac:dyDescent="0.2">
      <c r="A36" s="114">
        <v>4</v>
      </c>
      <c r="B36" s="66" t="s">
        <v>7509</v>
      </c>
      <c r="C36" s="27">
        <v>20032</v>
      </c>
      <c r="D36" s="65" t="s">
        <v>7507</v>
      </c>
      <c r="E36" s="66" t="s">
        <v>7632</v>
      </c>
      <c r="F36" s="67">
        <v>700376001</v>
      </c>
      <c r="G36" s="38" t="s">
        <v>7916</v>
      </c>
      <c r="H36" s="29">
        <v>1800</v>
      </c>
      <c r="I36" s="28" t="s">
        <v>7818</v>
      </c>
      <c r="J36" s="29" t="s">
        <v>5988</v>
      </c>
      <c r="K36" s="27">
        <v>95</v>
      </c>
      <c r="L36" s="79">
        <v>1040505</v>
      </c>
      <c r="M36" s="32">
        <v>36</v>
      </c>
      <c r="N36" s="69" t="s">
        <v>7543</v>
      </c>
      <c r="O36" s="69" t="s">
        <v>7512</v>
      </c>
      <c r="P36" s="194">
        <v>52292843</v>
      </c>
      <c r="Q36" s="71">
        <v>15471351</v>
      </c>
      <c r="R36" s="142">
        <v>15053016</v>
      </c>
      <c r="S36" s="139">
        <v>14425515</v>
      </c>
      <c r="T36" s="140">
        <v>15053014</v>
      </c>
      <c r="U36" s="140">
        <v>17151710</v>
      </c>
      <c r="V36" s="140">
        <v>17988379</v>
      </c>
      <c r="W36" s="140">
        <v>19870884</v>
      </c>
      <c r="X36" s="140">
        <v>20916720</v>
      </c>
      <c r="Y36" s="140"/>
      <c r="Z36" s="140"/>
      <c r="AA36" s="76"/>
      <c r="AB36" s="72"/>
      <c r="AC36" s="108">
        <f>SUM(Tabla32[[#This Row],[ENERO]:[DICIEMBRE]])</f>
        <v>135930589</v>
      </c>
    </row>
    <row r="37" spans="1:29" ht="11.25" customHeight="1" x14ac:dyDescent="0.2">
      <c r="A37" s="113">
        <v>4</v>
      </c>
      <c r="B37" s="60" t="s">
        <v>7509</v>
      </c>
      <c r="C37" s="27">
        <v>20032</v>
      </c>
      <c r="D37" s="60" t="s">
        <v>7507</v>
      </c>
      <c r="E37" s="60" t="s">
        <v>7632</v>
      </c>
      <c r="F37" s="61">
        <v>713523003</v>
      </c>
      <c r="G37" s="37" t="s">
        <v>7820</v>
      </c>
      <c r="H37" s="29">
        <v>2330</v>
      </c>
      <c r="I37" s="28" t="s">
        <v>7818</v>
      </c>
      <c r="J37" s="29" t="s">
        <v>7922</v>
      </c>
      <c r="K37" s="60">
        <v>15</v>
      </c>
      <c r="L37" s="62">
        <v>1040511</v>
      </c>
      <c r="M37" s="32">
        <v>36</v>
      </c>
      <c r="N37" s="63" t="s">
        <v>7923</v>
      </c>
      <c r="O37" s="80" t="s">
        <v>7518</v>
      </c>
      <c r="P37" s="193">
        <v>1200831302</v>
      </c>
      <c r="Q37" s="35">
        <v>3522050</v>
      </c>
      <c r="R37" s="35">
        <v>3522050</v>
      </c>
      <c r="S37" s="36">
        <v>4175239</v>
      </c>
      <c r="T37" s="36">
        <v>4175240</v>
      </c>
      <c r="U37" s="36">
        <v>4898916</v>
      </c>
      <c r="V37" s="36">
        <v>6205294</v>
      </c>
      <c r="W37" s="36">
        <v>4898916</v>
      </c>
      <c r="X37" s="36">
        <v>8491454</v>
      </c>
      <c r="Y37" s="36"/>
      <c r="Z37" s="36"/>
      <c r="AA37" s="36"/>
      <c r="AB37" s="36"/>
      <c r="AC37" s="108">
        <f>SUM(Tabla32[[#This Row],[ENERO]:[DICIEMBRE]])</f>
        <v>39889159</v>
      </c>
    </row>
    <row r="38" spans="1:29" ht="11.25" customHeight="1" x14ac:dyDescent="0.2">
      <c r="A38" s="113">
        <v>4</v>
      </c>
      <c r="B38" s="60" t="s">
        <v>7509</v>
      </c>
      <c r="C38" s="27">
        <v>20032</v>
      </c>
      <c r="D38" s="60" t="s">
        <v>7507</v>
      </c>
      <c r="E38" s="60" t="s">
        <v>7514</v>
      </c>
      <c r="F38" s="198">
        <v>700376001</v>
      </c>
      <c r="G38" s="38" t="s">
        <v>7916</v>
      </c>
      <c r="H38" s="29">
        <v>1800</v>
      </c>
      <c r="I38" s="28" t="s">
        <v>7818</v>
      </c>
      <c r="J38" s="29" t="s">
        <v>5988</v>
      </c>
      <c r="K38" s="60">
        <v>25</v>
      </c>
      <c r="L38" s="198">
        <v>1040523</v>
      </c>
      <c r="M38" s="32">
        <v>11</v>
      </c>
      <c r="N38" s="198" t="s">
        <v>8195</v>
      </c>
      <c r="O38" s="63" t="s">
        <v>7512</v>
      </c>
      <c r="P38" s="194">
        <v>21933669</v>
      </c>
      <c r="Q38" s="71"/>
      <c r="R38" s="199">
        <v>3327660</v>
      </c>
      <c r="S38" s="72">
        <v>1996596</v>
      </c>
      <c r="T38" s="119">
        <v>1575092</v>
      </c>
      <c r="U38" s="120">
        <v>1841305</v>
      </c>
      <c r="V38" s="120">
        <v>1441986</v>
      </c>
      <c r="W38" s="120">
        <v>1708199</v>
      </c>
      <c r="X38" s="120">
        <v>1575092</v>
      </c>
      <c r="Y38" s="120"/>
      <c r="Z38" s="120"/>
      <c r="AA38" s="164"/>
      <c r="AB38" s="72"/>
      <c r="AC38" s="108">
        <f>SUM(Tabla32[[#This Row],[ENERO]:[DICIEMBRE]])</f>
        <v>13465930</v>
      </c>
    </row>
    <row r="39" spans="1:29" ht="11.25" customHeight="1" x14ac:dyDescent="0.2">
      <c r="A39" s="113">
        <v>4</v>
      </c>
      <c r="B39" s="60" t="s">
        <v>7509</v>
      </c>
      <c r="C39" s="27">
        <v>20032</v>
      </c>
      <c r="D39" s="60" t="s">
        <v>7507</v>
      </c>
      <c r="E39" s="60" t="s">
        <v>7516</v>
      </c>
      <c r="F39" s="198">
        <v>700376001</v>
      </c>
      <c r="G39" s="38" t="s">
        <v>7916</v>
      </c>
      <c r="H39" s="29">
        <v>1800</v>
      </c>
      <c r="I39" s="28" t="s">
        <v>7818</v>
      </c>
      <c r="J39" s="29" t="s">
        <v>5988</v>
      </c>
      <c r="K39" s="60">
        <v>25</v>
      </c>
      <c r="L39" s="198">
        <v>1040524</v>
      </c>
      <c r="M39" s="32">
        <v>11</v>
      </c>
      <c r="N39" s="198" t="s">
        <v>8196</v>
      </c>
      <c r="O39" s="63" t="s">
        <v>7512</v>
      </c>
      <c r="P39" s="194">
        <v>21933669</v>
      </c>
      <c r="Q39" s="71"/>
      <c r="R39" s="199">
        <v>4224940</v>
      </c>
      <c r="S39" s="72">
        <v>2365966</v>
      </c>
      <c r="T39" s="119">
        <v>1154817</v>
      </c>
      <c r="U39" s="120">
        <v>1830807</v>
      </c>
      <c r="V39" s="120">
        <v>1661809</v>
      </c>
      <c r="W39" s="120">
        <v>1323814</v>
      </c>
      <c r="X39" s="120">
        <v>1661808</v>
      </c>
      <c r="Y39" s="120"/>
      <c r="Z39" s="120"/>
      <c r="AA39" s="164"/>
      <c r="AB39" s="72"/>
      <c r="AC39" s="108">
        <f>SUM(Tabla32[[#This Row],[ENERO]:[DICIEMBRE]])</f>
        <v>14223961</v>
      </c>
    </row>
    <row r="40" spans="1:29" ht="11.25" customHeight="1" x14ac:dyDescent="0.2">
      <c r="A40" s="113">
        <v>4</v>
      </c>
      <c r="B40" s="60" t="s">
        <v>7509</v>
      </c>
      <c r="C40" s="27">
        <v>20032</v>
      </c>
      <c r="D40" s="60" t="s">
        <v>7507</v>
      </c>
      <c r="E40" s="60" t="s">
        <v>7632</v>
      </c>
      <c r="F40" s="61">
        <v>713523003</v>
      </c>
      <c r="G40" s="37" t="s">
        <v>7820</v>
      </c>
      <c r="H40" s="29">
        <v>2330</v>
      </c>
      <c r="I40" s="28" t="s">
        <v>7818</v>
      </c>
      <c r="J40" s="29" t="s">
        <v>6002</v>
      </c>
      <c r="K40" s="60">
        <v>40</v>
      </c>
      <c r="L40" s="62">
        <v>1040517</v>
      </c>
      <c r="M40" s="32">
        <v>36</v>
      </c>
      <c r="N40" s="63" t="s">
        <v>7924</v>
      </c>
      <c r="O40" s="80" t="s">
        <v>7518</v>
      </c>
      <c r="P40" s="193">
        <v>1220308500</v>
      </c>
      <c r="Q40" s="35">
        <v>5766002</v>
      </c>
      <c r="R40" s="35">
        <v>5766002</v>
      </c>
      <c r="S40" s="36">
        <v>6039388</v>
      </c>
      <c r="T40" s="36">
        <v>5492615</v>
      </c>
      <c r="U40" s="36">
        <v>7654786</v>
      </c>
      <c r="V40" s="36">
        <v>7928171</v>
      </c>
      <c r="W40" s="36">
        <v>7654786</v>
      </c>
      <c r="X40" s="36">
        <v>7928171</v>
      </c>
      <c r="Y40" s="36"/>
      <c r="Z40" s="36"/>
      <c r="AA40" s="36"/>
      <c r="AB40" s="36"/>
      <c r="AC40" s="108">
        <f>SUM(Tabla32[[#This Row],[ENERO]:[DICIEMBRE]])</f>
        <v>54229921</v>
      </c>
    </row>
    <row r="41" spans="1:29" ht="11.25" customHeight="1" x14ac:dyDescent="0.2">
      <c r="A41" s="114">
        <v>5</v>
      </c>
      <c r="B41" s="66" t="s">
        <v>7509</v>
      </c>
      <c r="C41" s="27">
        <v>20032</v>
      </c>
      <c r="D41" s="65" t="s">
        <v>7507</v>
      </c>
      <c r="E41" s="60" t="s">
        <v>7510</v>
      </c>
      <c r="F41" s="61">
        <v>728623004</v>
      </c>
      <c r="G41" s="37" t="s">
        <v>6108</v>
      </c>
      <c r="H41" s="29">
        <v>6931</v>
      </c>
      <c r="I41" s="28" t="s">
        <v>7818</v>
      </c>
      <c r="J41" s="29" t="s">
        <v>5994</v>
      </c>
      <c r="K41" s="60">
        <v>40</v>
      </c>
      <c r="L41" s="79">
        <v>1050963</v>
      </c>
      <c r="M41" s="32">
        <v>12</v>
      </c>
      <c r="N41" s="81" t="s">
        <v>7547</v>
      </c>
      <c r="O41" s="82" t="s">
        <v>7508</v>
      </c>
      <c r="P41" s="194">
        <v>36500007464</v>
      </c>
      <c r="Q41" s="139">
        <v>7080660</v>
      </c>
      <c r="R41" s="35">
        <v>7788726</v>
      </c>
      <c r="S41" s="145">
        <v>7080660</v>
      </c>
      <c r="T41" s="76">
        <v>7788726</v>
      </c>
      <c r="U41" s="76">
        <v>6844638</v>
      </c>
      <c r="V41" s="76">
        <v>7788726</v>
      </c>
      <c r="W41" s="76">
        <v>8496792</v>
      </c>
      <c r="X41" s="76">
        <v>9676902</v>
      </c>
      <c r="Y41" s="76"/>
      <c r="Z41" s="76"/>
      <c r="AA41" s="76"/>
      <c r="AB41" s="72"/>
      <c r="AC41" s="108">
        <f>SUM(Tabla32[[#This Row],[ENERO]:[DICIEMBRE]])</f>
        <v>62545830</v>
      </c>
    </row>
    <row r="42" spans="1:29" ht="11.25" customHeight="1" x14ac:dyDescent="0.2">
      <c r="A42" s="114">
        <v>5</v>
      </c>
      <c r="B42" s="66" t="s">
        <v>7509</v>
      </c>
      <c r="C42" s="27">
        <v>20032</v>
      </c>
      <c r="D42" s="65" t="s">
        <v>7507</v>
      </c>
      <c r="E42" s="66" t="s">
        <v>7514</v>
      </c>
      <c r="F42" s="61">
        <v>738689003</v>
      </c>
      <c r="G42" s="38" t="s">
        <v>6110</v>
      </c>
      <c r="H42" s="29">
        <v>6979</v>
      </c>
      <c r="I42" s="28" t="s">
        <v>7818</v>
      </c>
      <c r="J42" s="29" t="s">
        <v>6291</v>
      </c>
      <c r="K42" s="66">
        <v>50</v>
      </c>
      <c r="L42" s="62">
        <v>1051176</v>
      </c>
      <c r="M42" s="32">
        <v>11</v>
      </c>
      <c r="N42" s="77" t="s">
        <v>7555</v>
      </c>
      <c r="O42" s="77" t="s">
        <v>7513</v>
      </c>
      <c r="P42" s="194">
        <v>73547202</v>
      </c>
      <c r="Q42" s="71">
        <v>2568720</v>
      </c>
      <c r="R42" s="142"/>
      <c r="S42" s="146">
        <v>2218440</v>
      </c>
      <c r="T42" s="140"/>
      <c r="U42" s="144">
        <v>0</v>
      </c>
      <c r="V42" s="140">
        <v>0</v>
      </c>
      <c r="W42" s="140">
        <v>0</v>
      </c>
      <c r="X42" s="140">
        <v>0</v>
      </c>
      <c r="Y42" s="140"/>
      <c r="Z42" s="140"/>
      <c r="AA42" s="76"/>
      <c r="AB42" s="72"/>
      <c r="AC42" s="108">
        <f>SUM(Tabla32[[#This Row],[ENERO]:[DICIEMBRE]])</f>
        <v>4787160</v>
      </c>
    </row>
    <row r="43" spans="1:29" ht="11.25" customHeight="1" x14ac:dyDescent="0.2">
      <c r="A43" s="114">
        <v>5</v>
      </c>
      <c r="B43" s="66" t="s">
        <v>7509</v>
      </c>
      <c r="C43" s="27">
        <v>20032</v>
      </c>
      <c r="D43" s="65" t="s">
        <v>7507</v>
      </c>
      <c r="E43" s="66" t="s">
        <v>7516</v>
      </c>
      <c r="F43" s="61">
        <v>738689003</v>
      </c>
      <c r="G43" s="38" t="s">
        <v>6110</v>
      </c>
      <c r="H43" s="29">
        <v>6979</v>
      </c>
      <c r="I43" s="28" t="s">
        <v>7818</v>
      </c>
      <c r="J43" s="29" t="s">
        <v>6291</v>
      </c>
      <c r="K43" s="66">
        <v>50</v>
      </c>
      <c r="L43" s="62">
        <v>1051177</v>
      </c>
      <c r="M43" s="32">
        <v>11</v>
      </c>
      <c r="N43" s="77" t="s">
        <v>7556</v>
      </c>
      <c r="O43" s="77" t="s">
        <v>7513</v>
      </c>
      <c r="P43" s="194">
        <v>73547202</v>
      </c>
      <c r="Q43" s="71">
        <v>3113114</v>
      </c>
      <c r="R43" s="142"/>
      <c r="S43" s="146">
        <v>2816627</v>
      </c>
      <c r="T43" s="140"/>
      <c r="U43" s="144">
        <v>0</v>
      </c>
      <c r="V43" s="140">
        <v>0</v>
      </c>
      <c r="W43" s="140">
        <v>0</v>
      </c>
      <c r="X43" s="140">
        <v>0</v>
      </c>
      <c r="Y43" s="140"/>
      <c r="Z43" s="140"/>
      <c r="AA43" s="121"/>
      <c r="AB43" s="72"/>
      <c r="AC43" s="108">
        <f>SUM(Tabla32[[#This Row],[ENERO]:[DICIEMBRE]])</f>
        <v>5929741</v>
      </c>
    </row>
    <row r="44" spans="1:29" ht="11.25" customHeight="1" x14ac:dyDescent="0.2">
      <c r="A44" s="114">
        <v>5</v>
      </c>
      <c r="B44" s="66" t="s">
        <v>7509</v>
      </c>
      <c r="C44" s="27">
        <v>20032</v>
      </c>
      <c r="D44" s="65" t="s">
        <v>7507</v>
      </c>
      <c r="E44" s="66" t="s">
        <v>7525</v>
      </c>
      <c r="F44" s="61">
        <v>728623004</v>
      </c>
      <c r="G44" s="38" t="s">
        <v>6108</v>
      </c>
      <c r="H44" s="29">
        <v>6931</v>
      </c>
      <c r="I44" s="28" t="s">
        <v>7818</v>
      </c>
      <c r="J44" s="29" t="s">
        <v>5994</v>
      </c>
      <c r="K44" s="66">
        <v>20</v>
      </c>
      <c r="L44" s="62">
        <v>1051296</v>
      </c>
      <c r="M44" s="32">
        <v>14</v>
      </c>
      <c r="N44" s="77" t="s">
        <v>7544</v>
      </c>
      <c r="O44" s="77" t="s">
        <v>7508</v>
      </c>
      <c r="P44" s="194" t="s">
        <v>7657</v>
      </c>
      <c r="Q44" s="71">
        <v>1605450</v>
      </c>
      <c r="R44" s="142">
        <v>1123815</v>
      </c>
      <c r="S44" s="146">
        <v>642180</v>
      </c>
      <c r="T44" s="140">
        <v>642180</v>
      </c>
      <c r="U44" s="144">
        <v>481635</v>
      </c>
      <c r="V44" s="144">
        <v>481635</v>
      </c>
      <c r="W44" s="144">
        <v>321090</v>
      </c>
      <c r="X44" s="144">
        <v>160545</v>
      </c>
      <c r="Y44" s="144"/>
      <c r="Z44" s="140"/>
      <c r="AA44" s="121"/>
      <c r="AB44" s="72"/>
      <c r="AC44" s="108">
        <f>SUM(Tabla32[[#This Row],[ENERO]:[DICIEMBRE]])</f>
        <v>5458530</v>
      </c>
    </row>
    <row r="45" spans="1:29" ht="11.25" customHeight="1" x14ac:dyDescent="0.2">
      <c r="A45" s="114">
        <v>5</v>
      </c>
      <c r="B45" s="66" t="s">
        <v>7509</v>
      </c>
      <c r="C45" s="27">
        <v>20032</v>
      </c>
      <c r="D45" s="65" t="s">
        <v>7507</v>
      </c>
      <c r="E45" s="66" t="s">
        <v>7525</v>
      </c>
      <c r="F45" s="61">
        <v>818329008</v>
      </c>
      <c r="G45" s="38" t="s">
        <v>6098</v>
      </c>
      <c r="H45" s="29">
        <v>250</v>
      </c>
      <c r="I45" s="28" t="s">
        <v>7818</v>
      </c>
      <c r="J45" s="29" t="s">
        <v>5977</v>
      </c>
      <c r="K45" s="66">
        <v>77</v>
      </c>
      <c r="L45" s="62">
        <v>1051297</v>
      </c>
      <c r="M45" s="32">
        <v>14</v>
      </c>
      <c r="N45" s="77" t="s">
        <v>7546</v>
      </c>
      <c r="O45" s="77" t="s">
        <v>7512</v>
      </c>
      <c r="P45" s="194">
        <v>15150313</v>
      </c>
      <c r="Q45" s="71">
        <v>9472155</v>
      </c>
      <c r="R45" s="142">
        <v>8669430</v>
      </c>
      <c r="S45" s="146">
        <v>9151065</v>
      </c>
      <c r="T45" s="140">
        <v>9953790</v>
      </c>
      <c r="U45" s="144">
        <v>9311610</v>
      </c>
      <c r="V45" s="144">
        <v>8829975</v>
      </c>
      <c r="W45" s="144">
        <v>9311610</v>
      </c>
      <c r="X45" s="144">
        <v>9632700</v>
      </c>
      <c r="Y45" s="144"/>
      <c r="Z45" s="140"/>
      <c r="AA45" s="121"/>
      <c r="AB45" s="72"/>
      <c r="AC45" s="108">
        <f>SUM(Tabla32[[#This Row],[ENERO]:[DICIEMBRE]])</f>
        <v>74332335</v>
      </c>
    </row>
    <row r="46" spans="1:29" ht="11.25" customHeight="1" x14ac:dyDescent="0.2">
      <c r="A46" s="114">
        <v>5</v>
      </c>
      <c r="B46" s="28" t="s">
        <v>7509</v>
      </c>
      <c r="C46" s="27">
        <v>20032</v>
      </c>
      <c r="D46" s="30" t="s">
        <v>7507</v>
      </c>
      <c r="E46" s="29" t="s">
        <v>7521</v>
      </c>
      <c r="F46" s="29">
        <v>818329008</v>
      </c>
      <c r="G46" s="37" t="s">
        <v>6098</v>
      </c>
      <c r="H46" s="29">
        <v>250</v>
      </c>
      <c r="I46" s="28" t="s">
        <v>7818</v>
      </c>
      <c r="J46" s="29" t="s">
        <v>5977</v>
      </c>
      <c r="K46" s="29">
        <v>40</v>
      </c>
      <c r="L46" s="37">
        <v>1051298</v>
      </c>
      <c r="M46" s="32">
        <v>12</v>
      </c>
      <c r="N46" s="38" t="s">
        <v>7550</v>
      </c>
      <c r="O46" s="34" t="s">
        <v>7512</v>
      </c>
      <c r="P46" s="200">
        <v>15150321</v>
      </c>
      <c r="Q46" s="35">
        <v>3813674</v>
      </c>
      <c r="R46" s="35">
        <v>3995277</v>
      </c>
      <c r="S46" s="36">
        <v>4176881</v>
      </c>
      <c r="T46" s="36">
        <v>4540088</v>
      </c>
      <c r="U46" s="36">
        <v>5084898</v>
      </c>
      <c r="V46" s="36">
        <v>4358484</v>
      </c>
      <c r="W46" s="36">
        <v>4358484</v>
      </c>
      <c r="X46" s="36">
        <v>3995277</v>
      </c>
      <c r="Y46" s="36"/>
      <c r="Z46" s="36"/>
      <c r="AA46" s="36"/>
      <c r="AB46" s="36"/>
      <c r="AC46" s="108">
        <f>SUM(Tabla32[[#This Row],[ENERO]:[DICIEMBRE]])</f>
        <v>34323063</v>
      </c>
    </row>
    <row r="47" spans="1:29" ht="11.25" customHeight="1" x14ac:dyDescent="0.2">
      <c r="A47" s="114">
        <v>5</v>
      </c>
      <c r="B47" s="28" t="s">
        <v>7509</v>
      </c>
      <c r="C47" s="27">
        <v>20032</v>
      </c>
      <c r="D47" s="30" t="s">
        <v>7507</v>
      </c>
      <c r="E47" s="29" t="s">
        <v>7525</v>
      </c>
      <c r="F47" s="29">
        <v>818329008</v>
      </c>
      <c r="G47" s="37" t="s">
        <v>6098</v>
      </c>
      <c r="H47" s="29">
        <v>250</v>
      </c>
      <c r="I47" s="28" t="s">
        <v>7818</v>
      </c>
      <c r="J47" s="29" t="s">
        <v>5975</v>
      </c>
      <c r="K47" s="29">
        <v>55</v>
      </c>
      <c r="L47" s="37">
        <v>1051352</v>
      </c>
      <c r="M47" s="32">
        <v>14</v>
      </c>
      <c r="N47" s="38" t="s">
        <v>7545</v>
      </c>
      <c r="O47" s="34" t="s">
        <v>7512</v>
      </c>
      <c r="P47" s="200">
        <v>15150305</v>
      </c>
      <c r="Q47" s="35">
        <v>7224525</v>
      </c>
      <c r="R47" s="35">
        <v>217513</v>
      </c>
      <c r="S47" s="36">
        <v>6525377</v>
      </c>
      <c r="T47" s="36"/>
      <c r="U47" s="36">
        <v>0</v>
      </c>
      <c r="V47" s="36">
        <v>0</v>
      </c>
      <c r="W47" s="36">
        <v>0</v>
      </c>
      <c r="X47" s="36">
        <v>0</v>
      </c>
      <c r="Y47" s="36"/>
      <c r="Z47" s="36"/>
      <c r="AA47" s="36"/>
      <c r="AB47" s="36"/>
      <c r="AC47" s="108">
        <f>SUM(Tabla32[[#This Row],[ENERO]:[DICIEMBRE]])</f>
        <v>13967415</v>
      </c>
    </row>
    <row r="48" spans="1:29" ht="11.25" customHeight="1" x14ac:dyDescent="0.2">
      <c r="A48" s="114">
        <v>5</v>
      </c>
      <c r="B48" s="28" t="s">
        <v>7509</v>
      </c>
      <c r="C48" s="27">
        <v>20032</v>
      </c>
      <c r="D48" s="30" t="s">
        <v>7507</v>
      </c>
      <c r="E48" s="29" t="s">
        <v>7510</v>
      </c>
      <c r="F48" s="44">
        <v>818329008</v>
      </c>
      <c r="G48" s="37" t="s">
        <v>6098</v>
      </c>
      <c r="H48" s="29">
        <v>250</v>
      </c>
      <c r="I48" s="28" t="s">
        <v>7818</v>
      </c>
      <c r="J48" s="29" t="s">
        <v>5975</v>
      </c>
      <c r="K48" s="29">
        <v>70</v>
      </c>
      <c r="L48" s="45">
        <v>1051353</v>
      </c>
      <c r="M48" s="32">
        <v>12</v>
      </c>
      <c r="N48" s="33" t="s">
        <v>7661</v>
      </c>
      <c r="O48" s="34" t="s">
        <v>7512</v>
      </c>
      <c r="P48" s="190">
        <v>15150259</v>
      </c>
      <c r="Q48" s="35">
        <v>8732814</v>
      </c>
      <c r="R48" s="35">
        <v>9912924</v>
      </c>
      <c r="S48" s="36">
        <v>10620990</v>
      </c>
      <c r="T48" s="36">
        <v>10620990</v>
      </c>
      <c r="U48" s="36">
        <v>9912924</v>
      </c>
      <c r="V48" s="36">
        <v>9912924</v>
      </c>
      <c r="W48" s="36">
        <v>9676902</v>
      </c>
      <c r="X48" s="36">
        <v>9912924</v>
      </c>
      <c r="Y48" s="36"/>
      <c r="Z48" s="36"/>
      <c r="AA48" s="36"/>
      <c r="AB48" s="36"/>
      <c r="AC48" s="108">
        <f>SUM(Tabla32[[#This Row],[ENERO]:[DICIEMBRE]])</f>
        <v>79303392</v>
      </c>
    </row>
    <row r="49" spans="1:29" ht="11.25" customHeight="1" x14ac:dyDescent="0.2">
      <c r="A49" s="114">
        <v>5</v>
      </c>
      <c r="B49" s="28" t="s">
        <v>7509</v>
      </c>
      <c r="C49" s="27">
        <v>20032</v>
      </c>
      <c r="D49" s="30" t="s">
        <v>7507</v>
      </c>
      <c r="E49" s="29" t="s">
        <v>7510</v>
      </c>
      <c r="F49" s="44">
        <v>818329008</v>
      </c>
      <c r="G49" s="37" t="s">
        <v>6098</v>
      </c>
      <c r="H49" s="29">
        <v>250</v>
      </c>
      <c r="I49" s="28" t="s">
        <v>7818</v>
      </c>
      <c r="J49" s="29" t="s">
        <v>5977</v>
      </c>
      <c r="K49" s="29">
        <v>100</v>
      </c>
      <c r="L49" s="45">
        <v>1051354</v>
      </c>
      <c r="M49" s="32">
        <v>12</v>
      </c>
      <c r="N49" s="33" t="s">
        <v>7662</v>
      </c>
      <c r="O49" s="34" t="s">
        <v>7512</v>
      </c>
      <c r="P49" s="190">
        <v>15150283</v>
      </c>
      <c r="Q49" s="35">
        <v>26670486</v>
      </c>
      <c r="R49" s="35">
        <v>4720440</v>
      </c>
      <c r="S49" s="36">
        <v>52160862</v>
      </c>
      <c r="T49" s="36">
        <v>23602200</v>
      </c>
      <c r="U49" s="36">
        <v>34931256</v>
      </c>
      <c r="V49" s="36">
        <v>29738772</v>
      </c>
      <c r="W49" s="36">
        <v>29502750</v>
      </c>
      <c r="X49" s="36">
        <v>23602200</v>
      </c>
      <c r="Y49" s="36"/>
      <c r="Z49" s="36"/>
      <c r="AA49" s="36"/>
      <c r="AB49" s="36"/>
      <c r="AC49" s="108">
        <f>SUM(Tabla32[[#This Row],[ENERO]:[DICIEMBRE]])</f>
        <v>224928966</v>
      </c>
    </row>
    <row r="50" spans="1:29" ht="11.25" customHeight="1" x14ac:dyDescent="0.2">
      <c r="A50" s="147">
        <v>5</v>
      </c>
      <c r="B50" s="83" t="s">
        <v>7509</v>
      </c>
      <c r="C50" s="48">
        <v>20032</v>
      </c>
      <c r="D50" s="84" t="s">
        <v>7507</v>
      </c>
      <c r="E50" s="55" t="s">
        <v>7523</v>
      </c>
      <c r="F50" s="51">
        <v>738689003</v>
      </c>
      <c r="G50" s="85" t="s">
        <v>6110</v>
      </c>
      <c r="H50" s="53">
        <v>6979</v>
      </c>
      <c r="I50" s="28" t="s">
        <v>7818</v>
      </c>
      <c r="J50" s="54" t="s">
        <v>6291</v>
      </c>
      <c r="K50" s="55">
        <v>50</v>
      </c>
      <c r="L50" s="56">
        <v>1051355</v>
      </c>
      <c r="M50" s="54">
        <v>7</v>
      </c>
      <c r="N50" s="57" t="s">
        <v>7553</v>
      </c>
      <c r="O50" s="86" t="s">
        <v>7513</v>
      </c>
      <c r="P50" s="86">
        <v>84881449</v>
      </c>
      <c r="Q50" s="148">
        <v>7163435</v>
      </c>
      <c r="R50" s="148">
        <v>6330477</v>
      </c>
      <c r="S50" s="149">
        <v>5769154</v>
      </c>
      <c r="T50" s="150">
        <v>7330026</v>
      </c>
      <c r="U50" s="150">
        <v>6822252</v>
      </c>
      <c r="V50" s="150">
        <v>7496618</v>
      </c>
      <c r="W50" s="150">
        <v>7829801</v>
      </c>
      <c r="X50" s="150">
        <v>7163435</v>
      </c>
      <c r="Y50" s="150"/>
      <c r="Z50" s="150"/>
      <c r="AA50" s="150"/>
      <c r="AB50" s="151"/>
      <c r="AC50" s="108">
        <f>SUM(Tabla32[[#This Row],[ENERO]:[DICIEMBRE]])</f>
        <v>55905198</v>
      </c>
    </row>
    <row r="51" spans="1:29" ht="11.25" customHeight="1" x14ac:dyDescent="0.2">
      <c r="A51" s="114">
        <v>5</v>
      </c>
      <c r="B51" s="28" t="s">
        <v>7509</v>
      </c>
      <c r="C51" s="27">
        <v>20032</v>
      </c>
      <c r="D51" s="30" t="s">
        <v>7507</v>
      </c>
      <c r="E51" s="74" t="s">
        <v>7519</v>
      </c>
      <c r="F51" s="29">
        <v>818329008</v>
      </c>
      <c r="G51" s="37" t="s">
        <v>6098</v>
      </c>
      <c r="H51" s="29">
        <v>250</v>
      </c>
      <c r="I51" s="28" t="s">
        <v>7818</v>
      </c>
      <c r="J51" s="74" t="s">
        <v>5977</v>
      </c>
      <c r="K51" s="74">
        <v>70</v>
      </c>
      <c r="L51" s="37">
        <v>1051356</v>
      </c>
      <c r="M51" s="74">
        <v>15</v>
      </c>
      <c r="N51" s="38" t="s">
        <v>7554</v>
      </c>
      <c r="O51" s="138" t="s">
        <v>7512</v>
      </c>
      <c r="P51" s="197">
        <v>15150330</v>
      </c>
      <c r="Q51" s="35">
        <v>6261255</v>
      </c>
      <c r="R51" s="35">
        <v>6100710</v>
      </c>
      <c r="S51" s="36">
        <v>4013625</v>
      </c>
      <c r="T51" s="36">
        <v>3050355</v>
      </c>
      <c r="U51" s="36">
        <v>3531990</v>
      </c>
      <c r="V51" s="36">
        <v>3531990</v>
      </c>
      <c r="W51" s="36">
        <v>3531990</v>
      </c>
      <c r="X51" s="36">
        <v>3371445</v>
      </c>
      <c r="Y51" s="36"/>
      <c r="Z51" s="36"/>
      <c r="AA51" s="36"/>
      <c r="AB51" s="36"/>
      <c r="AC51" s="108">
        <f>SUM(Tabla32[[#This Row],[ENERO]:[DICIEMBRE]])</f>
        <v>33393360</v>
      </c>
    </row>
    <row r="52" spans="1:29" s="152" customFormat="1" ht="11.25" customHeight="1" x14ac:dyDescent="0.2">
      <c r="A52" s="114">
        <v>5</v>
      </c>
      <c r="B52" s="28" t="s">
        <v>7509</v>
      </c>
      <c r="C52" s="27">
        <v>20032</v>
      </c>
      <c r="D52" s="30" t="s">
        <v>7507</v>
      </c>
      <c r="E52" s="74" t="s">
        <v>7521</v>
      </c>
      <c r="F52" s="29">
        <v>818329008</v>
      </c>
      <c r="G52" s="38" t="s">
        <v>6098</v>
      </c>
      <c r="H52" s="29">
        <v>250</v>
      </c>
      <c r="I52" s="28" t="s">
        <v>7818</v>
      </c>
      <c r="J52" s="74" t="s">
        <v>5975</v>
      </c>
      <c r="K52" s="74">
        <v>50</v>
      </c>
      <c r="L52" s="37">
        <v>1051357</v>
      </c>
      <c r="M52" s="74">
        <v>12</v>
      </c>
      <c r="N52" s="38" t="s">
        <v>7549</v>
      </c>
      <c r="O52" s="34" t="s">
        <v>7512</v>
      </c>
      <c r="P52" s="197">
        <v>15150291</v>
      </c>
      <c r="Q52" s="35">
        <v>6719330</v>
      </c>
      <c r="R52" s="35">
        <v>6900933</v>
      </c>
      <c r="S52" s="36">
        <v>6719330</v>
      </c>
      <c r="T52" s="36">
        <v>7264140</v>
      </c>
      <c r="U52" s="36">
        <v>6900933</v>
      </c>
      <c r="V52" s="36">
        <v>7264140</v>
      </c>
      <c r="W52" s="36">
        <v>6900933</v>
      </c>
      <c r="X52" s="36">
        <v>5629709</v>
      </c>
      <c r="Y52" s="36"/>
      <c r="Z52" s="36"/>
      <c r="AA52" s="36"/>
      <c r="AB52" s="36"/>
      <c r="AC52" s="108">
        <f>SUM(Tabla32[[#This Row],[ENERO]:[DICIEMBRE]])</f>
        <v>54299448</v>
      </c>
    </row>
    <row r="53" spans="1:29" ht="11.25" customHeight="1" x14ac:dyDescent="0.2">
      <c r="A53" s="109">
        <v>5</v>
      </c>
      <c r="B53" s="47" t="s">
        <v>7509</v>
      </c>
      <c r="C53" s="48">
        <v>20032</v>
      </c>
      <c r="D53" s="49" t="s">
        <v>7507</v>
      </c>
      <c r="E53" s="55" t="s">
        <v>7522</v>
      </c>
      <c r="F53" s="51">
        <v>818329008</v>
      </c>
      <c r="G53" s="52" t="s">
        <v>6098</v>
      </c>
      <c r="H53" s="54">
        <v>250</v>
      </c>
      <c r="I53" s="28" t="s">
        <v>7818</v>
      </c>
      <c r="J53" s="50" t="s">
        <v>5975</v>
      </c>
      <c r="K53" s="55">
        <v>40</v>
      </c>
      <c r="L53" s="56">
        <v>1051358</v>
      </c>
      <c r="M53" s="153">
        <v>13</v>
      </c>
      <c r="N53" s="57" t="s">
        <v>7823</v>
      </c>
      <c r="O53" s="87" t="s">
        <v>7512</v>
      </c>
      <c r="P53" s="201">
        <v>15150453</v>
      </c>
      <c r="Q53" s="110">
        <v>2829345</v>
      </c>
      <c r="R53" s="110">
        <v>2952360</v>
      </c>
      <c r="S53" s="110">
        <v>2952360</v>
      </c>
      <c r="T53" s="154">
        <v>2829345</v>
      </c>
      <c r="U53" s="154">
        <v>2706330</v>
      </c>
      <c r="V53" s="154">
        <v>3813465</v>
      </c>
      <c r="W53" s="154">
        <v>3936480</v>
      </c>
      <c r="X53" s="154">
        <v>4059495</v>
      </c>
      <c r="Y53" s="154"/>
      <c r="Z53" s="154"/>
      <c r="AA53" s="154"/>
      <c r="AB53" s="111"/>
      <c r="AC53" s="108">
        <f>SUM(Tabla32[[#This Row],[ENERO]:[DICIEMBRE]])</f>
        <v>26079180</v>
      </c>
    </row>
    <row r="54" spans="1:29" ht="11.25" customHeight="1" x14ac:dyDescent="0.2">
      <c r="A54" s="155">
        <v>5</v>
      </c>
      <c r="B54" s="66" t="s">
        <v>7509</v>
      </c>
      <c r="C54" s="27">
        <v>20032</v>
      </c>
      <c r="D54" s="65" t="s">
        <v>7507</v>
      </c>
      <c r="E54" s="60" t="s">
        <v>7522</v>
      </c>
      <c r="F54" s="67">
        <v>818329008</v>
      </c>
      <c r="G54" s="38" t="s">
        <v>6098</v>
      </c>
      <c r="H54" s="29">
        <v>250</v>
      </c>
      <c r="I54" s="28" t="s">
        <v>7818</v>
      </c>
      <c r="J54" s="29" t="s">
        <v>5977</v>
      </c>
      <c r="K54" s="60">
        <v>60</v>
      </c>
      <c r="L54" s="62">
        <v>1051359</v>
      </c>
      <c r="M54" s="32">
        <v>13</v>
      </c>
      <c r="N54" s="81" t="s">
        <v>7552</v>
      </c>
      <c r="O54" s="82" t="s">
        <v>7512</v>
      </c>
      <c r="P54" s="194">
        <v>15154564</v>
      </c>
      <c r="Q54" s="156">
        <v>6519795</v>
      </c>
      <c r="R54" s="35">
        <v>6519795</v>
      </c>
      <c r="S54" s="145">
        <v>6150750</v>
      </c>
      <c r="T54" s="76">
        <v>6027735</v>
      </c>
      <c r="U54" s="76">
        <v>5904720</v>
      </c>
      <c r="V54" s="76">
        <v>6765825</v>
      </c>
      <c r="W54" s="76">
        <v>7257885</v>
      </c>
      <c r="X54" s="76">
        <v>6519795</v>
      </c>
      <c r="Y54" s="76"/>
      <c r="Z54" s="76"/>
      <c r="AA54" s="76"/>
      <c r="AB54" s="72"/>
      <c r="AC54" s="108">
        <f>SUM(Tabla32[[#This Row],[ENERO]:[DICIEMBRE]])</f>
        <v>51666300</v>
      </c>
    </row>
    <row r="55" spans="1:29" ht="11.25" customHeight="1" x14ac:dyDescent="0.2">
      <c r="A55" s="155">
        <v>5</v>
      </c>
      <c r="B55" s="66" t="s">
        <v>7509</v>
      </c>
      <c r="C55" s="27">
        <v>20032</v>
      </c>
      <c r="D55" s="65" t="s">
        <v>7507</v>
      </c>
      <c r="E55" s="60" t="s">
        <v>7521</v>
      </c>
      <c r="F55" s="67">
        <v>728623004</v>
      </c>
      <c r="G55" s="38" t="s">
        <v>7824</v>
      </c>
      <c r="H55" s="29">
        <v>6931</v>
      </c>
      <c r="I55" s="28" t="s">
        <v>7818</v>
      </c>
      <c r="J55" s="29" t="s">
        <v>5994</v>
      </c>
      <c r="K55" s="60">
        <v>16</v>
      </c>
      <c r="L55" s="62">
        <v>1051360</v>
      </c>
      <c r="M55" s="32">
        <v>12</v>
      </c>
      <c r="N55" s="81" t="s">
        <v>7551</v>
      </c>
      <c r="O55" s="82" t="s">
        <v>7508</v>
      </c>
      <c r="P55" s="194">
        <v>36500007456</v>
      </c>
      <c r="Q55" s="156">
        <v>1634432</v>
      </c>
      <c r="R55" s="35">
        <v>1816035</v>
      </c>
      <c r="S55" s="145">
        <v>1816035</v>
      </c>
      <c r="T55" s="76">
        <v>2179242</v>
      </c>
      <c r="U55" s="76">
        <v>2179242</v>
      </c>
      <c r="V55" s="76">
        <v>2542449</v>
      </c>
      <c r="W55" s="76">
        <v>1816035</v>
      </c>
      <c r="X55" s="76">
        <v>2179242</v>
      </c>
      <c r="Y55" s="76"/>
      <c r="Z55" s="76"/>
      <c r="AA55" s="76"/>
      <c r="AB55" s="72"/>
      <c r="AC55" s="108">
        <f>SUM(Tabla32[[#This Row],[ENERO]:[DICIEMBRE]])</f>
        <v>16162712</v>
      </c>
    </row>
    <row r="56" spans="1:29" ht="11.25" customHeight="1" x14ac:dyDescent="0.2">
      <c r="A56" s="155">
        <v>5</v>
      </c>
      <c r="B56" s="66" t="s">
        <v>7509</v>
      </c>
      <c r="C56" s="27">
        <v>20032</v>
      </c>
      <c r="D56" s="65" t="s">
        <v>7507</v>
      </c>
      <c r="E56" s="60" t="s">
        <v>7522</v>
      </c>
      <c r="F56" s="67">
        <v>728623004</v>
      </c>
      <c r="G56" s="37" t="s">
        <v>7824</v>
      </c>
      <c r="H56" s="29">
        <v>6931</v>
      </c>
      <c r="I56" s="28" t="s">
        <v>7818</v>
      </c>
      <c r="J56" s="29" t="s">
        <v>5994</v>
      </c>
      <c r="K56" s="60">
        <v>25</v>
      </c>
      <c r="L56" s="62">
        <v>1051361</v>
      </c>
      <c r="M56" s="32">
        <v>13</v>
      </c>
      <c r="N56" s="81" t="s">
        <v>7548</v>
      </c>
      <c r="O56" s="82" t="s">
        <v>7508</v>
      </c>
      <c r="P56" s="194">
        <v>36500007472</v>
      </c>
      <c r="Q56" s="156">
        <v>2498060</v>
      </c>
      <c r="R56" s="35">
        <v>2952360</v>
      </c>
      <c r="S56" s="145">
        <v>3813465</v>
      </c>
      <c r="T56" s="76">
        <v>3075375</v>
      </c>
      <c r="U56" s="76">
        <v>4797585</v>
      </c>
      <c r="V56" s="76">
        <v>3813465</v>
      </c>
      <c r="W56" s="76">
        <v>3321405</v>
      </c>
      <c r="X56" s="76">
        <v>2829345</v>
      </c>
      <c r="Y56" s="76"/>
      <c r="Z56" s="76"/>
      <c r="AA56" s="121"/>
      <c r="AB56" s="72"/>
      <c r="AC56" s="108">
        <f>SUM(Tabla32[[#This Row],[ENERO]:[DICIEMBRE]])</f>
        <v>27101060</v>
      </c>
    </row>
    <row r="57" spans="1:29" ht="11.25" customHeight="1" x14ac:dyDescent="0.2">
      <c r="A57" s="114">
        <v>5</v>
      </c>
      <c r="B57" s="66" t="s">
        <v>7509</v>
      </c>
      <c r="C57" s="27">
        <v>20032</v>
      </c>
      <c r="D57" s="65" t="s">
        <v>7507</v>
      </c>
      <c r="E57" s="60" t="s">
        <v>7632</v>
      </c>
      <c r="F57" s="61">
        <v>818329008</v>
      </c>
      <c r="G57" s="38" t="s">
        <v>7936</v>
      </c>
      <c r="H57" s="29">
        <v>250</v>
      </c>
      <c r="I57" s="28" t="s">
        <v>7818</v>
      </c>
      <c r="J57" s="29" t="s">
        <v>5975</v>
      </c>
      <c r="K57" s="60">
        <v>20</v>
      </c>
      <c r="L57" s="62">
        <v>1051362</v>
      </c>
      <c r="M57" s="32">
        <v>36</v>
      </c>
      <c r="N57" s="63" t="s">
        <v>7937</v>
      </c>
      <c r="O57" s="34" t="s">
        <v>7512</v>
      </c>
      <c r="P57" s="194">
        <v>15150216</v>
      </c>
      <c r="Q57" s="142">
        <v>2764740</v>
      </c>
      <c r="R57" s="71">
        <v>3039960</v>
      </c>
      <c r="S57" s="157">
        <v>4416060</v>
      </c>
      <c r="T57" s="76">
        <v>3590400</v>
      </c>
      <c r="U57" s="158">
        <v>3315180</v>
      </c>
      <c r="V57" s="158">
        <v>3039960</v>
      </c>
      <c r="W57" s="158">
        <v>3027420</v>
      </c>
      <c r="X57" s="158">
        <v>3027420</v>
      </c>
      <c r="Y57" s="158"/>
      <c r="Z57" s="76"/>
      <c r="AA57" s="121"/>
      <c r="AB57" s="72"/>
      <c r="AC57" s="108">
        <f>SUM(Tabla32[[#This Row],[ENERO]:[DICIEMBRE]])</f>
        <v>26221140</v>
      </c>
    </row>
    <row r="58" spans="1:29" ht="11.25" customHeight="1" x14ac:dyDescent="0.2">
      <c r="A58" s="114">
        <v>5</v>
      </c>
      <c r="B58" s="66" t="s">
        <v>7509</v>
      </c>
      <c r="C58" s="27">
        <v>20032</v>
      </c>
      <c r="D58" s="65" t="s">
        <v>7507</v>
      </c>
      <c r="E58" s="60" t="s">
        <v>7514</v>
      </c>
      <c r="F58" s="198">
        <v>738689003</v>
      </c>
      <c r="G58" s="38" t="s">
        <v>6110</v>
      </c>
      <c r="H58" s="29">
        <v>6979</v>
      </c>
      <c r="I58" s="28" t="s">
        <v>7818</v>
      </c>
      <c r="J58" s="29" t="s">
        <v>6291</v>
      </c>
      <c r="K58" s="60">
        <v>35</v>
      </c>
      <c r="L58" s="198">
        <v>1051374</v>
      </c>
      <c r="M58" s="32">
        <v>11</v>
      </c>
      <c r="N58" s="198" t="s">
        <v>8197</v>
      </c>
      <c r="O58" s="63" t="s">
        <v>7513</v>
      </c>
      <c r="P58" s="194">
        <v>84882143</v>
      </c>
      <c r="Q58" s="142"/>
      <c r="R58" s="199">
        <v>4086600</v>
      </c>
      <c r="S58" s="157">
        <v>0</v>
      </c>
      <c r="T58" s="76">
        <v>3639020</v>
      </c>
      <c r="U58" s="158">
        <v>1537340</v>
      </c>
      <c r="V58" s="158">
        <v>1420580</v>
      </c>
      <c r="W58" s="158">
        <v>1537340</v>
      </c>
      <c r="X58" s="158">
        <v>1770860</v>
      </c>
      <c r="Y58" s="158"/>
      <c r="Z58" s="158"/>
      <c r="AA58" s="164"/>
      <c r="AB58" s="72"/>
      <c r="AC58" s="108">
        <f>SUM(Tabla32[[#This Row],[ENERO]:[DICIEMBRE]])</f>
        <v>13991740</v>
      </c>
    </row>
    <row r="59" spans="1:29" ht="11.25" customHeight="1" x14ac:dyDescent="0.2">
      <c r="A59" s="114">
        <v>5</v>
      </c>
      <c r="B59" s="66" t="s">
        <v>7509</v>
      </c>
      <c r="C59" s="27">
        <v>20032</v>
      </c>
      <c r="D59" s="65" t="s">
        <v>7507</v>
      </c>
      <c r="E59" s="60" t="s">
        <v>7516</v>
      </c>
      <c r="F59" s="198">
        <v>738689003</v>
      </c>
      <c r="G59" s="38" t="s">
        <v>6110</v>
      </c>
      <c r="H59" s="29">
        <v>6979</v>
      </c>
      <c r="I59" s="28" t="s">
        <v>7818</v>
      </c>
      <c r="J59" s="29" t="s">
        <v>6291</v>
      </c>
      <c r="K59" s="60">
        <v>35</v>
      </c>
      <c r="L59" s="198">
        <v>1051375</v>
      </c>
      <c r="M59" s="32">
        <v>11</v>
      </c>
      <c r="N59" s="198" t="s">
        <v>8198</v>
      </c>
      <c r="O59" s="63" t="s">
        <v>7513</v>
      </c>
      <c r="P59" s="194">
        <v>84882143</v>
      </c>
      <c r="Q59" s="142"/>
      <c r="R59" s="199">
        <v>5188523</v>
      </c>
      <c r="S59" s="157">
        <v>0</v>
      </c>
      <c r="T59" s="76">
        <v>3730795</v>
      </c>
      <c r="U59" s="158">
        <v>1062412</v>
      </c>
      <c r="V59" s="158">
        <v>914168</v>
      </c>
      <c r="W59" s="158">
        <v>1803629</v>
      </c>
      <c r="X59" s="158">
        <v>1951873</v>
      </c>
      <c r="Y59" s="158"/>
      <c r="Z59" s="158"/>
      <c r="AA59" s="164"/>
      <c r="AB59" s="72"/>
      <c r="AC59" s="108">
        <f>SUM(Tabla32[[#This Row],[ENERO]:[DICIEMBRE]])</f>
        <v>14651400</v>
      </c>
    </row>
    <row r="60" spans="1:29" ht="11.25" customHeight="1" x14ac:dyDescent="0.2">
      <c r="A60" s="114">
        <v>5</v>
      </c>
      <c r="B60" s="66" t="s">
        <v>7509</v>
      </c>
      <c r="C60" s="27">
        <v>20032</v>
      </c>
      <c r="D60" s="65" t="s">
        <v>7507</v>
      </c>
      <c r="E60" s="60" t="s">
        <v>7632</v>
      </c>
      <c r="F60" s="198">
        <v>818329008</v>
      </c>
      <c r="G60" s="38" t="s">
        <v>6098</v>
      </c>
      <c r="H60" s="29">
        <v>250</v>
      </c>
      <c r="I60" s="28" t="s">
        <v>7818</v>
      </c>
      <c r="J60" s="29" t="s">
        <v>8199</v>
      </c>
      <c r="K60" s="60">
        <v>30</v>
      </c>
      <c r="L60" s="198">
        <v>1051376</v>
      </c>
      <c r="M60" s="32">
        <v>36</v>
      </c>
      <c r="N60" s="198" t="s">
        <v>8200</v>
      </c>
      <c r="O60" s="63" t="s">
        <v>7512</v>
      </c>
      <c r="P60" s="194">
        <v>15150267</v>
      </c>
      <c r="Q60" s="142"/>
      <c r="R60" s="199">
        <v>7430940</v>
      </c>
      <c r="S60" s="157">
        <v>7430940</v>
      </c>
      <c r="T60" s="76">
        <v>5449356</v>
      </c>
      <c r="U60" s="158">
        <v>4706262</v>
      </c>
      <c r="V60" s="158">
        <v>4210866</v>
      </c>
      <c r="W60" s="158">
        <v>3715470</v>
      </c>
      <c r="X60" s="158">
        <v>4458564</v>
      </c>
      <c r="Y60" s="158"/>
      <c r="Z60" s="158"/>
      <c r="AA60" s="164"/>
      <c r="AB60" s="72"/>
      <c r="AC60" s="108">
        <f>SUM(Tabla32[[#This Row],[ENERO]:[DICIEMBRE]])</f>
        <v>37402398</v>
      </c>
    </row>
    <row r="61" spans="1:29" ht="11.25" customHeight="1" x14ac:dyDescent="0.2">
      <c r="A61" s="114">
        <v>5</v>
      </c>
      <c r="B61" s="66" t="s">
        <v>7509</v>
      </c>
      <c r="C61" s="27">
        <v>20032</v>
      </c>
      <c r="D61" s="65" t="s">
        <v>7507</v>
      </c>
      <c r="E61" s="60" t="s">
        <v>7632</v>
      </c>
      <c r="F61" s="27">
        <v>818329008</v>
      </c>
      <c r="G61" s="38" t="s">
        <v>7936</v>
      </c>
      <c r="H61" s="29">
        <v>250</v>
      </c>
      <c r="I61" s="28" t="s">
        <v>7818</v>
      </c>
      <c r="J61" s="29" t="s">
        <v>5976</v>
      </c>
      <c r="K61" s="60">
        <v>20</v>
      </c>
      <c r="L61" s="62">
        <v>1051368</v>
      </c>
      <c r="M61" s="32">
        <v>36</v>
      </c>
      <c r="N61" s="63" t="s">
        <v>7938</v>
      </c>
      <c r="O61" s="82" t="s">
        <v>7512</v>
      </c>
      <c r="P61" s="194">
        <v>15150208</v>
      </c>
      <c r="Q61" s="142">
        <v>1388640</v>
      </c>
      <c r="R61" s="71">
        <v>2764740</v>
      </c>
      <c r="S61" s="157">
        <v>4966500</v>
      </c>
      <c r="T61" s="76">
        <v>4691280</v>
      </c>
      <c r="U61" s="158">
        <v>6342600</v>
      </c>
      <c r="V61" s="158">
        <v>6342300</v>
      </c>
      <c r="W61" s="158">
        <v>5779620</v>
      </c>
      <c r="X61" s="158">
        <v>6605280</v>
      </c>
      <c r="Y61" s="158"/>
      <c r="Z61" s="76"/>
      <c r="AA61" s="121"/>
      <c r="AB61" s="72"/>
      <c r="AC61" s="108">
        <f>SUM(Tabla32[[#This Row],[ENERO]:[DICIEMBRE]])</f>
        <v>38880960</v>
      </c>
    </row>
    <row r="62" spans="1:29" ht="11.25" customHeight="1" x14ac:dyDescent="0.2">
      <c r="A62" s="114">
        <v>6</v>
      </c>
      <c r="B62" s="66" t="s">
        <v>7509</v>
      </c>
      <c r="C62" s="27">
        <v>20032</v>
      </c>
      <c r="D62" s="65" t="s">
        <v>7507</v>
      </c>
      <c r="E62" s="60" t="s">
        <v>7525</v>
      </c>
      <c r="F62" s="27">
        <v>717150007</v>
      </c>
      <c r="G62" s="38" t="s">
        <v>6102</v>
      </c>
      <c r="H62" s="29">
        <v>6570</v>
      </c>
      <c r="I62" s="28" t="s">
        <v>7818</v>
      </c>
      <c r="J62" s="29" t="s">
        <v>5980</v>
      </c>
      <c r="K62" s="60">
        <v>45</v>
      </c>
      <c r="L62" s="62">
        <v>1060269</v>
      </c>
      <c r="M62" s="32">
        <v>14</v>
      </c>
      <c r="N62" s="63" t="s">
        <v>8217</v>
      </c>
      <c r="O62" s="82" t="s">
        <v>7512</v>
      </c>
      <c r="P62" s="194">
        <v>10663291</v>
      </c>
      <c r="Q62" s="142"/>
      <c r="R62" s="199"/>
      <c r="S62" s="157"/>
      <c r="T62" s="158">
        <v>0</v>
      </c>
      <c r="U62" s="158">
        <v>2087085</v>
      </c>
      <c r="V62" s="158">
        <v>0</v>
      </c>
      <c r="W62" s="158">
        <v>0</v>
      </c>
      <c r="X62" s="158">
        <v>0</v>
      </c>
      <c r="Y62" s="158"/>
      <c r="Z62" s="158"/>
      <c r="AA62" s="164"/>
      <c r="AB62" s="72"/>
      <c r="AC62" s="135">
        <f>SUM(Tabla32[[#This Row],[ENERO]:[DICIEMBRE]])</f>
        <v>2087085</v>
      </c>
    </row>
    <row r="63" spans="1:29" ht="11.25" customHeight="1" x14ac:dyDescent="0.2">
      <c r="A63" s="114">
        <v>6</v>
      </c>
      <c r="B63" s="66" t="s">
        <v>7509</v>
      </c>
      <c r="C63" s="27">
        <v>20032</v>
      </c>
      <c r="D63" s="65" t="s">
        <v>7507</v>
      </c>
      <c r="E63" s="60" t="s">
        <v>7514</v>
      </c>
      <c r="F63" s="61">
        <v>717150007</v>
      </c>
      <c r="G63" s="38" t="s">
        <v>6102</v>
      </c>
      <c r="H63" s="29">
        <v>6570</v>
      </c>
      <c r="I63" s="28" t="s">
        <v>7818</v>
      </c>
      <c r="J63" s="29" t="s">
        <v>5980</v>
      </c>
      <c r="K63" s="60">
        <v>35</v>
      </c>
      <c r="L63" s="62">
        <v>1060295</v>
      </c>
      <c r="M63" s="32">
        <v>11</v>
      </c>
      <c r="N63" s="63" t="s">
        <v>7557</v>
      </c>
      <c r="O63" s="82" t="s">
        <v>7512</v>
      </c>
      <c r="P63" s="194">
        <v>10669396</v>
      </c>
      <c r="Q63" s="142">
        <v>1634640</v>
      </c>
      <c r="R63" s="71">
        <v>1751400</v>
      </c>
      <c r="S63" s="157">
        <v>1634640</v>
      </c>
      <c r="T63" s="76">
        <v>1868160</v>
      </c>
      <c r="U63" s="158">
        <v>2451960</v>
      </c>
      <c r="V63" s="158">
        <v>2451960</v>
      </c>
      <c r="W63" s="158">
        <v>77840</v>
      </c>
      <c r="X63" s="158">
        <v>4826080</v>
      </c>
      <c r="Y63" s="158"/>
      <c r="Z63" s="76"/>
      <c r="AA63" s="76"/>
      <c r="AB63" s="72"/>
      <c r="AC63" s="108">
        <f>SUM(Tabla32[[#This Row],[ENERO]:[DICIEMBRE]])</f>
        <v>16696680</v>
      </c>
    </row>
    <row r="64" spans="1:29" ht="11.25" customHeight="1" x14ac:dyDescent="0.2">
      <c r="A64" s="114">
        <v>6</v>
      </c>
      <c r="B64" s="64" t="s">
        <v>7509</v>
      </c>
      <c r="C64" s="27">
        <v>20032</v>
      </c>
      <c r="D64" s="65" t="s">
        <v>7507</v>
      </c>
      <c r="E64" s="66" t="s">
        <v>7516</v>
      </c>
      <c r="F64" s="67">
        <v>717150007</v>
      </c>
      <c r="G64" s="38" t="s">
        <v>6102</v>
      </c>
      <c r="H64" s="29">
        <v>6570</v>
      </c>
      <c r="I64" s="28" t="s">
        <v>7818</v>
      </c>
      <c r="J64" s="29" t="s">
        <v>5980</v>
      </c>
      <c r="K64" s="66">
        <v>35</v>
      </c>
      <c r="L64" s="79">
        <v>1060296</v>
      </c>
      <c r="M64" s="141">
        <v>11</v>
      </c>
      <c r="N64" s="69" t="s">
        <v>7558</v>
      </c>
      <c r="O64" s="34" t="s">
        <v>7512</v>
      </c>
      <c r="P64" s="194">
        <v>10669396</v>
      </c>
      <c r="Q64" s="71">
        <v>1927166</v>
      </c>
      <c r="R64" s="71">
        <v>1927166</v>
      </c>
      <c r="S64" s="36">
        <v>2075409</v>
      </c>
      <c r="T64" s="119">
        <v>1778922</v>
      </c>
      <c r="U64" s="119">
        <v>2371896</v>
      </c>
      <c r="V64" s="140">
        <v>2520140</v>
      </c>
      <c r="W64" s="140">
        <v>93888</v>
      </c>
      <c r="X64" s="140">
        <v>5835853</v>
      </c>
      <c r="Y64" s="140"/>
      <c r="Z64" s="140"/>
      <c r="AA64" s="76"/>
      <c r="AB64" s="72"/>
      <c r="AC64" s="108">
        <f>SUM(Tabla32[[#This Row],[ENERO]:[DICIEMBRE]])</f>
        <v>18530440</v>
      </c>
    </row>
    <row r="65" spans="1:29" ht="11.25" customHeight="1" x14ac:dyDescent="0.2">
      <c r="A65" s="159">
        <v>6</v>
      </c>
      <c r="B65" s="28" t="s">
        <v>7509</v>
      </c>
      <c r="C65" s="27">
        <v>20032</v>
      </c>
      <c r="D65" s="30" t="s">
        <v>7507</v>
      </c>
      <c r="E65" s="29" t="s">
        <v>7523</v>
      </c>
      <c r="F65" s="39">
        <v>717150007</v>
      </c>
      <c r="G65" s="37" t="s">
        <v>6102</v>
      </c>
      <c r="H65" s="29">
        <v>6570</v>
      </c>
      <c r="I65" s="28" t="s">
        <v>7818</v>
      </c>
      <c r="J65" s="29" t="s">
        <v>5980</v>
      </c>
      <c r="K65" s="29">
        <v>40</v>
      </c>
      <c r="L65" s="122">
        <v>1060427</v>
      </c>
      <c r="M65" s="32">
        <v>7</v>
      </c>
      <c r="N65" s="160" t="s">
        <v>7561</v>
      </c>
      <c r="O65" s="34" t="s">
        <v>7512</v>
      </c>
      <c r="P65" s="202">
        <v>10705163</v>
      </c>
      <c r="Q65" s="35">
        <v>5830703</v>
      </c>
      <c r="R65" s="35">
        <v>5664111</v>
      </c>
      <c r="S65" s="36">
        <v>5330928</v>
      </c>
      <c r="T65" s="36">
        <v>4831154</v>
      </c>
      <c r="U65" s="36">
        <v>4831154</v>
      </c>
      <c r="V65" s="36">
        <v>6163886</v>
      </c>
      <c r="W65" s="36">
        <v>5164337</v>
      </c>
      <c r="X65" s="36">
        <v>5830703</v>
      </c>
      <c r="Y65" s="36"/>
      <c r="Z65" s="36"/>
      <c r="AA65" s="36"/>
      <c r="AB65" s="36"/>
      <c r="AC65" s="108">
        <f>SUM(Tabla32[[#This Row],[ENERO]:[DICIEMBRE]])</f>
        <v>43646976</v>
      </c>
    </row>
    <row r="66" spans="1:29" ht="11.25" customHeight="1" x14ac:dyDescent="0.2">
      <c r="A66" s="114">
        <v>6</v>
      </c>
      <c r="B66" s="64" t="s">
        <v>7509</v>
      </c>
      <c r="C66" s="27">
        <v>20032</v>
      </c>
      <c r="D66" s="65" t="s">
        <v>7507</v>
      </c>
      <c r="E66" s="60" t="s">
        <v>7523</v>
      </c>
      <c r="F66" s="67">
        <v>650587340</v>
      </c>
      <c r="G66" s="37" t="s">
        <v>6113</v>
      </c>
      <c r="H66" s="29">
        <v>7473</v>
      </c>
      <c r="I66" s="28" t="s">
        <v>7818</v>
      </c>
      <c r="J66" s="29" t="s">
        <v>7683</v>
      </c>
      <c r="K66" s="60">
        <v>25</v>
      </c>
      <c r="L66" s="79">
        <v>1060428</v>
      </c>
      <c r="M66" s="29">
        <v>7</v>
      </c>
      <c r="N66" s="69" t="s">
        <v>7686</v>
      </c>
      <c r="O66" s="34" t="s">
        <v>7513</v>
      </c>
      <c r="P66" s="194">
        <v>85660861</v>
      </c>
      <c r="Q66" s="71">
        <v>2832056</v>
      </c>
      <c r="R66" s="71">
        <v>2998647</v>
      </c>
      <c r="S66" s="145">
        <v>3331830</v>
      </c>
      <c r="T66" s="76">
        <v>3665013</v>
      </c>
      <c r="U66" s="76">
        <v>3165239</v>
      </c>
      <c r="V66" s="76">
        <v>2998647</v>
      </c>
      <c r="W66" s="76">
        <v>166592</v>
      </c>
      <c r="X66" s="76">
        <v>4331379</v>
      </c>
      <c r="Y66" s="76"/>
      <c r="Z66" s="76"/>
      <c r="AA66" s="76"/>
      <c r="AB66" s="72"/>
      <c r="AC66" s="108">
        <f>SUM(Tabla32[[#This Row],[ENERO]:[DICIEMBRE]])</f>
        <v>23489403</v>
      </c>
    </row>
    <row r="67" spans="1:29" ht="11.25" customHeight="1" x14ac:dyDescent="0.2">
      <c r="A67" s="114">
        <v>6</v>
      </c>
      <c r="B67" s="64" t="s">
        <v>7509</v>
      </c>
      <c r="C67" s="27">
        <v>20032</v>
      </c>
      <c r="D67" s="65" t="s">
        <v>7507</v>
      </c>
      <c r="E67" s="60" t="s">
        <v>7523</v>
      </c>
      <c r="F67" s="67">
        <v>650587340</v>
      </c>
      <c r="G67" s="37" t="s">
        <v>6113</v>
      </c>
      <c r="H67" s="29">
        <v>7473</v>
      </c>
      <c r="I67" s="28" t="s">
        <v>7818</v>
      </c>
      <c r="J67" s="29" t="s">
        <v>5995</v>
      </c>
      <c r="K67" s="60">
        <v>25</v>
      </c>
      <c r="L67" s="62">
        <v>1060429</v>
      </c>
      <c r="M67" s="29">
        <v>7</v>
      </c>
      <c r="N67" s="69" t="s">
        <v>7700</v>
      </c>
      <c r="O67" s="34" t="s">
        <v>7513</v>
      </c>
      <c r="P67" s="194">
        <v>85650530</v>
      </c>
      <c r="Q67" s="71">
        <v>2998647</v>
      </c>
      <c r="R67" s="71">
        <v>3331830</v>
      </c>
      <c r="S67" s="145">
        <v>2998647</v>
      </c>
      <c r="T67" s="76">
        <v>3165239</v>
      </c>
      <c r="U67" s="76">
        <v>2998647</v>
      </c>
      <c r="V67" s="76">
        <v>3165239</v>
      </c>
      <c r="W67" s="76">
        <v>3331830</v>
      </c>
      <c r="X67" s="76">
        <v>3831605</v>
      </c>
      <c r="Y67" s="76"/>
      <c r="Z67" s="76"/>
      <c r="AA67" s="76"/>
      <c r="AB67" s="72"/>
      <c r="AC67" s="108">
        <f>SUM(Tabla32[[#This Row],[ENERO]:[DICIEMBRE]])</f>
        <v>25821684</v>
      </c>
    </row>
    <row r="68" spans="1:29" ht="11.25" customHeight="1" x14ac:dyDescent="0.2">
      <c r="A68" s="114">
        <v>6</v>
      </c>
      <c r="B68" s="64" t="s">
        <v>7509</v>
      </c>
      <c r="C68" s="27">
        <v>20032</v>
      </c>
      <c r="D68" s="65" t="s">
        <v>7507</v>
      </c>
      <c r="E68" s="60" t="s">
        <v>7521</v>
      </c>
      <c r="F68" s="67">
        <v>717150007</v>
      </c>
      <c r="G68" s="37" t="s">
        <v>7562</v>
      </c>
      <c r="H68" s="29">
        <v>6570</v>
      </c>
      <c r="I68" s="28" t="s">
        <v>7818</v>
      </c>
      <c r="J68" s="29" t="s">
        <v>5980</v>
      </c>
      <c r="K68" s="60">
        <v>43</v>
      </c>
      <c r="L68" s="62">
        <v>1060430</v>
      </c>
      <c r="M68" s="29">
        <v>12</v>
      </c>
      <c r="N68" s="69" t="s">
        <v>7560</v>
      </c>
      <c r="O68" s="34" t="s">
        <v>7512</v>
      </c>
      <c r="P68" s="194">
        <v>10705228</v>
      </c>
      <c r="Q68" s="71">
        <v>4176881</v>
      </c>
      <c r="R68" s="71">
        <v>4176881</v>
      </c>
      <c r="S68" s="145">
        <v>4358484</v>
      </c>
      <c r="T68" s="76">
        <v>4540088</v>
      </c>
      <c r="U68" s="76">
        <v>4540088</v>
      </c>
      <c r="V68" s="76">
        <v>4903295</v>
      </c>
      <c r="W68" s="76">
        <v>4540088</v>
      </c>
      <c r="X68" s="76">
        <v>4540088</v>
      </c>
      <c r="Y68" s="76"/>
      <c r="Z68" s="76"/>
      <c r="AA68" s="76"/>
      <c r="AB68" s="72"/>
      <c r="AC68" s="108">
        <f>SUM(Tabla32[[#This Row],[ENERO]:[DICIEMBRE]])</f>
        <v>35775893</v>
      </c>
    </row>
    <row r="69" spans="1:29" ht="11.25" customHeight="1" x14ac:dyDescent="0.2">
      <c r="A69" s="114">
        <v>6</v>
      </c>
      <c r="B69" s="64" t="s">
        <v>7509</v>
      </c>
      <c r="C69" s="27">
        <v>20032</v>
      </c>
      <c r="D69" s="65" t="s">
        <v>7507</v>
      </c>
      <c r="E69" s="60" t="s">
        <v>7522</v>
      </c>
      <c r="F69" s="67">
        <v>717150007</v>
      </c>
      <c r="G69" s="37" t="s">
        <v>7562</v>
      </c>
      <c r="H69" s="29">
        <v>6570</v>
      </c>
      <c r="I69" s="28" t="s">
        <v>7818</v>
      </c>
      <c r="J69" s="29" t="s">
        <v>5980</v>
      </c>
      <c r="K69" s="60">
        <v>47</v>
      </c>
      <c r="L69" s="62">
        <v>1060431</v>
      </c>
      <c r="M69" s="32">
        <v>13</v>
      </c>
      <c r="N69" s="69" t="s">
        <v>7559</v>
      </c>
      <c r="O69" s="34" t="s">
        <v>7512</v>
      </c>
      <c r="P69" s="194">
        <v>10705236</v>
      </c>
      <c r="Q69" s="71">
        <v>5289645</v>
      </c>
      <c r="R69" s="71">
        <v>5166630</v>
      </c>
      <c r="S69" s="145">
        <v>4551555</v>
      </c>
      <c r="T69" s="76">
        <v>4920600</v>
      </c>
      <c r="U69" s="76">
        <v>5043615</v>
      </c>
      <c r="V69" s="76">
        <v>4797585</v>
      </c>
      <c r="W69" s="76">
        <v>5289645</v>
      </c>
      <c r="X69" s="76">
        <v>4674570</v>
      </c>
      <c r="Y69" s="76"/>
      <c r="Z69" s="76"/>
      <c r="AA69" s="76"/>
      <c r="AB69" s="72"/>
      <c r="AC69" s="108">
        <f>SUM(Tabla32[[#This Row],[ENERO]:[DICIEMBRE]])</f>
        <v>39733845</v>
      </c>
    </row>
    <row r="70" spans="1:29" ht="11.25" customHeight="1" x14ac:dyDescent="0.2">
      <c r="A70" s="114">
        <v>6</v>
      </c>
      <c r="B70" s="64" t="s">
        <v>7509</v>
      </c>
      <c r="C70" s="27">
        <v>20032</v>
      </c>
      <c r="D70" s="65" t="s">
        <v>7507</v>
      </c>
      <c r="E70" s="60" t="s">
        <v>7632</v>
      </c>
      <c r="F70" s="67">
        <v>719400000</v>
      </c>
      <c r="G70" s="37" t="s">
        <v>6100</v>
      </c>
      <c r="H70" s="29">
        <v>3842</v>
      </c>
      <c r="I70" s="28" t="s">
        <v>7818</v>
      </c>
      <c r="J70" s="29" t="s">
        <v>5995</v>
      </c>
      <c r="K70" s="60">
        <v>80</v>
      </c>
      <c r="L70" s="62">
        <v>1060432</v>
      </c>
      <c r="M70" s="32">
        <v>36</v>
      </c>
      <c r="N70" s="69" t="s">
        <v>7925</v>
      </c>
      <c r="O70" s="34" t="s">
        <v>7520</v>
      </c>
      <c r="P70" s="194">
        <v>970291792</v>
      </c>
      <c r="Q70" s="71">
        <v>11409200</v>
      </c>
      <c r="R70" s="71">
        <v>11592680</v>
      </c>
      <c r="S70" s="145">
        <v>12510080</v>
      </c>
      <c r="T70" s="76">
        <v>14678400</v>
      </c>
      <c r="U70" s="76">
        <v>13582420</v>
      </c>
      <c r="V70" s="76">
        <v>14494920</v>
      </c>
      <c r="W70" s="76">
        <v>12660120</v>
      </c>
      <c r="X70" s="76">
        <v>11228350</v>
      </c>
      <c r="Y70" s="76"/>
      <c r="Z70" s="76"/>
      <c r="AA70" s="76"/>
      <c r="AB70" s="72"/>
      <c r="AC70" s="108">
        <f>SUM(Tabla32[[#This Row],[ENERO]:[DICIEMBRE]])</f>
        <v>102156170</v>
      </c>
    </row>
    <row r="71" spans="1:29" ht="11.25" customHeight="1" x14ac:dyDescent="0.2">
      <c r="A71" s="159">
        <v>6</v>
      </c>
      <c r="B71" s="28" t="s">
        <v>7509</v>
      </c>
      <c r="C71" s="27">
        <v>20032</v>
      </c>
      <c r="D71" s="30" t="s">
        <v>7507</v>
      </c>
      <c r="E71" s="29" t="s">
        <v>7510</v>
      </c>
      <c r="F71" s="161">
        <v>717150007</v>
      </c>
      <c r="G71" s="37" t="s">
        <v>7562</v>
      </c>
      <c r="H71" s="29">
        <v>6570</v>
      </c>
      <c r="I71" s="28" t="s">
        <v>7818</v>
      </c>
      <c r="J71" s="29" t="s">
        <v>5980</v>
      </c>
      <c r="K71" s="29">
        <v>80</v>
      </c>
      <c r="L71" s="162">
        <v>1060438</v>
      </c>
      <c r="M71" s="32">
        <v>12</v>
      </c>
      <c r="N71" s="163" t="s">
        <v>7939</v>
      </c>
      <c r="O71" s="34" t="s">
        <v>7512</v>
      </c>
      <c r="P71" s="200">
        <v>10705309</v>
      </c>
      <c r="Q71" s="35">
        <v>15620468</v>
      </c>
      <c r="R71" s="35">
        <v>16092512</v>
      </c>
      <c r="S71" s="36">
        <v>16092512</v>
      </c>
      <c r="T71" s="36">
        <v>16092512</v>
      </c>
      <c r="U71" s="36">
        <v>17036600</v>
      </c>
      <c r="V71" s="36">
        <v>16092512</v>
      </c>
      <c r="W71" s="36">
        <v>19589826</v>
      </c>
      <c r="X71" s="36">
        <v>22649093</v>
      </c>
      <c r="Y71" s="36"/>
      <c r="Z71" s="36"/>
      <c r="AA71" s="36"/>
      <c r="AB71" s="36"/>
      <c r="AC71" s="108">
        <f>SUM(Tabla32[[#This Row],[ENERO]:[DICIEMBRE]])</f>
        <v>139266035</v>
      </c>
    </row>
    <row r="72" spans="1:29" ht="11.25" customHeight="1" x14ac:dyDescent="0.2">
      <c r="A72" s="159">
        <v>6</v>
      </c>
      <c r="B72" s="28" t="s">
        <v>7509</v>
      </c>
      <c r="C72" s="27">
        <v>20032</v>
      </c>
      <c r="D72" s="30" t="s">
        <v>7507</v>
      </c>
      <c r="E72" s="29" t="s">
        <v>7632</v>
      </c>
      <c r="F72" s="44">
        <v>717150007</v>
      </c>
      <c r="G72" s="37" t="s">
        <v>7562</v>
      </c>
      <c r="H72" s="29">
        <v>6570</v>
      </c>
      <c r="I72" s="28" t="s">
        <v>7818</v>
      </c>
      <c r="J72" s="88" t="s">
        <v>5980</v>
      </c>
      <c r="K72" s="29">
        <v>40</v>
      </c>
      <c r="L72" s="45">
        <v>1060439</v>
      </c>
      <c r="M72" s="32">
        <v>36</v>
      </c>
      <c r="N72" s="89" t="s">
        <v>7940</v>
      </c>
      <c r="O72" s="34" t="s">
        <v>7512</v>
      </c>
      <c r="P72" s="203">
        <v>10705295</v>
      </c>
      <c r="Q72" s="35">
        <v>4728834</v>
      </c>
      <c r="R72" s="35">
        <v>5224230</v>
      </c>
      <c r="S72" s="36">
        <v>5471928</v>
      </c>
      <c r="T72" s="36">
        <v>4481136</v>
      </c>
      <c r="U72" s="36">
        <v>4233438</v>
      </c>
      <c r="V72" s="36">
        <v>5471928</v>
      </c>
      <c r="W72" s="36">
        <v>6687846</v>
      </c>
      <c r="X72" s="36">
        <v>0</v>
      </c>
      <c r="Y72" s="36"/>
      <c r="Z72" s="36"/>
      <c r="AA72" s="36"/>
      <c r="AB72" s="36"/>
      <c r="AC72" s="108">
        <f>SUM(Tabla32[[#This Row],[ENERO]:[DICIEMBRE]])</f>
        <v>36299340</v>
      </c>
    </row>
    <row r="73" spans="1:29" ht="11.25" customHeight="1" x14ac:dyDescent="0.2">
      <c r="A73" s="159">
        <v>6</v>
      </c>
      <c r="B73" s="28" t="s">
        <v>7509</v>
      </c>
      <c r="C73" s="27">
        <v>20032</v>
      </c>
      <c r="D73" s="30" t="s">
        <v>7507</v>
      </c>
      <c r="E73" s="66" t="s">
        <v>7516</v>
      </c>
      <c r="F73" s="44">
        <v>717150007</v>
      </c>
      <c r="G73" s="37" t="s">
        <v>7562</v>
      </c>
      <c r="H73" s="29">
        <v>6570</v>
      </c>
      <c r="I73" s="28" t="s">
        <v>7818</v>
      </c>
      <c r="J73" s="88" t="s">
        <v>5980</v>
      </c>
      <c r="K73" s="66">
        <v>25</v>
      </c>
      <c r="L73" s="207">
        <v>1060447</v>
      </c>
      <c r="M73" s="32"/>
      <c r="N73" s="315" t="s">
        <v>7558</v>
      </c>
      <c r="O73" s="78" t="s">
        <v>7512</v>
      </c>
      <c r="P73" s="194">
        <v>10713069</v>
      </c>
      <c r="Q73" s="71">
        <v>0</v>
      </c>
      <c r="R73" s="71">
        <v>0</v>
      </c>
      <c r="S73" s="71">
        <v>0</v>
      </c>
      <c r="T73" s="71">
        <v>0</v>
      </c>
      <c r="U73" s="71">
        <v>0</v>
      </c>
      <c r="V73" s="71">
        <v>0</v>
      </c>
      <c r="W73" s="71">
        <v>0</v>
      </c>
      <c r="X73" s="120">
        <v>3706088</v>
      </c>
      <c r="Y73" s="120"/>
      <c r="Z73" s="120"/>
      <c r="AA73" s="164"/>
      <c r="AB73" s="72"/>
      <c r="AC73" s="135">
        <f>SUM(Tabla32[[#This Row],[ENERO]:[DICIEMBRE]])</f>
        <v>3706088</v>
      </c>
    </row>
    <row r="74" spans="1:29" ht="11.25" customHeight="1" x14ac:dyDescent="0.2">
      <c r="A74" s="159">
        <v>6</v>
      </c>
      <c r="B74" s="28" t="s">
        <v>7509</v>
      </c>
      <c r="C74" s="27">
        <v>20032</v>
      </c>
      <c r="D74" s="30" t="s">
        <v>7507</v>
      </c>
      <c r="E74" s="66" t="s">
        <v>7514</v>
      </c>
      <c r="F74" s="44">
        <v>717150007</v>
      </c>
      <c r="G74" s="37" t="s">
        <v>7562</v>
      </c>
      <c r="H74" s="29">
        <v>6570</v>
      </c>
      <c r="I74" s="28" t="s">
        <v>7818</v>
      </c>
      <c r="J74" s="88" t="s">
        <v>5980</v>
      </c>
      <c r="K74" s="66">
        <v>25</v>
      </c>
      <c r="L74" s="207">
        <v>1060448</v>
      </c>
      <c r="M74" s="32"/>
      <c r="N74" s="315" t="s">
        <v>7557</v>
      </c>
      <c r="O74" s="78" t="s">
        <v>7512</v>
      </c>
      <c r="P74" s="194">
        <v>10713069</v>
      </c>
      <c r="Q74" s="71">
        <v>0</v>
      </c>
      <c r="R74" s="71">
        <v>0</v>
      </c>
      <c r="S74" s="71">
        <v>0</v>
      </c>
      <c r="T74" s="71">
        <v>0</v>
      </c>
      <c r="U74" s="71">
        <v>0</v>
      </c>
      <c r="V74" s="71">
        <v>0</v>
      </c>
      <c r="W74" s="71">
        <v>0</v>
      </c>
      <c r="X74" s="120">
        <v>2919000</v>
      </c>
      <c r="Y74" s="120"/>
      <c r="Z74" s="120"/>
      <c r="AA74" s="164"/>
      <c r="AB74" s="72"/>
      <c r="AC74" s="135">
        <f>SUM(Tabla32[[#This Row],[ENERO]:[DICIEMBRE]])</f>
        <v>2919000</v>
      </c>
    </row>
    <row r="75" spans="1:29" ht="11.25" customHeight="1" x14ac:dyDescent="0.2">
      <c r="A75" s="159">
        <v>6</v>
      </c>
      <c r="B75" s="28" t="s">
        <v>7509</v>
      </c>
      <c r="C75" s="27">
        <v>20032</v>
      </c>
      <c r="D75" s="30" t="s">
        <v>7507</v>
      </c>
      <c r="E75" s="66" t="s">
        <v>7523</v>
      </c>
      <c r="F75" s="316">
        <v>719400000</v>
      </c>
      <c r="G75" s="38" t="s">
        <v>6100</v>
      </c>
      <c r="H75" s="29">
        <v>3842</v>
      </c>
      <c r="I75" s="28" t="s">
        <v>7818</v>
      </c>
      <c r="J75" s="88" t="s">
        <v>5995</v>
      </c>
      <c r="K75" s="66">
        <v>20</v>
      </c>
      <c r="L75" s="207">
        <v>1060311</v>
      </c>
      <c r="M75" s="32"/>
      <c r="N75" s="315" t="s">
        <v>8385</v>
      </c>
      <c r="O75" s="78" t="s">
        <v>7520</v>
      </c>
      <c r="P75" s="194">
        <v>970721134</v>
      </c>
      <c r="Q75" s="71">
        <v>0</v>
      </c>
      <c r="R75" s="71">
        <v>0</v>
      </c>
      <c r="S75" s="71">
        <v>0</v>
      </c>
      <c r="T75" s="71">
        <v>0</v>
      </c>
      <c r="U75" s="71">
        <v>0</v>
      </c>
      <c r="V75" s="71">
        <v>0</v>
      </c>
      <c r="W75" s="71">
        <v>0</v>
      </c>
      <c r="X75" s="120">
        <v>2832056</v>
      </c>
      <c r="Y75" s="120"/>
      <c r="Z75" s="120"/>
      <c r="AA75" s="164"/>
      <c r="AB75" s="72"/>
      <c r="AC75" s="135">
        <f>SUM(Tabla32[[#This Row],[ENERO]:[DICIEMBRE]])</f>
        <v>2832056</v>
      </c>
    </row>
    <row r="76" spans="1:29" ht="11.25" customHeight="1" x14ac:dyDescent="0.2">
      <c r="A76" s="159">
        <v>7</v>
      </c>
      <c r="B76" s="28" t="s">
        <v>7509</v>
      </c>
      <c r="C76" s="27">
        <v>20032</v>
      </c>
      <c r="D76" s="30" t="s">
        <v>7507</v>
      </c>
      <c r="E76" s="29" t="s">
        <v>7514</v>
      </c>
      <c r="F76" s="44">
        <v>725129009</v>
      </c>
      <c r="G76" s="37" t="s">
        <v>6107</v>
      </c>
      <c r="H76" s="29">
        <v>6926</v>
      </c>
      <c r="I76" s="28" t="s">
        <v>7818</v>
      </c>
      <c r="J76" s="29" t="s">
        <v>5981</v>
      </c>
      <c r="K76" s="29">
        <v>25</v>
      </c>
      <c r="L76" s="45">
        <v>1070480</v>
      </c>
      <c r="M76" s="32">
        <v>11</v>
      </c>
      <c r="N76" s="46" t="s">
        <v>7563</v>
      </c>
      <c r="O76" s="34" t="s">
        <v>7513</v>
      </c>
      <c r="P76" s="190">
        <v>69745253</v>
      </c>
      <c r="Q76" s="35">
        <v>1634640</v>
      </c>
      <c r="R76" s="35">
        <v>1984920</v>
      </c>
      <c r="S76" s="36">
        <v>1984920</v>
      </c>
      <c r="T76" s="36">
        <v>1868160</v>
      </c>
      <c r="U76" s="36">
        <v>1694723</v>
      </c>
      <c r="V76" s="36">
        <v>1868160</v>
      </c>
      <c r="W76" s="36">
        <v>62272</v>
      </c>
      <c r="X76" s="36">
        <v>1805888</v>
      </c>
      <c r="Y76" s="36"/>
      <c r="Z76" s="36"/>
      <c r="AA76" s="36"/>
      <c r="AB76" s="36"/>
      <c r="AC76" s="108">
        <f>SUM(Tabla32[[#This Row],[ENERO]:[DICIEMBRE]])</f>
        <v>12903683</v>
      </c>
    </row>
    <row r="77" spans="1:29" ht="11.25" customHeight="1" x14ac:dyDescent="0.2">
      <c r="A77" s="159">
        <v>7</v>
      </c>
      <c r="B77" s="28" t="s">
        <v>7509</v>
      </c>
      <c r="C77" s="27">
        <v>20032</v>
      </c>
      <c r="D77" s="30" t="s">
        <v>7507</v>
      </c>
      <c r="E77" s="29" t="s">
        <v>7516</v>
      </c>
      <c r="F77" s="44">
        <v>725129009</v>
      </c>
      <c r="G77" s="37" t="s">
        <v>6107</v>
      </c>
      <c r="H77" s="29">
        <v>6926</v>
      </c>
      <c r="I77" s="28" t="s">
        <v>7818</v>
      </c>
      <c r="J77" s="29" t="s">
        <v>5981</v>
      </c>
      <c r="K77" s="29">
        <v>25</v>
      </c>
      <c r="L77" s="45">
        <v>1070481</v>
      </c>
      <c r="M77" s="32">
        <v>11</v>
      </c>
      <c r="N77" s="46" t="s">
        <v>7564</v>
      </c>
      <c r="O77" s="34" t="s">
        <v>7513</v>
      </c>
      <c r="P77" s="190">
        <v>69745253</v>
      </c>
      <c r="Q77" s="35">
        <v>1037705</v>
      </c>
      <c r="R77" s="35">
        <v>1037705</v>
      </c>
      <c r="S77" s="36">
        <v>1334192</v>
      </c>
      <c r="T77" s="36">
        <v>1185948</v>
      </c>
      <c r="U77" s="36">
        <v>1334192</v>
      </c>
      <c r="V77" s="36">
        <v>1778922</v>
      </c>
      <c r="W77" s="36">
        <v>54356</v>
      </c>
      <c r="X77" s="36">
        <v>1576323</v>
      </c>
      <c r="Y77" s="36"/>
      <c r="Z77" s="36"/>
      <c r="AA77" s="36"/>
      <c r="AB77" s="36"/>
      <c r="AC77" s="108">
        <f>SUM(Tabla32[[#This Row],[ENERO]:[DICIEMBRE]])</f>
        <v>9339343</v>
      </c>
    </row>
    <row r="78" spans="1:29" ht="11.25" customHeight="1" x14ac:dyDescent="0.2">
      <c r="A78" s="159">
        <v>7</v>
      </c>
      <c r="B78" s="28" t="s">
        <v>7509</v>
      </c>
      <c r="C78" s="27">
        <v>20032</v>
      </c>
      <c r="D78" s="30" t="s">
        <v>7507</v>
      </c>
      <c r="E78" s="29" t="s">
        <v>7510</v>
      </c>
      <c r="F78" s="44">
        <v>725129009</v>
      </c>
      <c r="G78" s="37" t="s">
        <v>7566</v>
      </c>
      <c r="H78" s="29">
        <v>6926</v>
      </c>
      <c r="I78" s="28" t="s">
        <v>7818</v>
      </c>
      <c r="J78" s="29" t="s">
        <v>5981</v>
      </c>
      <c r="K78" s="29">
        <v>80</v>
      </c>
      <c r="L78" s="45">
        <v>1070718</v>
      </c>
      <c r="M78" s="32">
        <v>12</v>
      </c>
      <c r="N78" s="46" t="s">
        <v>7567</v>
      </c>
      <c r="O78" s="34" t="s">
        <v>7513</v>
      </c>
      <c r="P78" s="190">
        <v>71994490</v>
      </c>
      <c r="Q78" s="35">
        <v>15341430</v>
      </c>
      <c r="R78" s="35">
        <v>15341430</v>
      </c>
      <c r="S78" s="36">
        <v>14633364</v>
      </c>
      <c r="T78" s="36">
        <v>15105408</v>
      </c>
      <c r="U78" s="36">
        <v>14623441</v>
      </c>
      <c r="V78" s="36">
        <v>14869386</v>
      </c>
      <c r="W78" s="36">
        <v>15813474</v>
      </c>
      <c r="X78" s="36">
        <v>16993584</v>
      </c>
      <c r="Y78" s="36"/>
      <c r="Z78" s="36"/>
      <c r="AA78" s="36"/>
      <c r="AB78" s="36"/>
      <c r="AC78" s="108">
        <f>SUM(Tabla32[[#This Row],[ENERO]:[DICIEMBRE]])</f>
        <v>122721517</v>
      </c>
    </row>
    <row r="79" spans="1:29" ht="11.25" customHeight="1" x14ac:dyDescent="0.2">
      <c r="A79" s="159">
        <v>7</v>
      </c>
      <c r="B79" s="28" t="s">
        <v>7509</v>
      </c>
      <c r="C79" s="27">
        <v>20032</v>
      </c>
      <c r="D79" s="30" t="s">
        <v>7507</v>
      </c>
      <c r="E79" s="29" t="s">
        <v>7523</v>
      </c>
      <c r="F79" s="44">
        <v>721694003</v>
      </c>
      <c r="G79" s="37" t="s">
        <v>7526</v>
      </c>
      <c r="H79" s="29">
        <v>6915</v>
      </c>
      <c r="I79" s="28" t="s">
        <v>7818</v>
      </c>
      <c r="J79" s="29" t="s">
        <v>5981</v>
      </c>
      <c r="K79" s="29">
        <v>40</v>
      </c>
      <c r="L79" s="45">
        <v>1070721</v>
      </c>
      <c r="M79" s="32">
        <v>7</v>
      </c>
      <c r="N79" s="46" t="s">
        <v>7684</v>
      </c>
      <c r="O79" s="34" t="s">
        <v>7508</v>
      </c>
      <c r="P79" s="190">
        <v>8500100</v>
      </c>
      <c r="Q79" s="35">
        <v>4664562</v>
      </c>
      <c r="R79" s="35">
        <v>4164788</v>
      </c>
      <c r="S79" s="36">
        <v>3998196</v>
      </c>
      <c r="T79" s="36">
        <v>3998196</v>
      </c>
      <c r="U79" s="36">
        <v>4831154</v>
      </c>
      <c r="V79" s="36">
        <v>5830703</v>
      </c>
      <c r="W79" s="36">
        <v>5330928</v>
      </c>
      <c r="X79" s="36">
        <v>6163886</v>
      </c>
      <c r="Y79" s="36"/>
      <c r="Z79" s="36"/>
      <c r="AA79" s="36"/>
      <c r="AB79" s="36"/>
      <c r="AC79" s="108">
        <f>SUM(Tabla32[[#This Row],[ENERO]:[DICIEMBRE]])</f>
        <v>38982413</v>
      </c>
    </row>
    <row r="80" spans="1:29" ht="11.25" customHeight="1" x14ac:dyDescent="0.2">
      <c r="A80" s="159">
        <v>7</v>
      </c>
      <c r="B80" s="28" t="s">
        <v>7509</v>
      </c>
      <c r="C80" s="27">
        <v>20032</v>
      </c>
      <c r="D80" s="30" t="s">
        <v>7507</v>
      </c>
      <c r="E80" s="29" t="s">
        <v>7523</v>
      </c>
      <c r="F80" s="44">
        <v>721694003</v>
      </c>
      <c r="G80" s="37" t="s">
        <v>7526</v>
      </c>
      <c r="H80" s="29">
        <v>6915</v>
      </c>
      <c r="I80" s="28" t="s">
        <v>7818</v>
      </c>
      <c r="J80" s="29" t="s">
        <v>5981</v>
      </c>
      <c r="K80" s="29">
        <v>30</v>
      </c>
      <c r="L80" s="45">
        <v>1070722</v>
      </c>
      <c r="M80" s="32">
        <v>7</v>
      </c>
      <c r="N80" s="46" t="s">
        <v>7685</v>
      </c>
      <c r="O80" s="34" t="s">
        <v>7520</v>
      </c>
      <c r="P80" s="190">
        <v>20030380</v>
      </c>
      <c r="Q80" s="35">
        <v>4164788</v>
      </c>
      <c r="R80" s="35">
        <v>3665013</v>
      </c>
      <c r="S80" s="36">
        <v>3831605</v>
      </c>
      <c r="T80" s="36">
        <v>4497971</v>
      </c>
      <c r="U80" s="36">
        <v>4331379</v>
      </c>
      <c r="V80" s="36">
        <v>4831154</v>
      </c>
      <c r="W80" s="36">
        <v>4997745</v>
      </c>
      <c r="X80" s="36">
        <v>4497971</v>
      </c>
      <c r="Y80" s="36"/>
      <c r="Z80" s="36"/>
      <c r="AA80" s="36"/>
      <c r="AB80" s="36"/>
      <c r="AC80" s="108">
        <f>SUM(Tabla32[[#This Row],[ENERO]:[DICIEMBRE]])</f>
        <v>34817626</v>
      </c>
    </row>
    <row r="81" spans="1:29" ht="11.25" customHeight="1" x14ac:dyDescent="0.2">
      <c r="A81" s="159">
        <v>7</v>
      </c>
      <c r="B81" s="28" t="s">
        <v>7509</v>
      </c>
      <c r="C81" s="27">
        <v>20032</v>
      </c>
      <c r="D81" s="30" t="s">
        <v>7507</v>
      </c>
      <c r="E81" s="29" t="s">
        <v>7523</v>
      </c>
      <c r="F81" s="44">
        <v>650587340</v>
      </c>
      <c r="G81" s="37" t="s">
        <v>6113</v>
      </c>
      <c r="H81" s="29">
        <v>7473</v>
      </c>
      <c r="I81" s="28" t="s">
        <v>7818</v>
      </c>
      <c r="J81" s="29" t="s">
        <v>5987</v>
      </c>
      <c r="K81" s="29">
        <v>20</v>
      </c>
      <c r="L81" s="45">
        <v>1070723</v>
      </c>
      <c r="M81" s="32">
        <v>7</v>
      </c>
      <c r="N81" s="46" t="s">
        <v>7702</v>
      </c>
      <c r="O81" s="34" t="s">
        <v>7513</v>
      </c>
      <c r="P81" s="190">
        <v>85732528</v>
      </c>
      <c r="Q81" s="35">
        <v>2332281</v>
      </c>
      <c r="R81" s="35">
        <v>1832507</v>
      </c>
      <c r="S81" s="36">
        <v>1999098</v>
      </c>
      <c r="T81" s="36">
        <v>2498873</v>
      </c>
      <c r="U81" s="36">
        <v>1999098</v>
      </c>
      <c r="V81" s="36">
        <v>2832056</v>
      </c>
      <c r="W81" s="36">
        <v>2832056</v>
      </c>
      <c r="X81" s="36">
        <v>2832056</v>
      </c>
      <c r="Y81" s="36"/>
      <c r="Z81" s="36"/>
      <c r="AA81" s="36"/>
      <c r="AB81" s="36"/>
      <c r="AC81" s="108">
        <f>SUM(Tabla32[[#This Row],[ENERO]:[DICIEMBRE]])</f>
        <v>19158025</v>
      </c>
    </row>
    <row r="82" spans="1:29" ht="11.25" customHeight="1" x14ac:dyDescent="0.2">
      <c r="A82" s="159">
        <v>7</v>
      </c>
      <c r="B82" s="28" t="s">
        <v>7509</v>
      </c>
      <c r="C82" s="27">
        <v>20032</v>
      </c>
      <c r="D82" s="30" t="s">
        <v>7507</v>
      </c>
      <c r="E82" s="29" t="s">
        <v>7523</v>
      </c>
      <c r="F82" s="44">
        <v>717150007</v>
      </c>
      <c r="G82" s="37" t="s">
        <v>7562</v>
      </c>
      <c r="H82" s="29">
        <v>6570</v>
      </c>
      <c r="I82" s="28" t="s">
        <v>7818</v>
      </c>
      <c r="J82" s="29" t="s">
        <v>6009</v>
      </c>
      <c r="K82" s="29">
        <v>25</v>
      </c>
      <c r="L82" s="45">
        <v>1070724</v>
      </c>
      <c r="M82" s="32">
        <v>7</v>
      </c>
      <c r="N82" s="46" t="s">
        <v>7701</v>
      </c>
      <c r="O82" s="34" t="s">
        <v>7512</v>
      </c>
      <c r="P82" s="190">
        <v>10705180</v>
      </c>
      <c r="Q82" s="35">
        <v>3165239</v>
      </c>
      <c r="R82" s="35">
        <v>2998647</v>
      </c>
      <c r="S82" s="36">
        <v>3331830</v>
      </c>
      <c r="T82" s="36">
        <v>3831605</v>
      </c>
      <c r="U82" s="36">
        <v>4164788</v>
      </c>
      <c r="V82" s="36">
        <v>3498422</v>
      </c>
      <c r="W82" s="36">
        <v>4164788</v>
      </c>
      <c r="X82" s="36">
        <v>3998196</v>
      </c>
      <c r="Y82" s="36"/>
      <c r="Z82" s="36"/>
      <c r="AA82" s="36"/>
      <c r="AB82" s="36"/>
      <c r="AC82" s="108">
        <f>SUM(Tabla32[[#This Row],[ENERO]:[DICIEMBRE]])</f>
        <v>29153515</v>
      </c>
    </row>
    <row r="83" spans="1:29" ht="11.25" customHeight="1" x14ac:dyDescent="0.2">
      <c r="A83" s="159">
        <v>7</v>
      </c>
      <c r="B83" s="28" t="s">
        <v>7509</v>
      </c>
      <c r="C83" s="27">
        <v>20032</v>
      </c>
      <c r="D83" s="30" t="s">
        <v>7507</v>
      </c>
      <c r="E83" s="29" t="s">
        <v>7632</v>
      </c>
      <c r="F83" s="44">
        <v>717150007</v>
      </c>
      <c r="G83" s="37" t="s">
        <v>7562</v>
      </c>
      <c r="H83" s="29">
        <v>6570</v>
      </c>
      <c r="I83" s="28" t="s">
        <v>7818</v>
      </c>
      <c r="J83" s="29" t="s">
        <v>5984</v>
      </c>
      <c r="K83" s="29">
        <v>20</v>
      </c>
      <c r="L83" s="45">
        <v>1070725</v>
      </c>
      <c r="M83" s="32">
        <v>36</v>
      </c>
      <c r="N83" s="33" t="s">
        <v>7926</v>
      </c>
      <c r="O83" s="34" t="s">
        <v>7512</v>
      </c>
      <c r="P83" s="190">
        <v>10705279</v>
      </c>
      <c r="Q83" s="35">
        <v>8206410</v>
      </c>
      <c r="R83" s="35">
        <v>4828226</v>
      </c>
      <c r="S83" s="36">
        <v>4828226</v>
      </c>
      <c r="T83" s="36">
        <v>5129132</v>
      </c>
      <c r="U83" s="36">
        <v>5416330</v>
      </c>
      <c r="V83" s="36">
        <v>6018144</v>
      </c>
      <c r="W83" s="36">
        <v>6018144</v>
      </c>
      <c r="X83" s="36">
        <v>7221772</v>
      </c>
      <c r="Y83" s="36"/>
      <c r="Z83" s="36"/>
      <c r="AA83" s="36"/>
      <c r="AB83" s="36"/>
      <c r="AC83" s="108">
        <f>SUM(Tabla32[[#This Row],[ENERO]:[DICIEMBRE]])</f>
        <v>47666384</v>
      </c>
    </row>
    <row r="84" spans="1:29" ht="11.25" customHeight="1" x14ac:dyDescent="0.2">
      <c r="A84" s="159">
        <v>7</v>
      </c>
      <c r="B84" s="28" t="s">
        <v>7509</v>
      </c>
      <c r="C84" s="27">
        <v>20032</v>
      </c>
      <c r="D84" s="30" t="s">
        <v>7507</v>
      </c>
      <c r="E84" s="29" t="s">
        <v>7632</v>
      </c>
      <c r="F84" s="29">
        <v>717150007</v>
      </c>
      <c r="G84" s="37" t="s">
        <v>7562</v>
      </c>
      <c r="H84" s="29">
        <v>6570</v>
      </c>
      <c r="I84" s="28" t="s">
        <v>7818</v>
      </c>
      <c r="J84" s="29" t="s">
        <v>6009</v>
      </c>
      <c r="K84" s="29">
        <v>90</v>
      </c>
      <c r="L84" s="37">
        <v>1070731</v>
      </c>
      <c r="M84" s="32">
        <v>36</v>
      </c>
      <c r="N84" s="38" t="s">
        <v>7927</v>
      </c>
      <c r="O84" s="34" t="s">
        <v>7512</v>
      </c>
      <c r="P84" s="190">
        <v>10705287</v>
      </c>
      <c r="Q84" s="35">
        <v>9923620</v>
      </c>
      <c r="R84" s="35">
        <v>11505120</v>
      </c>
      <c r="S84" s="36">
        <v>11872080</v>
      </c>
      <c r="T84" s="36">
        <v>11872080</v>
      </c>
      <c r="U84" s="36">
        <v>13604254</v>
      </c>
      <c r="V84" s="36">
        <v>15045360</v>
      </c>
      <c r="W84" s="36">
        <v>15779280</v>
      </c>
      <c r="X84" s="36">
        <v>15228840</v>
      </c>
      <c r="Y84" s="36"/>
      <c r="Z84" s="36"/>
      <c r="AA84" s="36"/>
      <c r="AB84" s="36"/>
      <c r="AC84" s="108">
        <f>SUM(Tabla32[[#This Row],[ENERO]:[DICIEMBRE]])</f>
        <v>104830634</v>
      </c>
    </row>
    <row r="85" spans="1:29" ht="11.25" customHeight="1" x14ac:dyDescent="0.2">
      <c r="A85" s="159">
        <v>7</v>
      </c>
      <c r="B85" s="28" t="s">
        <v>7509</v>
      </c>
      <c r="C85" s="27">
        <v>20032</v>
      </c>
      <c r="D85" s="30" t="s">
        <v>7507</v>
      </c>
      <c r="E85" s="29" t="s">
        <v>7632</v>
      </c>
      <c r="F85" s="29">
        <v>719926002</v>
      </c>
      <c r="G85" s="37" t="s">
        <v>6104</v>
      </c>
      <c r="H85" s="29">
        <v>6866</v>
      </c>
      <c r="I85" s="28" t="s">
        <v>7818</v>
      </c>
      <c r="J85" s="29" t="s">
        <v>5981</v>
      </c>
      <c r="K85" s="29">
        <v>50</v>
      </c>
      <c r="L85" s="37">
        <v>1070737</v>
      </c>
      <c r="M85" s="32">
        <v>36</v>
      </c>
      <c r="N85" s="38" t="s">
        <v>7928</v>
      </c>
      <c r="O85" s="34" t="s">
        <v>7512</v>
      </c>
      <c r="P85" s="200">
        <v>67088864</v>
      </c>
      <c r="Q85" s="35">
        <v>8369240</v>
      </c>
      <c r="R85" s="35">
        <v>7818800</v>
      </c>
      <c r="S85" s="36">
        <v>8552720</v>
      </c>
      <c r="T85" s="36">
        <v>7818800</v>
      </c>
      <c r="U85" s="36">
        <v>8623560</v>
      </c>
      <c r="V85" s="36">
        <v>8256600</v>
      </c>
      <c r="W85" s="36">
        <v>9174000</v>
      </c>
      <c r="X85" s="36">
        <v>8990520</v>
      </c>
      <c r="Y85" s="36"/>
      <c r="Z85" s="36"/>
      <c r="AA85" s="36"/>
      <c r="AB85" s="36"/>
      <c r="AC85" s="108">
        <f>SUM(Tabla32[[#This Row],[ENERO]:[DICIEMBRE]])</f>
        <v>67604240</v>
      </c>
    </row>
    <row r="86" spans="1:29" ht="11.25" customHeight="1" x14ac:dyDescent="0.2">
      <c r="A86" s="159">
        <v>7</v>
      </c>
      <c r="B86" s="28" t="s">
        <v>7509</v>
      </c>
      <c r="C86" s="27">
        <v>20032</v>
      </c>
      <c r="D86" s="30" t="s">
        <v>7507</v>
      </c>
      <c r="E86" s="29" t="s">
        <v>7632</v>
      </c>
      <c r="F86" s="29">
        <v>721694003</v>
      </c>
      <c r="G86" s="37" t="s">
        <v>7526</v>
      </c>
      <c r="H86" s="29">
        <v>6915</v>
      </c>
      <c r="I86" s="28" t="s">
        <v>7818</v>
      </c>
      <c r="J86" s="29" t="s">
        <v>5987</v>
      </c>
      <c r="K86" s="29">
        <v>65</v>
      </c>
      <c r="L86" s="37">
        <v>1070743</v>
      </c>
      <c r="M86" s="32">
        <v>36</v>
      </c>
      <c r="N86" s="38" t="s">
        <v>7565</v>
      </c>
      <c r="O86" s="34" t="s">
        <v>7508</v>
      </c>
      <c r="P86" s="200">
        <v>5913284</v>
      </c>
      <c r="Q86" s="35">
        <v>7779200</v>
      </c>
      <c r="R86" s="35">
        <v>6494840</v>
      </c>
      <c r="S86" s="36">
        <v>8329640</v>
      </c>
      <c r="T86" s="36">
        <v>8146160</v>
      </c>
      <c r="U86" s="36">
        <v>10458360</v>
      </c>
      <c r="V86" s="36">
        <v>10458360</v>
      </c>
      <c r="W86" s="36">
        <v>9907920</v>
      </c>
      <c r="X86" s="36">
        <v>11375760</v>
      </c>
      <c r="Y86" s="36"/>
      <c r="Z86" s="36"/>
      <c r="AA86" s="36"/>
      <c r="AB86" s="36"/>
      <c r="AC86" s="108">
        <f>SUM(Tabla32[[#This Row],[ENERO]:[DICIEMBRE]])</f>
        <v>72950240</v>
      </c>
    </row>
    <row r="87" spans="1:29" ht="11.25" customHeight="1" x14ac:dyDescent="0.2">
      <c r="A87" s="159">
        <v>7</v>
      </c>
      <c r="B87" s="28" t="s">
        <v>7509</v>
      </c>
      <c r="C87" s="27">
        <v>20032</v>
      </c>
      <c r="D87" s="30" t="s">
        <v>7507</v>
      </c>
      <c r="E87" s="66" t="s">
        <v>7514</v>
      </c>
      <c r="F87" s="27">
        <v>725129009</v>
      </c>
      <c r="G87" s="38" t="s">
        <v>7566</v>
      </c>
      <c r="H87" s="29">
        <v>6926</v>
      </c>
      <c r="I87" s="28" t="s">
        <v>7818</v>
      </c>
      <c r="J87" s="29" t="s">
        <v>5981</v>
      </c>
      <c r="K87" s="66">
        <v>20</v>
      </c>
      <c r="L87" s="58">
        <v>1070749</v>
      </c>
      <c r="M87" s="32"/>
      <c r="N87" s="59" t="s">
        <v>8386</v>
      </c>
      <c r="O87" s="78" t="s">
        <v>7513</v>
      </c>
      <c r="P87" s="194">
        <v>69745253</v>
      </c>
      <c r="Q87" s="71">
        <v>0</v>
      </c>
      <c r="R87" s="71">
        <v>0</v>
      </c>
      <c r="S87" s="71">
        <v>0</v>
      </c>
      <c r="T87" s="71">
        <v>0</v>
      </c>
      <c r="U87" s="71">
        <v>0</v>
      </c>
      <c r="V87" s="71">
        <v>0</v>
      </c>
      <c r="W87" s="71">
        <v>0</v>
      </c>
      <c r="X87" s="120">
        <v>2335200</v>
      </c>
      <c r="Y87" s="120"/>
      <c r="Z87" s="120"/>
      <c r="AA87" s="164"/>
      <c r="AB87" s="72"/>
      <c r="AC87" s="135">
        <f>SUM(Tabla32[[#This Row],[ENERO]:[DICIEMBRE]])</f>
        <v>2335200</v>
      </c>
    </row>
    <row r="88" spans="1:29" ht="11.25" customHeight="1" x14ac:dyDescent="0.2">
      <c r="A88" s="159">
        <v>7</v>
      </c>
      <c r="B88" s="28" t="s">
        <v>7509</v>
      </c>
      <c r="C88" s="27">
        <v>20032</v>
      </c>
      <c r="D88" s="30" t="s">
        <v>7507</v>
      </c>
      <c r="E88" s="66" t="s">
        <v>7516</v>
      </c>
      <c r="F88" s="27">
        <v>725129009</v>
      </c>
      <c r="G88" s="38" t="s">
        <v>7566</v>
      </c>
      <c r="H88" s="29">
        <v>6926</v>
      </c>
      <c r="I88" s="28" t="s">
        <v>7818</v>
      </c>
      <c r="J88" s="29" t="s">
        <v>5981</v>
      </c>
      <c r="K88" s="66">
        <v>20</v>
      </c>
      <c r="L88" s="58">
        <v>1070750</v>
      </c>
      <c r="M88" s="32"/>
      <c r="N88" s="59" t="s">
        <v>8387</v>
      </c>
      <c r="O88" s="78" t="s">
        <v>7513</v>
      </c>
      <c r="P88" s="194">
        <v>69940374</v>
      </c>
      <c r="Q88" s="71">
        <v>0</v>
      </c>
      <c r="R88" s="71">
        <v>0</v>
      </c>
      <c r="S88" s="71">
        <v>0</v>
      </c>
      <c r="T88" s="71">
        <v>0</v>
      </c>
      <c r="U88" s="71">
        <v>0</v>
      </c>
      <c r="V88" s="71">
        <v>0</v>
      </c>
      <c r="W88" s="71">
        <v>0</v>
      </c>
      <c r="X88" s="120">
        <v>2964870</v>
      </c>
      <c r="Y88" s="120"/>
      <c r="Z88" s="120"/>
      <c r="AA88" s="164"/>
      <c r="AB88" s="72"/>
      <c r="AC88" s="135">
        <f>SUM(Tabla32[[#This Row],[ENERO]:[DICIEMBRE]])</f>
        <v>2964870</v>
      </c>
    </row>
    <row r="89" spans="1:29" ht="11.25" customHeight="1" x14ac:dyDescent="0.2">
      <c r="A89" s="159">
        <v>8</v>
      </c>
      <c r="B89" s="28" t="s">
        <v>7509</v>
      </c>
      <c r="C89" s="27">
        <v>20032</v>
      </c>
      <c r="D89" s="30" t="s">
        <v>7507</v>
      </c>
      <c r="E89" s="29" t="s">
        <v>7514</v>
      </c>
      <c r="F89" s="29">
        <v>713189006</v>
      </c>
      <c r="G89" s="37" t="s">
        <v>6105</v>
      </c>
      <c r="H89" s="29">
        <v>6911</v>
      </c>
      <c r="I89" s="28" t="s">
        <v>7818</v>
      </c>
      <c r="J89" s="29" t="s">
        <v>5996</v>
      </c>
      <c r="K89" s="29">
        <v>20</v>
      </c>
      <c r="L89" s="37">
        <v>1081090</v>
      </c>
      <c r="M89" s="32">
        <v>11</v>
      </c>
      <c r="N89" s="38" t="s">
        <v>7568</v>
      </c>
      <c r="O89" s="34" t="s">
        <v>7508</v>
      </c>
      <c r="P89" s="200">
        <v>53900005560</v>
      </c>
      <c r="Q89" s="35">
        <v>1863490</v>
      </c>
      <c r="R89" s="35">
        <v>2529022</v>
      </c>
      <c r="S89" s="36">
        <v>2262809</v>
      </c>
      <c r="T89" s="36">
        <v>2662128</v>
      </c>
      <c r="U89" s="36">
        <v>2662128</v>
      </c>
      <c r="V89" s="36">
        <v>2662128</v>
      </c>
      <c r="W89" s="36">
        <v>2662128</v>
      </c>
      <c r="X89" s="36">
        <v>2662128</v>
      </c>
      <c r="Y89" s="36"/>
      <c r="Z89" s="36"/>
      <c r="AA89" s="36"/>
      <c r="AB89" s="36"/>
      <c r="AC89" s="108">
        <f>SUM(Tabla32[[#This Row],[ENERO]:[DICIEMBRE]])</f>
        <v>19965961</v>
      </c>
    </row>
    <row r="90" spans="1:29" ht="11.25" customHeight="1" x14ac:dyDescent="0.2">
      <c r="A90" s="114">
        <v>8</v>
      </c>
      <c r="B90" s="29" t="s">
        <v>7509</v>
      </c>
      <c r="C90" s="27">
        <v>20032</v>
      </c>
      <c r="D90" s="30" t="s">
        <v>7507</v>
      </c>
      <c r="E90" s="29" t="s">
        <v>7516</v>
      </c>
      <c r="F90" s="29">
        <v>713189006</v>
      </c>
      <c r="G90" s="37" t="s">
        <v>6105</v>
      </c>
      <c r="H90" s="29">
        <v>6911</v>
      </c>
      <c r="I90" s="28" t="s">
        <v>7818</v>
      </c>
      <c r="J90" s="29" t="s">
        <v>5996</v>
      </c>
      <c r="K90" s="29">
        <v>20</v>
      </c>
      <c r="L90" s="37">
        <v>1081091</v>
      </c>
      <c r="M90" s="32">
        <v>11</v>
      </c>
      <c r="N90" s="38" t="s">
        <v>7569</v>
      </c>
      <c r="O90" s="34" t="s">
        <v>7508</v>
      </c>
      <c r="P90" s="200">
        <v>53900005560</v>
      </c>
      <c r="Q90" s="35">
        <v>2027971</v>
      </c>
      <c r="R90" s="35">
        <v>2196969</v>
      </c>
      <c r="S90" s="36">
        <v>1520978</v>
      </c>
      <c r="T90" s="36">
        <v>2196969</v>
      </c>
      <c r="U90" s="36">
        <v>2534964</v>
      </c>
      <c r="V90" s="36">
        <v>2534964</v>
      </c>
      <c r="W90" s="36">
        <v>2365966</v>
      </c>
      <c r="X90" s="36">
        <v>2872959</v>
      </c>
      <c r="Y90" s="36"/>
      <c r="Z90" s="36"/>
      <c r="AA90" s="36"/>
      <c r="AB90" s="36"/>
      <c r="AC90" s="108">
        <f>SUM(Tabla32[[#This Row],[ENERO]:[DICIEMBRE]])</f>
        <v>18251740</v>
      </c>
    </row>
    <row r="91" spans="1:29" ht="11.25" customHeight="1" x14ac:dyDescent="0.2">
      <c r="A91" s="114">
        <v>8</v>
      </c>
      <c r="B91" s="29" t="s">
        <v>7509</v>
      </c>
      <c r="C91" s="27">
        <v>20032</v>
      </c>
      <c r="D91" s="30" t="s">
        <v>7507</v>
      </c>
      <c r="E91" s="29" t="s">
        <v>7632</v>
      </c>
      <c r="F91" s="29">
        <v>738689003</v>
      </c>
      <c r="G91" s="37" t="s">
        <v>6110</v>
      </c>
      <c r="H91" s="29">
        <v>6979</v>
      </c>
      <c r="I91" s="28" t="s">
        <v>7818</v>
      </c>
      <c r="J91" s="29" t="s">
        <v>144</v>
      </c>
      <c r="K91" s="29">
        <v>90</v>
      </c>
      <c r="L91" s="37">
        <v>1081209</v>
      </c>
      <c r="M91" s="32">
        <v>36</v>
      </c>
      <c r="N91" s="38" t="s">
        <v>7664</v>
      </c>
      <c r="O91" s="34" t="s">
        <v>7513</v>
      </c>
      <c r="P91" s="200">
        <v>84881309</v>
      </c>
      <c r="Q91" s="35">
        <v>20498386</v>
      </c>
      <c r="R91" s="35">
        <v>18825048</v>
      </c>
      <c r="S91" s="36">
        <v>21962556</v>
      </c>
      <c r="T91" s="36">
        <v>21335055</v>
      </c>
      <c r="U91" s="36">
        <v>22590058</v>
      </c>
      <c r="V91" s="36">
        <v>23845061</v>
      </c>
      <c r="W91" s="36">
        <v>6693351</v>
      </c>
      <c r="X91" s="36">
        <v>44552614</v>
      </c>
      <c r="Y91" s="36"/>
      <c r="Z91" s="36"/>
      <c r="AA91" s="36"/>
      <c r="AB91" s="36"/>
      <c r="AC91" s="108">
        <f>SUM(Tabla32[[#This Row],[ENERO]:[DICIEMBRE]])</f>
        <v>180302129</v>
      </c>
    </row>
    <row r="92" spans="1:29" ht="11.25" customHeight="1" x14ac:dyDescent="0.2">
      <c r="A92" s="113">
        <v>8</v>
      </c>
      <c r="B92" s="60" t="s">
        <v>7509</v>
      </c>
      <c r="C92" s="27">
        <v>20032</v>
      </c>
      <c r="D92" s="60" t="s">
        <v>7507</v>
      </c>
      <c r="E92" s="60" t="s">
        <v>7632</v>
      </c>
      <c r="F92" s="61">
        <v>713189006</v>
      </c>
      <c r="G92" s="37" t="s">
        <v>6105</v>
      </c>
      <c r="H92" s="29">
        <v>6911</v>
      </c>
      <c r="I92" s="28" t="s">
        <v>7818</v>
      </c>
      <c r="J92" s="90" t="s">
        <v>5996</v>
      </c>
      <c r="K92" s="60">
        <v>80</v>
      </c>
      <c r="L92" s="62">
        <v>1081215</v>
      </c>
      <c r="M92" s="32">
        <v>36</v>
      </c>
      <c r="N92" s="63" t="s">
        <v>7665</v>
      </c>
      <c r="O92" s="80" t="s">
        <v>7508</v>
      </c>
      <c r="P92" s="193">
        <v>53900005551</v>
      </c>
      <c r="Q92" s="35">
        <v>15478373</v>
      </c>
      <c r="R92" s="35">
        <v>15269206</v>
      </c>
      <c r="S92" s="36">
        <v>15687540</v>
      </c>
      <c r="T92" s="36">
        <v>16733376</v>
      </c>
      <c r="U92" s="36">
        <v>16105874</v>
      </c>
      <c r="V92" s="36">
        <v>15687540</v>
      </c>
      <c r="W92" s="36">
        <v>0</v>
      </c>
      <c r="X92" s="36">
        <v>32630084</v>
      </c>
      <c r="Y92" s="36"/>
      <c r="Z92" s="36"/>
      <c r="AA92" s="36"/>
      <c r="AB92" s="36"/>
      <c r="AC92" s="108">
        <f>SUM(Tabla32[[#This Row],[ENERO]:[DICIEMBRE]])</f>
        <v>127591993</v>
      </c>
    </row>
    <row r="93" spans="1:29" ht="11.25" customHeight="1" x14ac:dyDescent="0.2">
      <c r="A93" s="113">
        <v>8</v>
      </c>
      <c r="B93" s="60" t="s">
        <v>7509</v>
      </c>
      <c r="C93" s="27">
        <v>20032</v>
      </c>
      <c r="D93" s="60" t="s">
        <v>7507</v>
      </c>
      <c r="E93" s="60" t="s">
        <v>7523</v>
      </c>
      <c r="F93" s="61">
        <v>738689003</v>
      </c>
      <c r="G93" s="37" t="s">
        <v>6110</v>
      </c>
      <c r="H93" s="29">
        <v>6979</v>
      </c>
      <c r="I93" s="28" t="s">
        <v>7818</v>
      </c>
      <c r="J93" s="29" t="s">
        <v>144</v>
      </c>
      <c r="K93" s="60">
        <v>55</v>
      </c>
      <c r="L93" s="62">
        <v>1081221</v>
      </c>
      <c r="M93" s="32">
        <v>7</v>
      </c>
      <c r="N93" s="63" t="s">
        <v>7666</v>
      </c>
      <c r="O93" s="34" t="s">
        <v>7513</v>
      </c>
      <c r="P93" s="193">
        <v>84881279</v>
      </c>
      <c r="Q93" s="35">
        <v>10445287</v>
      </c>
      <c r="R93" s="35">
        <v>9495715</v>
      </c>
      <c r="S93" s="36">
        <v>9495715</v>
      </c>
      <c r="T93" s="36">
        <v>10445287</v>
      </c>
      <c r="U93" s="36">
        <v>10445287</v>
      </c>
      <c r="V93" s="36">
        <v>10445287</v>
      </c>
      <c r="W93" s="36">
        <v>9875544</v>
      </c>
      <c r="X93" s="36">
        <v>10065458</v>
      </c>
      <c r="Y93" s="36"/>
      <c r="Z93" s="36"/>
      <c r="AA93" s="36"/>
      <c r="AB93" s="36"/>
      <c r="AC93" s="108">
        <f>SUM(Tabla32[[#This Row],[ENERO]:[DICIEMBRE]])</f>
        <v>80713580</v>
      </c>
    </row>
    <row r="94" spans="1:29" ht="11.25" customHeight="1" x14ac:dyDescent="0.2">
      <c r="A94" s="113">
        <v>8</v>
      </c>
      <c r="B94" s="60" t="s">
        <v>7509</v>
      </c>
      <c r="C94" s="27">
        <v>20032</v>
      </c>
      <c r="D94" s="60" t="s">
        <v>7507</v>
      </c>
      <c r="E94" s="60" t="s">
        <v>7523</v>
      </c>
      <c r="F94" s="61">
        <v>738689003</v>
      </c>
      <c r="G94" s="37" t="s">
        <v>6110</v>
      </c>
      <c r="H94" s="29">
        <v>6979</v>
      </c>
      <c r="I94" s="28" t="s">
        <v>7818</v>
      </c>
      <c r="J94" s="29" t="s">
        <v>5986</v>
      </c>
      <c r="K94" s="60">
        <v>35</v>
      </c>
      <c r="L94" s="62">
        <v>1081222</v>
      </c>
      <c r="M94" s="32">
        <v>7</v>
      </c>
      <c r="N94" s="63" t="s">
        <v>7667</v>
      </c>
      <c r="O94" s="34" t="s">
        <v>7513</v>
      </c>
      <c r="P94" s="193">
        <v>84881244</v>
      </c>
      <c r="Q94" s="35">
        <v>6647001</v>
      </c>
      <c r="R94" s="35">
        <v>6647001</v>
      </c>
      <c r="S94" s="36">
        <v>6647001</v>
      </c>
      <c r="T94" s="36">
        <v>6647001</v>
      </c>
      <c r="U94" s="36">
        <v>6647001</v>
      </c>
      <c r="V94" s="36">
        <v>6647001</v>
      </c>
      <c r="W94" s="36">
        <v>6647001</v>
      </c>
      <c r="X94" s="36">
        <v>6647001</v>
      </c>
      <c r="Y94" s="36"/>
      <c r="Z94" s="36"/>
      <c r="AA94" s="36"/>
      <c r="AB94" s="36"/>
      <c r="AC94" s="108">
        <f>SUM(Tabla32[[#This Row],[ENERO]:[DICIEMBRE]])</f>
        <v>53176008</v>
      </c>
    </row>
    <row r="95" spans="1:29" ht="11.25" customHeight="1" x14ac:dyDescent="0.2">
      <c r="A95" s="155">
        <v>8</v>
      </c>
      <c r="B95" s="66" t="s">
        <v>7509</v>
      </c>
      <c r="C95" s="27">
        <v>20032</v>
      </c>
      <c r="D95" s="65" t="s">
        <v>7507</v>
      </c>
      <c r="E95" s="60" t="s">
        <v>7523</v>
      </c>
      <c r="F95" s="67">
        <v>713189006</v>
      </c>
      <c r="G95" s="37" t="s">
        <v>6105</v>
      </c>
      <c r="H95" s="29">
        <v>6911</v>
      </c>
      <c r="I95" s="28" t="s">
        <v>7818</v>
      </c>
      <c r="J95" s="29" t="s">
        <v>5979</v>
      </c>
      <c r="K95" s="60">
        <v>35</v>
      </c>
      <c r="L95" s="62">
        <v>1081223</v>
      </c>
      <c r="M95" s="32">
        <v>7</v>
      </c>
      <c r="N95" s="81" t="s">
        <v>7668</v>
      </c>
      <c r="O95" s="34" t="s">
        <v>7508</v>
      </c>
      <c r="P95" s="194">
        <v>545000030294</v>
      </c>
      <c r="Q95" s="156">
        <v>3988201</v>
      </c>
      <c r="R95" s="35">
        <v>3608372</v>
      </c>
      <c r="S95" s="145">
        <v>3988201</v>
      </c>
      <c r="T95" s="76">
        <v>4178115</v>
      </c>
      <c r="U95" s="76">
        <v>4747858</v>
      </c>
      <c r="V95" s="76">
        <v>4178115</v>
      </c>
      <c r="W95" s="76">
        <v>3988201</v>
      </c>
      <c r="X95" s="76">
        <v>3608372</v>
      </c>
      <c r="Y95" s="76"/>
      <c r="Z95" s="76"/>
      <c r="AA95" s="76"/>
      <c r="AB95" s="72"/>
      <c r="AC95" s="108">
        <f>SUM(Tabla32[[#This Row],[ENERO]:[DICIEMBRE]])</f>
        <v>32285435</v>
      </c>
    </row>
    <row r="96" spans="1:29" ht="11.25" customHeight="1" x14ac:dyDescent="0.2">
      <c r="A96" s="155">
        <v>8</v>
      </c>
      <c r="B96" s="66" t="s">
        <v>7509</v>
      </c>
      <c r="C96" s="27">
        <v>20032</v>
      </c>
      <c r="D96" s="65" t="s">
        <v>7507</v>
      </c>
      <c r="E96" s="60" t="s">
        <v>7632</v>
      </c>
      <c r="F96" s="67">
        <v>713189006</v>
      </c>
      <c r="G96" s="37" t="s">
        <v>6105</v>
      </c>
      <c r="H96" s="29">
        <v>6911</v>
      </c>
      <c r="I96" s="28" t="s">
        <v>7818</v>
      </c>
      <c r="J96" s="29" t="s">
        <v>5979</v>
      </c>
      <c r="K96" s="60">
        <v>50</v>
      </c>
      <c r="L96" s="62">
        <v>1081224</v>
      </c>
      <c r="M96" s="29">
        <v>36</v>
      </c>
      <c r="N96" s="81" t="s">
        <v>7929</v>
      </c>
      <c r="O96" s="34" t="s">
        <v>7508</v>
      </c>
      <c r="P96" s="194">
        <v>53900005594</v>
      </c>
      <c r="Q96" s="156">
        <v>6403426</v>
      </c>
      <c r="R96" s="35">
        <v>6403426</v>
      </c>
      <c r="S96" s="145">
        <v>6821760</v>
      </c>
      <c r="T96" s="76">
        <v>6821760</v>
      </c>
      <c r="U96" s="76">
        <v>8994190</v>
      </c>
      <c r="V96" s="76">
        <v>9412524</v>
      </c>
      <c r="W96" s="76">
        <v>9412524</v>
      </c>
      <c r="X96" s="76">
        <v>9621691</v>
      </c>
      <c r="Y96" s="76"/>
      <c r="Z96" s="76"/>
      <c r="AA96" s="76"/>
      <c r="AB96" s="72"/>
      <c r="AC96" s="108">
        <f>SUM(Tabla32[[#This Row],[ENERO]:[DICIEMBRE]])</f>
        <v>63891301</v>
      </c>
    </row>
    <row r="97" spans="1:29" ht="11.25" customHeight="1" x14ac:dyDescent="0.2">
      <c r="A97" s="155">
        <v>8</v>
      </c>
      <c r="B97" s="66" t="s">
        <v>7509</v>
      </c>
      <c r="C97" s="27">
        <v>20032</v>
      </c>
      <c r="D97" s="65" t="s">
        <v>7507</v>
      </c>
      <c r="E97" s="60" t="s">
        <v>7632</v>
      </c>
      <c r="F97" s="67">
        <v>713189006</v>
      </c>
      <c r="G97" s="37" t="s">
        <v>6105</v>
      </c>
      <c r="H97" s="29">
        <v>6911</v>
      </c>
      <c r="I97" s="28" t="s">
        <v>7818</v>
      </c>
      <c r="J97" s="29" t="s">
        <v>5986</v>
      </c>
      <c r="K97" s="60">
        <v>90</v>
      </c>
      <c r="L97" s="62">
        <v>1081230</v>
      </c>
      <c r="M97" s="29">
        <v>36</v>
      </c>
      <c r="N97" s="81" t="s">
        <v>7930</v>
      </c>
      <c r="O97" s="34" t="s">
        <v>7508</v>
      </c>
      <c r="P97" s="194">
        <v>53900098461</v>
      </c>
      <c r="Q97" s="156">
        <v>15416676</v>
      </c>
      <c r="R97" s="35">
        <v>16044178</v>
      </c>
      <c r="S97" s="145">
        <v>15207509</v>
      </c>
      <c r="T97" s="76">
        <v>16044176</v>
      </c>
      <c r="U97" s="76">
        <v>18825048</v>
      </c>
      <c r="V97" s="76">
        <v>19452549</v>
      </c>
      <c r="W97" s="76">
        <v>18825048</v>
      </c>
      <c r="X97" s="76">
        <v>19452550</v>
      </c>
      <c r="Y97" s="76"/>
      <c r="Z97" s="76"/>
      <c r="AA97" s="76"/>
      <c r="AB97" s="72"/>
      <c r="AC97" s="108">
        <f>SUM(Tabla32[[#This Row],[ENERO]:[DICIEMBRE]])</f>
        <v>139267734</v>
      </c>
    </row>
    <row r="98" spans="1:29" ht="11.25" customHeight="1" x14ac:dyDescent="0.2">
      <c r="A98" s="155">
        <v>9</v>
      </c>
      <c r="B98" s="66" t="s">
        <v>7509</v>
      </c>
      <c r="C98" s="27">
        <v>20032</v>
      </c>
      <c r="D98" s="65" t="s">
        <v>7507</v>
      </c>
      <c r="E98" s="60" t="s">
        <v>7514</v>
      </c>
      <c r="F98" s="67">
        <v>735534009</v>
      </c>
      <c r="G98" s="38" t="s">
        <v>6109</v>
      </c>
      <c r="H98" s="29">
        <v>6971</v>
      </c>
      <c r="I98" s="28" t="s">
        <v>7818</v>
      </c>
      <c r="J98" s="29" t="s">
        <v>174</v>
      </c>
      <c r="K98" s="60">
        <v>25</v>
      </c>
      <c r="L98" s="62">
        <v>1090483</v>
      </c>
      <c r="M98" s="32">
        <v>11</v>
      </c>
      <c r="N98" s="81" t="s">
        <v>7571</v>
      </c>
      <c r="O98" s="34" t="s">
        <v>7512</v>
      </c>
      <c r="P98" s="194">
        <v>70028621</v>
      </c>
      <c r="Q98" s="156">
        <v>2129702</v>
      </c>
      <c r="R98" s="35">
        <v>1863490</v>
      </c>
      <c r="S98" s="145">
        <v>1863490</v>
      </c>
      <c r="T98" s="76">
        <v>1730383</v>
      </c>
      <c r="U98" s="76">
        <v>2129702</v>
      </c>
      <c r="V98" s="76">
        <v>1863490</v>
      </c>
      <c r="W98" s="76">
        <v>1863490</v>
      </c>
      <c r="X98" s="76">
        <v>0</v>
      </c>
      <c r="Y98" s="76"/>
      <c r="Z98" s="76"/>
      <c r="AA98" s="76"/>
      <c r="AB98" s="72"/>
      <c r="AC98" s="108">
        <f>SUM(Tabla32[[#This Row],[ENERO]:[DICIEMBRE]])</f>
        <v>13443747</v>
      </c>
    </row>
    <row r="99" spans="1:29" ht="11.25" customHeight="1" x14ac:dyDescent="0.2">
      <c r="A99" s="109">
        <v>9</v>
      </c>
      <c r="B99" s="91" t="s">
        <v>7509</v>
      </c>
      <c r="C99" s="48">
        <v>20032</v>
      </c>
      <c r="D99" s="84" t="s">
        <v>7507</v>
      </c>
      <c r="E99" s="55" t="s">
        <v>7516</v>
      </c>
      <c r="F99" s="56">
        <v>735534009</v>
      </c>
      <c r="G99" s="85" t="s">
        <v>6109</v>
      </c>
      <c r="H99" s="53">
        <v>6971</v>
      </c>
      <c r="I99" s="28" t="s">
        <v>7818</v>
      </c>
      <c r="J99" s="29" t="s">
        <v>174</v>
      </c>
      <c r="K99" s="55">
        <v>25</v>
      </c>
      <c r="L99" s="56">
        <v>1090484</v>
      </c>
      <c r="M99" s="54">
        <v>11</v>
      </c>
      <c r="N99" s="57" t="s">
        <v>7572</v>
      </c>
      <c r="O99" s="34" t="s">
        <v>7512</v>
      </c>
      <c r="P99" s="86">
        <v>70028621</v>
      </c>
      <c r="Q99" s="148">
        <v>2534964</v>
      </c>
      <c r="R99" s="148">
        <v>2027971</v>
      </c>
      <c r="S99" s="149">
        <v>2365966</v>
      </c>
      <c r="T99" s="150">
        <v>2196969</v>
      </c>
      <c r="U99" s="150">
        <v>2534964</v>
      </c>
      <c r="V99" s="150">
        <v>2196969</v>
      </c>
      <c r="W99" s="150">
        <v>2365966</v>
      </c>
      <c r="X99" s="150">
        <v>0</v>
      </c>
      <c r="Y99" s="150"/>
      <c r="Z99" s="150"/>
      <c r="AA99" s="150"/>
      <c r="AB99" s="151"/>
      <c r="AC99" s="108">
        <f>SUM(Tabla32[[#This Row],[ENERO]:[DICIEMBRE]])</f>
        <v>16223769</v>
      </c>
    </row>
    <row r="100" spans="1:29" ht="11.25" customHeight="1" x14ac:dyDescent="0.2">
      <c r="A100" s="109">
        <v>9</v>
      </c>
      <c r="B100" s="91" t="s">
        <v>7509</v>
      </c>
      <c r="C100" s="48">
        <v>20032</v>
      </c>
      <c r="D100" s="84" t="s">
        <v>7507</v>
      </c>
      <c r="E100" s="60" t="s">
        <v>7510</v>
      </c>
      <c r="F100" s="61">
        <v>738689003</v>
      </c>
      <c r="G100" s="73" t="s">
        <v>6110</v>
      </c>
      <c r="H100" s="70">
        <v>6979</v>
      </c>
      <c r="I100" s="28" t="s">
        <v>7818</v>
      </c>
      <c r="J100" s="29" t="s">
        <v>174</v>
      </c>
      <c r="K100" s="60">
        <v>75</v>
      </c>
      <c r="L100" s="62">
        <v>1090645</v>
      </c>
      <c r="M100" s="29">
        <v>12</v>
      </c>
      <c r="N100" s="63" t="s">
        <v>7579</v>
      </c>
      <c r="O100" s="34" t="s">
        <v>7513</v>
      </c>
      <c r="P100" s="194">
        <v>32045537</v>
      </c>
      <c r="Q100" s="71">
        <v>20448946</v>
      </c>
      <c r="R100" s="71">
        <v>20179881</v>
      </c>
      <c r="S100" s="157">
        <v>22870532</v>
      </c>
      <c r="T100" s="76">
        <v>20179881</v>
      </c>
      <c r="U100" s="158">
        <v>20448946</v>
      </c>
      <c r="V100" s="76">
        <v>21794271</v>
      </c>
      <c r="W100" s="76">
        <v>21256141</v>
      </c>
      <c r="X100" s="76">
        <v>23139597</v>
      </c>
      <c r="Y100" s="76"/>
      <c r="Z100" s="76"/>
      <c r="AA100" s="76"/>
      <c r="AB100" s="72"/>
      <c r="AC100" s="108">
        <f>SUM(Tabla32[[#This Row],[ENERO]:[DICIEMBRE]])</f>
        <v>170318195</v>
      </c>
    </row>
    <row r="101" spans="1:29" ht="11.25" customHeight="1" x14ac:dyDescent="0.2">
      <c r="A101" s="109">
        <v>9</v>
      </c>
      <c r="B101" s="91" t="s">
        <v>7509</v>
      </c>
      <c r="C101" s="48">
        <v>20032</v>
      </c>
      <c r="D101" s="84" t="s">
        <v>7507</v>
      </c>
      <c r="E101" s="60" t="s">
        <v>7510</v>
      </c>
      <c r="F101" s="61">
        <v>735534009</v>
      </c>
      <c r="G101" s="73" t="s">
        <v>6109</v>
      </c>
      <c r="H101" s="70">
        <v>6971</v>
      </c>
      <c r="I101" s="28" t="s">
        <v>7818</v>
      </c>
      <c r="J101" s="29" t="s">
        <v>6008</v>
      </c>
      <c r="K101" s="60">
        <v>32</v>
      </c>
      <c r="L101" s="62">
        <v>1090646</v>
      </c>
      <c r="M101" s="29">
        <v>12</v>
      </c>
      <c r="N101" s="63" t="s">
        <v>7570</v>
      </c>
      <c r="O101" s="34" t="s">
        <v>7512</v>
      </c>
      <c r="P101" s="194">
        <v>70043051</v>
      </c>
      <c r="Q101" s="71">
        <v>5112237</v>
      </c>
      <c r="R101" s="71">
        <v>6457562</v>
      </c>
      <c r="S101" s="157">
        <v>5919432</v>
      </c>
      <c r="T101" s="76">
        <v>6995692</v>
      </c>
      <c r="U101" s="158">
        <v>7264758</v>
      </c>
      <c r="V101" s="76">
        <v>6995692</v>
      </c>
      <c r="W101" s="76">
        <v>7264757</v>
      </c>
      <c r="X101" s="76">
        <v>6995692</v>
      </c>
      <c r="Y101" s="76"/>
      <c r="Z101" s="76"/>
      <c r="AA101" s="76"/>
      <c r="AB101" s="72"/>
      <c r="AC101" s="108">
        <f>SUM(Tabla32[[#This Row],[ENERO]:[DICIEMBRE]])</f>
        <v>53005822</v>
      </c>
    </row>
    <row r="102" spans="1:29" ht="11.25" customHeight="1" x14ac:dyDescent="0.2">
      <c r="A102" s="109">
        <v>9</v>
      </c>
      <c r="B102" s="91" t="s">
        <v>7509</v>
      </c>
      <c r="C102" s="48">
        <v>20032</v>
      </c>
      <c r="D102" s="84" t="s">
        <v>7507</v>
      </c>
      <c r="E102" s="60" t="s">
        <v>7519</v>
      </c>
      <c r="F102" s="61">
        <v>735534009</v>
      </c>
      <c r="G102" s="73" t="s">
        <v>6109</v>
      </c>
      <c r="H102" s="70">
        <v>6971</v>
      </c>
      <c r="I102" s="28" t="s">
        <v>7818</v>
      </c>
      <c r="J102" s="29" t="s">
        <v>174</v>
      </c>
      <c r="K102" s="60">
        <v>75</v>
      </c>
      <c r="L102" s="62">
        <v>1090647</v>
      </c>
      <c r="M102" s="29">
        <v>15</v>
      </c>
      <c r="N102" s="63" t="s">
        <v>7573</v>
      </c>
      <c r="O102" s="34" t="s">
        <v>7512</v>
      </c>
      <c r="P102" s="194">
        <v>81765011</v>
      </c>
      <c r="Q102" s="71">
        <v>12628470</v>
      </c>
      <c r="R102" s="71">
        <v>12445449</v>
      </c>
      <c r="S102" s="157">
        <v>10066172</v>
      </c>
      <c r="T102" s="76">
        <v>11164300</v>
      </c>
      <c r="U102" s="158">
        <v>11164300</v>
      </c>
      <c r="V102" s="76">
        <v>11164299</v>
      </c>
      <c r="W102" s="76">
        <v>9700129</v>
      </c>
      <c r="X102" s="76">
        <v>10615235</v>
      </c>
      <c r="Y102" s="76"/>
      <c r="Z102" s="76"/>
      <c r="AA102" s="76"/>
      <c r="AB102" s="72"/>
      <c r="AC102" s="108">
        <f>SUM(Tabla32[[#This Row],[ENERO]:[DICIEMBRE]])</f>
        <v>88948354</v>
      </c>
    </row>
    <row r="103" spans="1:29" ht="11.25" customHeight="1" x14ac:dyDescent="0.2">
      <c r="A103" s="109">
        <v>9</v>
      </c>
      <c r="B103" s="91" t="s">
        <v>7509</v>
      </c>
      <c r="C103" s="48">
        <v>20032</v>
      </c>
      <c r="D103" s="84" t="s">
        <v>7507</v>
      </c>
      <c r="E103" s="60" t="s">
        <v>7525</v>
      </c>
      <c r="F103" s="61">
        <v>700376001</v>
      </c>
      <c r="G103" s="73" t="s">
        <v>6289</v>
      </c>
      <c r="H103" s="70">
        <v>1800</v>
      </c>
      <c r="I103" s="28" t="s">
        <v>7818</v>
      </c>
      <c r="J103" s="29" t="s">
        <v>174</v>
      </c>
      <c r="K103" s="60">
        <v>45</v>
      </c>
      <c r="L103" s="62">
        <v>1090648</v>
      </c>
      <c r="M103" s="29">
        <v>14</v>
      </c>
      <c r="N103" s="63" t="s">
        <v>7580</v>
      </c>
      <c r="O103" s="82" t="s">
        <v>7512</v>
      </c>
      <c r="P103" s="194">
        <v>70467102</v>
      </c>
      <c r="Q103" s="71">
        <v>6588767</v>
      </c>
      <c r="R103" s="71">
        <v>7320852</v>
      </c>
      <c r="S103" s="157">
        <v>7320852</v>
      </c>
      <c r="T103" s="76">
        <v>7869916</v>
      </c>
      <c r="U103" s="158">
        <v>7869916</v>
      </c>
      <c r="V103" s="76">
        <v>8235959</v>
      </c>
      <c r="W103" s="76">
        <v>9517108</v>
      </c>
      <c r="X103" s="76">
        <v>10249193</v>
      </c>
      <c r="Y103" s="76"/>
      <c r="Z103" s="76"/>
      <c r="AA103" s="76"/>
      <c r="AB103" s="72"/>
      <c r="AC103" s="108">
        <f>SUM(Tabla32[[#This Row],[ENERO]:[DICIEMBRE]])</f>
        <v>64972563</v>
      </c>
    </row>
    <row r="104" spans="1:29" ht="11.25" customHeight="1" x14ac:dyDescent="0.2">
      <c r="A104" s="109">
        <v>9</v>
      </c>
      <c r="B104" s="91" t="s">
        <v>7509</v>
      </c>
      <c r="C104" s="48">
        <v>20032</v>
      </c>
      <c r="D104" s="84" t="s">
        <v>7507</v>
      </c>
      <c r="E104" s="60" t="s">
        <v>7521</v>
      </c>
      <c r="F104" s="61">
        <v>700376001</v>
      </c>
      <c r="G104" s="73" t="s">
        <v>6289</v>
      </c>
      <c r="H104" s="70">
        <v>1800</v>
      </c>
      <c r="I104" s="28" t="s">
        <v>7818</v>
      </c>
      <c r="J104" s="29" t="s">
        <v>174</v>
      </c>
      <c r="K104" s="60">
        <v>46</v>
      </c>
      <c r="L104" s="62">
        <v>1090649</v>
      </c>
      <c r="M104" s="29">
        <v>12</v>
      </c>
      <c r="N104" s="63" t="s">
        <v>7581</v>
      </c>
      <c r="O104" s="82" t="s">
        <v>7512</v>
      </c>
      <c r="P104" s="194">
        <v>52292819</v>
      </c>
      <c r="Q104" s="71">
        <v>5175700</v>
      </c>
      <c r="R104" s="71">
        <v>6210840</v>
      </c>
      <c r="S104" s="157">
        <v>4761644</v>
      </c>
      <c r="T104" s="76">
        <v>5589756</v>
      </c>
      <c r="U104" s="158">
        <v>4968672</v>
      </c>
      <c r="V104" s="76">
        <v>5589756</v>
      </c>
      <c r="W104" s="76">
        <v>4968672</v>
      </c>
      <c r="X104" s="76">
        <v>5382728</v>
      </c>
      <c r="Y104" s="76"/>
      <c r="Z104" s="76"/>
      <c r="AA104" s="121"/>
      <c r="AB104" s="72"/>
      <c r="AC104" s="108">
        <f>SUM(Tabla32[[#This Row],[ENERO]:[DICIEMBRE]])</f>
        <v>42647768</v>
      </c>
    </row>
    <row r="105" spans="1:29" ht="11.25" customHeight="1" x14ac:dyDescent="0.2">
      <c r="A105" s="109">
        <v>9</v>
      </c>
      <c r="B105" s="91" t="s">
        <v>7509</v>
      </c>
      <c r="C105" s="48">
        <v>20032</v>
      </c>
      <c r="D105" s="84" t="s">
        <v>7507</v>
      </c>
      <c r="E105" s="60" t="s">
        <v>7523</v>
      </c>
      <c r="F105" s="61">
        <v>738689003</v>
      </c>
      <c r="G105" s="73" t="s">
        <v>6110</v>
      </c>
      <c r="H105" s="70">
        <v>6979</v>
      </c>
      <c r="I105" s="28" t="s">
        <v>7818</v>
      </c>
      <c r="J105" s="29" t="s">
        <v>174</v>
      </c>
      <c r="K105" s="60">
        <v>55</v>
      </c>
      <c r="L105" s="62">
        <v>1090663</v>
      </c>
      <c r="M105" s="29">
        <v>7</v>
      </c>
      <c r="N105" s="63" t="s">
        <v>7577</v>
      </c>
      <c r="O105" s="34" t="s">
        <v>7513</v>
      </c>
      <c r="P105" s="194">
        <v>75030576</v>
      </c>
      <c r="Q105" s="71">
        <v>7976401</v>
      </c>
      <c r="R105" s="71">
        <v>5507515</v>
      </c>
      <c r="S105" s="157">
        <v>5317601</v>
      </c>
      <c r="T105" s="76">
        <v>5887344</v>
      </c>
      <c r="U105" s="158">
        <v>6077258</v>
      </c>
      <c r="V105" s="158">
        <v>6647001</v>
      </c>
      <c r="W105" s="158">
        <v>7406658</v>
      </c>
      <c r="X105" s="158">
        <v>7976401</v>
      </c>
      <c r="Y105" s="158"/>
      <c r="Z105" s="158"/>
      <c r="AA105" s="164"/>
      <c r="AB105" s="72"/>
      <c r="AC105" s="108">
        <f>SUM(Tabla32[[#This Row],[ENERO]:[DICIEMBRE]])</f>
        <v>52796179</v>
      </c>
    </row>
    <row r="106" spans="1:29" ht="11.25" customHeight="1" x14ac:dyDescent="0.2">
      <c r="A106" s="109">
        <v>9</v>
      </c>
      <c r="B106" s="91" t="s">
        <v>7509</v>
      </c>
      <c r="C106" s="48">
        <v>20032</v>
      </c>
      <c r="D106" s="84" t="s">
        <v>7507</v>
      </c>
      <c r="E106" s="60" t="s">
        <v>7523</v>
      </c>
      <c r="F106" s="61">
        <v>650587340</v>
      </c>
      <c r="G106" s="73" t="s">
        <v>6113</v>
      </c>
      <c r="H106" s="70">
        <v>7473</v>
      </c>
      <c r="I106" s="28" t="s">
        <v>7818</v>
      </c>
      <c r="J106" s="29" t="s">
        <v>203</v>
      </c>
      <c r="K106" s="60">
        <v>25</v>
      </c>
      <c r="L106" s="62">
        <v>1090664</v>
      </c>
      <c r="M106" s="29">
        <v>7</v>
      </c>
      <c r="N106" s="63" t="s">
        <v>7669</v>
      </c>
      <c r="O106" s="34" t="s">
        <v>7513</v>
      </c>
      <c r="P106" s="194">
        <v>73391610</v>
      </c>
      <c r="Q106" s="71">
        <v>1899143</v>
      </c>
      <c r="R106" s="71">
        <v>1519315</v>
      </c>
      <c r="S106" s="157">
        <v>1519315</v>
      </c>
      <c r="T106" s="76">
        <v>1519315</v>
      </c>
      <c r="U106" s="158">
        <v>1329400</v>
      </c>
      <c r="V106" s="158">
        <v>1311016</v>
      </c>
      <c r="W106" s="158">
        <v>1519314</v>
      </c>
      <c r="X106" s="158">
        <v>1709229</v>
      </c>
      <c r="Y106" s="158"/>
      <c r="Z106" s="158"/>
      <c r="AA106" s="164"/>
      <c r="AB106" s="72"/>
      <c r="AC106" s="108">
        <f>SUM(Tabla32[[#This Row],[ENERO]:[DICIEMBRE]])</f>
        <v>12326047</v>
      </c>
    </row>
    <row r="107" spans="1:29" ht="11.25" customHeight="1" x14ac:dyDescent="0.2">
      <c r="A107" s="114">
        <v>9</v>
      </c>
      <c r="B107" s="66" t="s">
        <v>7509</v>
      </c>
      <c r="C107" s="27">
        <v>20032</v>
      </c>
      <c r="D107" s="65" t="s">
        <v>7507</v>
      </c>
      <c r="E107" s="60" t="s">
        <v>7523</v>
      </c>
      <c r="F107" s="67">
        <v>650587340</v>
      </c>
      <c r="G107" s="73" t="s">
        <v>6113</v>
      </c>
      <c r="H107" s="70">
        <v>7473</v>
      </c>
      <c r="I107" s="28" t="s">
        <v>7818</v>
      </c>
      <c r="J107" s="29" t="s">
        <v>6011</v>
      </c>
      <c r="K107" s="60">
        <v>25</v>
      </c>
      <c r="L107" s="62">
        <v>1090665</v>
      </c>
      <c r="M107" s="29">
        <v>7</v>
      </c>
      <c r="N107" s="69" t="s">
        <v>7578</v>
      </c>
      <c r="O107" s="69" t="s">
        <v>7513</v>
      </c>
      <c r="P107" s="194">
        <v>73391598</v>
      </c>
      <c r="Q107" s="71">
        <v>4747858</v>
      </c>
      <c r="R107" s="71">
        <v>4747858</v>
      </c>
      <c r="S107" s="145">
        <v>3110707</v>
      </c>
      <c r="T107" s="145">
        <v>4747858</v>
      </c>
      <c r="U107" s="76">
        <v>3608372</v>
      </c>
      <c r="V107" s="76">
        <v>3608372</v>
      </c>
      <c r="W107" s="76">
        <v>2815735</v>
      </c>
      <c r="X107" s="76">
        <v>4747858</v>
      </c>
      <c r="Y107" s="76"/>
      <c r="Z107" s="76"/>
      <c r="AA107" s="76"/>
      <c r="AB107" s="72"/>
      <c r="AC107" s="108">
        <f>SUM(Tabla32[[#This Row],[ENERO]:[DICIEMBRE]])</f>
        <v>32134618</v>
      </c>
    </row>
    <row r="108" spans="1:29" ht="11.25" customHeight="1" x14ac:dyDescent="0.2">
      <c r="A108" s="165">
        <v>9</v>
      </c>
      <c r="B108" s="83" t="s">
        <v>7509</v>
      </c>
      <c r="C108" s="48">
        <v>20032</v>
      </c>
      <c r="D108" s="84" t="s">
        <v>7507</v>
      </c>
      <c r="E108" s="55" t="s">
        <v>7522</v>
      </c>
      <c r="F108" s="51">
        <v>738689003</v>
      </c>
      <c r="G108" s="85" t="s">
        <v>6110</v>
      </c>
      <c r="H108" s="53">
        <v>6979</v>
      </c>
      <c r="I108" s="28" t="s">
        <v>7818</v>
      </c>
      <c r="J108" s="54" t="s">
        <v>174</v>
      </c>
      <c r="K108" s="55">
        <v>35</v>
      </c>
      <c r="L108" s="56">
        <v>1090666</v>
      </c>
      <c r="M108" s="54">
        <v>13</v>
      </c>
      <c r="N108" s="57" t="s">
        <v>7575</v>
      </c>
      <c r="O108" s="34" t="s">
        <v>7513</v>
      </c>
      <c r="P108" s="86">
        <v>84881643</v>
      </c>
      <c r="Q108" s="148">
        <v>4207113</v>
      </c>
      <c r="R108" s="148">
        <v>3786402</v>
      </c>
      <c r="S108" s="149">
        <v>3926639</v>
      </c>
      <c r="T108" s="166">
        <v>3786402</v>
      </c>
      <c r="U108" s="150">
        <v>3926639</v>
      </c>
      <c r="V108" s="150">
        <v>4207113</v>
      </c>
      <c r="W108" s="150">
        <v>4347350</v>
      </c>
      <c r="X108" s="150">
        <v>4207113</v>
      </c>
      <c r="Y108" s="150"/>
      <c r="Z108" s="150"/>
      <c r="AA108" s="150"/>
      <c r="AB108" s="151"/>
      <c r="AC108" s="108">
        <f>SUM(Tabla32[[#This Row],[ENERO]:[DICIEMBRE]])</f>
        <v>32394771</v>
      </c>
    </row>
    <row r="109" spans="1:29" ht="11.25" customHeight="1" x14ac:dyDescent="0.2">
      <c r="A109" s="167">
        <v>9</v>
      </c>
      <c r="B109" s="128" t="s">
        <v>7509</v>
      </c>
      <c r="C109" s="125">
        <v>20032</v>
      </c>
      <c r="D109" s="168" t="s">
        <v>7507</v>
      </c>
      <c r="E109" s="129" t="s">
        <v>7521</v>
      </c>
      <c r="F109" s="169">
        <v>735534009</v>
      </c>
      <c r="G109" s="37" t="s">
        <v>6109</v>
      </c>
      <c r="H109" s="29">
        <v>6971</v>
      </c>
      <c r="I109" s="28" t="s">
        <v>7818</v>
      </c>
      <c r="J109" s="129" t="s">
        <v>6008</v>
      </c>
      <c r="K109" s="29">
        <v>10</v>
      </c>
      <c r="L109" s="31">
        <v>1090667</v>
      </c>
      <c r="M109" s="170">
        <v>12</v>
      </c>
      <c r="N109" s="33" t="s">
        <v>7576</v>
      </c>
      <c r="O109" s="34" t="s">
        <v>7512</v>
      </c>
      <c r="P109" s="204">
        <v>70043582</v>
      </c>
      <c r="Q109" s="171">
        <v>1035140</v>
      </c>
      <c r="R109" s="171">
        <v>828112</v>
      </c>
      <c r="S109" s="172">
        <v>828112</v>
      </c>
      <c r="T109" s="172">
        <v>621084</v>
      </c>
      <c r="U109" s="172">
        <v>621084</v>
      </c>
      <c r="V109" s="172">
        <v>621084</v>
      </c>
      <c r="W109" s="172">
        <v>414056</v>
      </c>
      <c r="X109" s="136">
        <v>414056</v>
      </c>
      <c r="Y109" s="172"/>
      <c r="Z109" s="172"/>
      <c r="AA109" s="172"/>
      <c r="AB109" s="172"/>
      <c r="AC109" s="108">
        <f>SUM(Tabla32[[#This Row],[ENERO]:[DICIEMBRE]])</f>
        <v>5382728</v>
      </c>
    </row>
    <row r="110" spans="1:29" ht="11.25" customHeight="1" x14ac:dyDescent="0.2">
      <c r="A110" s="159">
        <v>9</v>
      </c>
      <c r="B110" s="28" t="s">
        <v>7509</v>
      </c>
      <c r="C110" s="27">
        <v>20032</v>
      </c>
      <c r="D110" s="30" t="s">
        <v>7507</v>
      </c>
      <c r="E110" s="29" t="s">
        <v>7522</v>
      </c>
      <c r="F110" s="39">
        <v>735534009</v>
      </c>
      <c r="G110" s="37" t="s">
        <v>6109</v>
      </c>
      <c r="H110" s="29">
        <v>6971</v>
      </c>
      <c r="I110" s="28" t="s">
        <v>7818</v>
      </c>
      <c r="J110" s="29" t="s">
        <v>6008</v>
      </c>
      <c r="K110" s="29">
        <v>17</v>
      </c>
      <c r="L110" s="37">
        <v>1090668</v>
      </c>
      <c r="M110" s="32">
        <v>13</v>
      </c>
      <c r="N110" s="38" t="s">
        <v>7574</v>
      </c>
      <c r="O110" s="34" t="s">
        <v>7512</v>
      </c>
      <c r="P110" s="189">
        <v>70041903</v>
      </c>
      <c r="Q110" s="35">
        <v>1823083</v>
      </c>
      <c r="R110" s="35">
        <v>1682845</v>
      </c>
      <c r="S110" s="36">
        <v>1823083</v>
      </c>
      <c r="T110" s="36">
        <v>2103557</v>
      </c>
      <c r="U110" s="36">
        <v>1823083</v>
      </c>
      <c r="V110" s="36">
        <v>2243794</v>
      </c>
      <c r="W110" s="36">
        <v>2384031</v>
      </c>
      <c r="X110" s="119">
        <v>2103557</v>
      </c>
      <c r="Y110" s="36"/>
      <c r="Z110" s="36"/>
      <c r="AA110" s="36"/>
      <c r="AB110" s="36"/>
      <c r="AC110" s="108">
        <f>SUM(Tabla32[[#This Row],[ENERO]:[DICIEMBRE]])</f>
        <v>15987033</v>
      </c>
    </row>
    <row r="111" spans="1:29" ht="11.25" customHeight="1" x14ac:dyDescent="0.2">
      <c r="A111" s="114">
        <v>9</v>
      </c>
      <c r="B111" s="64" t="s">
        <v>7509</v>
      </c>
      <c r="C111" s="27">
        <v>20032</v>
      </c>
      <c r="D111" s="65" t="s">
        <v>7507</v>
      </c>
      <c r="E111" s="66" t="s">
        <v>7632</v>
      </c>
      <c r="F111" s="61">
        <v>700376001</v>
      </c>
      <c r="G111" s="38" t="s">
        <v>7916</v>
      </c>
      <c r="H111" s="70">
        <v>1800</v>
      </c>
      <c r="I111" s="28" t="s">
        <v>7818</v>
      </c>
      <c r="J111" s="29" t="s">
        <v>203</v>
      </c>
      <c r="K111" s="131">
        <v>60</v>
      </c>
      <c r="L111" s="131">
        <v>1090669</v>
      </c>
      <c r="M111" s="29">
        <v>36</v>
      </c>
      <c r="N111" s="131" t="s">
        <v>7931</v>
      </c>
      <c r="O111" s="59" t="s">
        <v>7512</v>
      </c>
      <c r="P111" s="194">
        <v>10549013</v>
      </c>
      <c r="Q111" s="71">
        <v>6438998</v>
      </c>
      <c r="R111" s="71">
        <v>6721941</v>
      </c>
      <c r="S111" s="72">
        <v>6721941</v>
      </c>
      <c r="T111" s="119">
        <v>7349445</v>
      </c>
      <c r="U111" s="120">
        <v>8575855</v>
      </c>
      <c r="V111" s="120">
        <v>9096351</v>
      </c>
      <c r="W111" s="120">
        <v>9203357</v>
      </c>
      <c r="X111" s="119">
        <v>9830858</v>
      </c>
      <c r="Y111" s="119"/>
      <c r="Z111" s="119"/>
      <c r="AA111" s="76"/>
      <c r="AB111" s="72"/>
      <c r="AC111" s="108">
        <f>SUM(Tabla32[[#This Row],[ENERO]:[DICIEMBRE]])</f>
        <v>63938746</v>
      </c>
    </row>
    <row r="112" spans="1:29" ht="11.25" customHeight="1" x14ac:dyDescent="0.2">
      <c r="A112" s="114">
        <v>9</v>
      </c>
      <c r="B112" s="64" t="s">
        <v>7509</v>
      </c>
      <c r="C112" s="27">
        <v>20032</v>
      </c>
      <c r="D112" s="65" t="s">
        <v>7507</v>
      </c>
      <c r="E112" s="66" t="s">
        <v>7514</v>
      </c>
      <c r="F112" s="169">
        <v>735534009</v>
      </c>
      <c r="G112" s="37" t="s">
        <v>6109</v>
      </c>
      <c r="H112" s="29">
        <v>6971</v>
      </c>
      <c r="I112" s="28" t="s">
        <v>7818</v>
      </c>
      <c r="J112" s="29" t="s">
        <v>174</v>
      </c>
      <c r="K112" s="60">
        <v>20</v>
      </c>
      <c r="L112" s="62">
        <v>1090676</v>
      </c>
      <c r="M112" s="29"/>
      <c r="N112" s="63" t="s">
        <v>8388</v>
      </c>
      <c r="O112" s="59" t="s">
        <v>7512</v>
      </c>
      <c r="P112" s="194">
        <v>70028621</v>
      </c>
      <c r="Q112" s="71">
        <v>0</v>
      </c>
      <c r="R112" s="71">
        <v>0</v>
      </c>
      <c r="S112" s="71">
        <v>0</v>
      </c>
      <c r="T112" s="71">
        <v>0</v>
      </c>
      <c r="U112" s="71">
        <v>0</v>
      </c>
      <c r="V112" s="71">
        <v>0</v>
      </c>
      <c r="W112" s="71">
        <v>0</v>
      </c>
      <c r="X112" s="120">
        <v>2662128</v>
      </c>
      <c r="Y112" s="120"/>
      <c r="Z112" s="120"/>
      <c r="AA112" s="164"/>
      <c r="AB112" s="72"/>
      <c r="AC112" s="135">
        <f>SUM(Tabla32[[#This Row],[ENERO]:[DICIEMBRE]])</f>
        <v>2662128</v>
      </c>
    </row>
    <row r="113" spans="1:29" ht="11.25" customHeight="1" x14ac:dyDescent="0.2">
      <c r="A113" s="114">
        <v>9</v>
      </c>
      <c r="B113" s="64" t="s">
        <v>7509</v>
      </c>
      <c r="C113" s="27">
        <v>20032</v>
      </c>
      <c r="D113" s="65" t="s">
        <v>7507</v>
      </c>
      <c r="E113" s="66" t="s">
        <v>7516</v>
      </c>
      <c r="F113" s="169">
        <v>735534009</v>
      </c>
      <c r="G113" s="37" t="s">
        <v>6109</v>
      </c>
      <c r="H113" s="29">
        <v>6971</v>
      </c>
      <c r="I113" s="28" t="s">
        <v>7818</v>
      </c>
      <c r="J113" s="29" t="s">
        <v>174</v>
      </c>
      <c r="K113" s="60">
        <v>20</v>
      </c>
      <c r="L113" s="62">
        <v>1090677</v>
      </c>
      <c r="M113" s="29"/>
      <c r="N113" s="63" t="s">
        <v>8389</v>
      </c>
      <c r="O113" s="59" t="s">
        <v>7512</v>
      </c>
      <c r="P113" s="194">
        <v>70028621</v>
      </c>
      <c r="Q113" s="71">
        <v>0</v>
      </c>
      <c r="R113" s="71">
        <v>0</v>
      </c>
      <c r="S113" s="71">
        <v>0</v>
      </c>
      <c r="T113" s="71">
        <v>0</v>
      </c>
      <c r="U113" s="71">
        <v>0</v>
      </c>
      <c r="V113" s="71">
        <v>0</v>
      </c>
      <c r="W113" s="71">
        <v>0</v>
      </c>
      <c r="X113" s="120">
        <v>3379952</v>
      </c>
      <c r="Y113" s="120"/>
      <c r="Z113" s="120"/>
      <c r="AA113" s="164"/>
      <c r="AB113" s="72"/>
      <c r="AC113" s="135">
        <f>SUM(Tabla32[[#This Row],[ENERO]:[DICIEMBRE]])</f>
        <v>3379952</v>
      </c>
    </row>
    <row r="114" spans="1:29" ht="11.25" customHeight="1" x14ac:dyDescent="0.2">
      <c r="A114" s="159">
        <v>10</v>
      </c>
      <c r="B114" s="28" t="s">
        <v>7509</v>
      </c>
      <c r="C114" s="27">
        <v>20032</v>
      </c>
      <c r="D114" s="30" t="s">
        <v>7507</v>
      </c>
      <c r="E114" s="29" t="s">
        <v>7514</v>
      </c>
      <c r="F114" s="44">
        <v>700376001</v>
      </c>
      <c r="G114" s="37" t="s">
        <v>6289</v>
      </c>
      <c r="H114" s="29">
        <v>1800</v>
      </c>
      <c r="I114" s="28" t="s">
        <v>7818</v>
      </c>
      <c r="J114" s="29" t="s">
        <v>5992</v>
      </c>
      <c r="K114" s="29">
        <v>30</v>
      </c>
      <c r="L114" s="45">
        <v>1100510</v>
      </c>
      <c r="M114" s="32">
        <v>11</v>
      </c>
      <c r="N114" s="46" t="s">
        <v>7582</v>
      </c>
      <c r="O114" s="34" t="s">
        <v>7512</v>
      </c>
      <c r="P114" s="200">
        <v>61511846</v>
      </c>
      <c r="Q114" s="35">
        <v>2529022</v>
      </c>
      <c r="R114" s="35">
        <v>2662128</v>
      </c>
      <c r="S114" s="36">
        <v>2529022</v>
      </c>
      <c r="T114" s="36">
        <v>2795234</v>
      </c>
      <c r="U114" s="36">
        <v>2795234</v>
      </c>
      <c r="V114" s="36">
        <v>3061447</v>
      </c>
      <c r="W114" s="119">
        <v>3061447</v>
      </c>
      <c r="X114" s="119">
        <v>3194554</v>
      </c>
      <c r="Y114" s="36"/>
      <c r="Z114" s="36"/>
      <c r="AA114" s="36"/>
      <c r="AB114" s="36"/>
      <c r="AC114" s="108">
        <f>SUM(Tabla32[[#This Row],[ENERO]:[DICIEMBRE]])</f>
        <v>22628088</v>
      </c>
    </row>
    <row r="115" spans="1:29" ht="11.25" customHeight="1" x14ac:dyDescent="0.2">
      <c r="A115" s="159">
        <v>10</v>
      </c>
      <c r="B115" s="28" t="s">
        <v>7509</v>
      </c>
      <c r="C115" s="27">
        <v>20032</v>
      </c>
      <c r="D115" s="30" t="s">
        <v>7507</v>
      </c>
      <c r="E115" s="29" t="s">
        <v>7516</v>
      </c>
      <c r="F115" s="44">
        <v>700376001</v>
      </c>
      <c r="G115" s="37" t="s">
        <v>6289</v>
      </c>
      <c r="H115" s="29">
        <v>1800</v>
      </c>
      <c r="I115" s="28" t="s">
        <v>7818</v>
      </c>
      <c r="J115" s="29" t="s">
        <v>5992</v>
      </c>
      <c r="K115" s="29">
        <v>30</v>
      </c>
      <c r="L115" s="45">
        <v>1100511</v>
      </c>
      <c r="M115" s="32">
        <v>11</v>
      </c>
      <c r="N115" s="46" t="s">
        <v>7583</v>
      </c>
      <c r="O115" s="34" t="s">
        <v>7512</v>
      </c>
      <c r="P115" s="200">
        <v>61511846</v>
      </c>
      <c r="Q115" s="35">
        <v>2534964</v>
      </c>
      <c r="R115" s="35">
        <v>3041957</v>
      </c>
      <c r="S115" s="36">
        <v>2365966</v>
      </c>
      <c r="T115" s="36">
        <v>3041957</v>
      </c>
      <c r="U115" s="36">
        <v>3886944</v>
      </c>
      <c r="V115" s="36">
        <v>3379952</v>
      </c>
      <c r="W115" s="119">
        <v>3548949</v>
      </c>
      <c r="X115" s="119">
        <v>3210954</v>
      </c>
      <c r="Y115" s="36"/>
      <c r="Z115" s="36"/>
      <c r="AA115" s="36"/>
      <c r="AB115" s="36"/>
      <c r="AC115" s="108">
        <f>SUM(Tabla32[[#This Row],[ENERO]:[DICIEMBRE]])</f>
        <v>25011643</v>
      </c>
    </row>
    <row r="116" spans="1:29" ht="11.25" customHeight="1" x14ac:dyDescent="0.2">
      <c r="A116" s="114">
        <v>10</v>
      </c>
      <c r="B116" s="66" t="s">
        <v>7509</v>
      </c>
      <c r="C116" s="27">
        <v>20032</v>
      </c>
      <c r="D116" s="65" t="s">
        <v>7507</v>
      </c>
      <c r="E116" s="60" t="s">
        <v>7523</v>
      </c>
      <c r="F116" s="67">
        <v>738689003</v>
      </c>
      <c r="G116" s="173" t="s">
        <v>6110</v>
      </c>
      <c r="H116" s="74">
        <v>6979</v>
      </c>
      <c r="I116" s="28" t="s">
        <v>7818</v>
      </c>
      <c r="J116" s="29" t="s">
        <v>5992</v>
      </c>
      <c r="K116" s="60">
        <v>45</v>
      </c>
      <c r="L116" s="62">
        <v>1100753</v>
      </c>
      <c r="M116" s="32">
        <v>7</v>
      </c>
      <c r="N116" s="69" t="s">
        <v>7618</v>
      </c>
      <c r="O116" s="34" t="s">
        <v>7513</v>
      </c>
      <c r="P116" s="194">
        <v>84880092</v>
      </c>
      <c r="Q116" s="71">
        <v>5317601</v>
      </c>
      <c r="R116" s="71">
        <v>3798286</v>
      </c>
      <c r="S116" s="145">
        <v>4178115</v>
      </c>
      <c r="T116" s="145">
        <v>5317601</v>
      </c>
      <c r="U116" s="76">
        <v>5697429</v>
      </c>
      <c r="V116" s="76">
        <v>6267172</v>
      </c>
      <c r="W116" s="76">
        <v>6836915</v>
      </c>
      <c r="X116" s="76">
        <v>7976401</v>
      </c>
      <c r="Y116" s="76"/>
      <c r="Z116" s="76"/>
      <c r="AA116" s="76"/>
      <c r="AB116" s="72"/>
      <c r="AC116" s="108">
        <f>SUM(Tabla32[[#This Row],[ENERO]:[DICIEMBRE]])</f>
        <v>45389520</v>
      </c>
    </row>
    <row r="117" spans="1:29" ht="11.25" customHeight="1" x14ac:dyDescent="0.2">
      <c r="A117" s="114">
        <v>10</v>
      </c>
      <c r="B117" s="66" t="s">
        <v>7509</v>
      </c>
      <c r="C117" s="27">
        <v>20032</v>
      </c>
      <c r="D117" s="65" t="s">
        <v>7507</v>
      </c>
      <c r="E117" s="60" t="s">
        <v>7523</v>
      </c>
      <c r="F117" s="67">
        <v>650587340</v>
      </c>
      <c r="G117" s="37" t="s">
        <v>6113</v>
      </c>
      <c r="H117" s="29">
        <v>7473</v>
      </c>
      <c r="I117" s="28" t="s">
        <v>7818</v>
      </c>
      <c r="J117" s="29" t="s">
        <v>5992</v>
      </c>
      <c r="K117" s="60">
        <v>20</v>
      </c>
      <c r="L117" s="62">
        <v>1100754</v>
      </c>
      <c r="M117" s="32">
        <v>7</v>
      </c>
      <c r="N117" s="69" t="s">
        <v>7658</v>
      </c>
      <c r="O117" s="69" t="s">
        <v>7513</v>
      </c>
      <c r="P117" s="194">
        <v>71684547</v>
      </c>
      <c r="Q117" s="71">
        <v>1139486</v>
      </c>
      <c r="R117" s="71">
        <v>949572</v>
      </c>
      <c r="S117" s="145">
        <v>759657</v>
      </c>
      <c r="T117" s="145">
        <v>949572</v>
      </c>
      <c r="U117" s="76">
        <v>0</v>
      </c>
      <c r="V117" s="76">
        <v>1709229</v>
      </c>
      <c r="W117" s="76">
        <v>4008543</v>
      </c>
      <c r="X117" s="76">
        <v>2089057</v>
      </c>
      <c r="Y117" s="76"/>
      <c r="Z117" s="76"/>
      <c r="AA117" s="76"/>
      <c r="AB117" s="72"/>
      <c r="AC117" s="108">
        <f>SUM(Tabla32[[#This Row],[ENERO]:[DICIEMBRE]])</f>
        <v>11605116</v>
      </c>
    </row>
    <row r="118" spans="1:29" ht="11.25" customHeight="1" x14ac:dyDescent="0.2">
      <c r="A118" s="114">
        <v>10</v>
      </c>
      <c r="B118" s="28" t="s">
        <v>7509</v>
      </c>
      <c r="C118" s="27">
        <v>20032</v>
      </c>
      <c r="D118" s="30" t="s">
        <v>7507</v>
      </c>
      <c r="E118" s="74" t="s">
        <v>7632</v>
      </c>
      <c r="F118" s="29">
        <v>700376001</v>
      </c>
      <c r="G118" s="37" t="s">
        <v>6289</v>
      </c>
      <c r="H118" s="29">
        <v>1800</v>
      </c>
      <c r="I118" s="28" t="s">
        <v>7818</v>
      </c>
      <c r="J118" s="74" t="s">
        <v>5992</v>
      </c>
      <c r="K118" s="74">
        <v>120</v>
      </c>
      <c r="L118" s="37">
        <v>1100755</v>
      </c>
      <c r="M118" s="74">
        <v>36</v>
      </c>
      <c r="N118" s="38" t="s">
        <v>7659</v>
      </c>
      <c r="O118" s="34" t="s">
        <v>7512</v>
      </c>
      <c r="P118" s="197">
        <v>10577173</v>
      </c>
      <c r="Q118" s="35">
        <v>13595868</v>
      </c>
      <c r="R118" s="35">
        <v>14014202</v>
      </c>
      <c r="S118" s="36">
        <v>13177534</v>
      </c>
      <c r="T118" s="36">
        <v>14014202</v>
      </c>
      <c r="U118" s="36">
        <v>12550032</v>
      </c>
      <c r="V118" s="36">
        <v>13177534</v>
      </c>
      <c r="W118" s="119">
        <v>13595868</v>
      </c>
      <c r="X118" s="119">
        <v>13177534</v>
      </c>
      <c r="Y118" s="36"/>
      <c r="Z118" s="36"/>
      <c r="AA118" s="36"/>
      <c r="AB118" s="36"/>
      <c r="AC118" s="108">
        <f>SUM(Tabla32[[#This Row],[ENERO]:[DICIEMBRE]])</f>
        <v>107302774</v>
      </c>
    </row>
    <row r="119" spans="1:29" ht="11.25" customHeight="1" x14ac:dyDescent="0.2">
      <c r="A119" s="174">
        <v>10</v>
      </c>
      <c r="B119" s="175" t="s">
        <v>7509</v>
      </c>
      <c r="C119" s="27">
        <v>20032</v>
      </c>
      <c r="D119" s="176" t="s">
        <v>7507</v>
      </c>
      <c r="E119" s="66" t="s">
        <v>7632</v>
      </c>
      <c r="F119" s="66">
        <v>741504006</v>
      </c>
      <c r="G119" s="173" t="s">
        <v>6111</v>
      </c>
      <c r="H119" s="74">
        <v>6999</v>
      </c>
      <c r="I119" s="28" t="s">
        <v>7818</v>
      </c>
      <c r="J119" s="74" t="s">
        <v>5983</v>
      </c>
      <c r="K119" s="66">
        <v>45</v>
      </c>
      <c r="L119" s="177">
        <v>1100761</v>
      </c>
      <c r="M119" s="32">
        <v>36</v>
      </c>
      <c r="N119" s="178" t="s">
        <v>7671</v>
      </c>
      <c r="O119" s="34" t="s">
        <v>7508</v>
      </c>
      <c r="P119" s="193">
        <v>152884923</v>
      </c>
      <c r="Q119" s="35">
        <v>8454758</v>
      </c>
      <c r="R119" s="35">
        <v>8689613</v>
      </c>
      <c r="S119" s="36">
        <v>7045632</v>
      </c>
      <c r="T119" s="36">
        <v>8689613</v>
      </c>
      <c r="U119" s="119">
        <v>7515341</v>
      </c>
      <c r="V119" s="119">
        <v>7017941</v>
      </c>
      <c r="W119" s="119">
        <v>8219904</v>
      </c>
      <c r="X119" s="119">
        <v>8454758</v>
      </c>
      <c r="Y119" s="119"/>
      <c r="Z119" s="119"/>
      <c r="AA119" s="119"/>
      <c r="AB119" s="36"/>
      <c r="AC119" s="108">
        <f>SUM(Tabla32[[#This Row],[ENERO]:[DICIEMBRE]])</f>
        <v>64087560</v>
      </c>
    </row>
    <row r="120" spans="1:29" ht="11.25" customHeight="1" x14ac:dyDescent="0.2">
      <c r="A120" s="174">
        <v>10</v>
      </c>
      <c r="B120" s="175" t="s">
        <v>7509</v>
      </c>
      <c r="C120" s="27">
        <v>20032</v>
      </c>
      <c r="D120" s="176" t="s">
        <v>7507</v>
      </c>
      <c r="E120" s="66" t="s">
        <v>7632</v>
      </c>
      <c r="F120" s="66">
        <v>700376001</v>
      </c>
      <c r="G120" s="173" t="s">
        <v>7916</v>
      </c>
      <c r="H120" s="74">
        <v>1800</v>
      </c>
      <c r="I120" s="28" t="s">
        <v>7818</v>
      </c>
      <c r="J120" s="74" t="s">
        <v>5972</v>
      </c>
      <c r="K120" s="66">
        <v>95</v>
      </c>
      <c r="L120" s="177">
        <v>1100767</v>
      </c>
      <c r="M120" s="179">
        <v>36</v>
      </c>
      <c r="N120" s="178" t="s">
        <v>7584</v>
      </c>
      <c r="O120" s="34" t="s">
        <v>7512</v>
      </c>
      <c r="P120" s="193">
        <v>35401222</v>
      </c>
      <c r="Q120" s="35">
        <v>10451338</v>
      </c>
      <c r="R120" s="35">
        <v>10451338</v>
      </c>
      <c r="S120" s="36">
        <v>10660503</v>
      </c>
      <c r="T120" s="36">
        <v>13595868</v>
      </c>
      <c r="U120" s="119">
        <v>12550032</v>
      </c>
      <c r="V120" s="119">
        <v>13177534</v>
      </c>
      <c r="W120" s="119">
        <v>12968366</v>
      </c>
      <c r="X120" s="119">
        <v>14432537</v>
      </c>
      <c r="Y120" s="119"/>
      <c r="Z120" s="119"/>
      <c r="AA120" s="119"/>
      <c r="AB120" s="36"/>
      <c r="AC120" s="108">
        <f>SUM(Tabla32[[#This Row],[ENERO]:[DICIEMBRE]])</f>
        <v>98287516</v>
      </c>
    </row>
    <row r="121" spans="1:29" ht="11.25" customHeight="1" x14ac:dyDescent="0.2">
      <c r="A121" s="174">
        <v>10</v>
      </c>
      <c r="B121" s="175" t="s">
        <v>7509</v>
      </c>
      <c r="C121" s="27">
        <v>20032</v>
      </c>
      <c r="D121" s="176" t="s">
        <v>7507</v>
      </c>
      <c r="E121" s="66" t="s">
        <v>7514</v>
      </c>
      <c r="F121" s="66">
        <v>700376001</v>
      </c>
      <c r="G121" s="173" t="s">
        <v>7916</v>
      </c>
      <c r="H121" s="74">
        <v>1800</v>
      </c>
      <c r="I121" s="28" t="s">
        <v>7818</v>
      </c>
      <c r="J121" s="29" t="s">
        <v>5992</v>
      </c>
      <c r="K121" s="66">
        <v>25</v>
      </c>
      <c r="L121" s="58">
        <v>1100773</v>
      </c>
      <c r="M121" s="32"/>
      <c r="N121" s="59" t="s">
        <v>8390</v>
      </c>
      <c r="O121" s="78" t="s">
        <v>7512</v>
      </c>
      <c r="P121" s="194">
        <v>61511846</v>
      </c>
      <c r="Q121" s="71">
        <v>0</v>
      </c>
      <c r="R121" s="71">
        <v>0</v>
      </c>
      <c r="S121" s="71">
        <v>0</v>
      </c>
      <c r="T121" s="71">
        <v>0</v>
      </c>
      <c r="U121" s="71">
        <v>0</v>
      </c>
      <c r="V121" s="71">
        <v>0</v>
      </c>
      <c r="W121" s="71">
        <v>0</v>
      </c>
      <c r="X121" s="120">
        <v>3327660</v>
      </c>
      <c r="Y121" s="120"/>
      <c r="Z121" s="120"/>
      <c r="AA121" s="164"/>
      <c r="AB121" s="72"/>
      <c r="AC121" s="135">
        <f>SUM(Tabla32[[#This Row],[ENERO]:[DICIEMBRE]])</f>
        <v>3327660</v>
      </c>
    </row>
    <row r="122" spans="1:29" ht="11.25" customHeight="1" x14ac:dyDescent="0.2">
      <c r="A122" s="174">
        <v>10</v>
      </c>
      <c r="B122" s="175" t="s">
        <v>7509</v>
      </c>
      <c r="C122" s="27">
        <v>20032</v>
      </c>
      <c r="D122" s="176" t="s">
        <v>7507</v>
      </c>
      <c r="E122" s="66" t="s">
        <v>7516</v>
      </c>
      <c r="F122" s="66">
        <v>700376001</v>
      </c>
      <c r="G122" s="173" t="s">
        <v>7916</v>
      </c>
      <c r="H122" s="74">
        <v>1800</v>
      </c>
      <c r="I122" s="28" t="s">
        <v>7818</v>
      </c>
      <c r="J122" s="29" t="s">
        <v>5992</v>
      </c>
      <c r="K122" s="66">
        <v>25</v>
      </c>
      <c r="L122" s="58">
        <v>1100774</v>
      </c>
      <c r="M122" s="32"/>
      <c r="N122" s="59" t="s">
        <v>8391</v>
      </c>
      <c r="O122" s="78" t="s">
        <v>7512</v>
      </c>
      <c r="P122" s="194">
        <v>61511846</v>
      </c>
      <c r="Q122" s="71">
        <v>0</v>
      </c>
      <c r="R122" s="71">
        <v>0</v>
      </c>
      <c r="S122" s="71">
        <v>0</v>
      </c>
      <c r="T122" s="71">
        <v>0</v>
      </c>
      <c r="U122" s="71">
        <v>0</v>
      </c>
      <c r="V122" s="71">
        <v>0</v>
      </c>
      <c r="W122" s="71">
        <v>0</v>
      </c>
      <c r="X122" s="120">
        <v>4224940</v>
      </c>
      <c r="Y122" s="120"/>
      <c r="Z122" s="120"/>
      <c r="AA122" s="164"/>
      <c r="AB122" s="72"/>
      <c r="AC122" s="135">
        <f>SUM(Tabla32[[#This Row],[ENERO]:[DICIEMBRE]])</f>
        <v>4224940</v>
      </c>
    </row>
    <row r="123" spans="1:29" ht="11.25" customHeight="1" x14ac:dyDescent="0.2">
      <c r="A123" s="174">
        <v>11</v>
      </c>
      <c r="B123" s="175" t="s">
        <v>7509</v>
      </c>
      <c r="C123" s="27">
        <v>20032</v>
      </c>
      <c r="D123" s="176" t="s">
        <v>7507</v>
      </c>
      <c r="E123" s="66" t="s">
        <v>7514</v>
      </c>
      <c r="F123" s="66">
        <v>717150007</v>
      </c>
      <c r="G123" s="173" t="s">
        <v>6102</v>
      </c>
      <c r="H123" s="74">
        <v>6570</v>
      </c>
      <c r="I123" s="28" t="s">
        <v>7818</v>
      </c>
      <c r="J123" s="74" t="s">
        <v>6118</v>
      </c>
      <c r="K123" s="66">
        <v>10</v>
      </c>
      <c r="L123" s="177">
        <v>1110148</v>
      </c>
      <c r="M123" s="179">
        <v>11</v>
      </c>
      <c r="N123" s="178" t="s">
        <v>7585</v>
      </c>
      <c r="O123" s="34" t="s">
        <v>7512</v>
      </c>
      <c r="P123" s="193">
        <v>10669418</v>
      </c>
      <c r="Q123" s="35">
        <v>2148384</v>
      </c>
      <c r="R123" s="35">
        <v>2148384</v>
      </c>
      <c r="S123" s="36">
        <v>2148384</v>
      </c>
      <c r="T123" s="36">
        <v>3437414</v>
      </c>
      <c r="U123" s="119">
        <v>3222576</v>
      </c>
      <c r="V123" s="119">
        <v>3222576</v>
      </c>
      <c r="W123" s="119">
        <v>0</v>
      </c>
      <c r="X123" s="119">
        <v>6659990</v>
      </c>
      <c r="Y123" s="119"/>
      <c r="Z123" s="92"/>
      <c r="AA123" s="119"/>
      <c r="AB123" s="36"/>
      <c r="AC123" s="108">
        <f>SUM(Tabla32[[#This Row],[ENERO]:[DICIEMBRE]])</f>
        <v>22987708</v>
      </c>
    </row>
    <row r="124" spans="1:29" ht="11.25" customHeight="1" x14ac:dyDescent="0.2">
      <c r="A124" s="155">
        <v>11</v>
      </c>
      <c r="B124" s="66" t="s">
        <v>7509</v>
      </c>
      <c r="C124" s="27">
        <v>20032</v>
      </c>
      <c r="D124" s="65" t="s">
        <v>7507</v>
      </c>
      <c r="E124" s="60" t="s">
        <v>7516</v>
      </c>
      <c r="F124" s="67">
        <v>717150007</v>
      </c>
      <c r="G124" s="37" t="s">
        <v>6102</v>
      </c>
      <c r="H124" s="29">
        <v>6570</v>
      </c>
      <c r="I124" s="28" t="s">
        <v>7818</v>
      </c>
      <c r="J124" s="29" t="s">
        <v>6118</v>
      </c>
      <c r="K124" s="60">
        <v>10</v>
      </c>
      <c r="L124" s="62">
        <v>1110149</v>
      </c>
      <c r="M124" s="32">
        <v>11</v>
      </c>
      <c r="N124" s="81" t="s">
        <v>7586</v>
      </c>
      <c r="O124" s="34" t="s">
        <v>7512</v>
      </c>
      <c r="P124" s="194">
        <v>10669418</v>
      </c>
      <c r="Q124" s="156">
        <v>2727680</v>
      </c>
      <c r="R124" s="35">
        <v>2454912</v>
      </c>
      <c r="S124" s="145">
        <v>2454912</v>
      </c>
      <c r="T124" s="145">
        <v>3273216</v>
      </c>
      <c r="U124" s="76">
        <v>3273217</v>
      </c>
      <c r="V124" s="119">
        <v>3000448</v>
      </c>
      <c r="W124" s="76">
        <v>0</v>
      </c>
      <c r="X124" s="76">
        <v>4637056</v>
      </c>
      <c r="Y124" s="76"/>
      <c r="Z124" s="76"/>
      <c r="AA124" s="76"/>
      <c r="AB124" s="72"/>
      <c r="AC124" s="108">
        <f>SUM(Tabla32[[#This Row],[ENERO]:[DICIEMBRE]])</f>
        <v>21821441</v>
      </c>
    </row>
    <row r="125" spans="1:29" ht="11.25" customHeight="1" x14ac:dyDescent="0.2">
      <c r="A125" s="165">
        <v>11</v>
      </c>
      <c r="B125" s="83" t="s">
        <v>7509</v>
      </c>
      <c r="C125" s="48">
        <v>20032</v>
      </c>
      <c r="D125" s="84" t="s">
        <v>7507</v>
      </c>
      <c r="E125" s="55" t="s">
        <v>7523</v>
      </c>
      <c r="F125" s="51">
        <v>721694003</v>
      </c>
      <c r="G125" s="85" t="s">
        <v>7526</v>
      </c>
      <c r="H125" s="53">
        <v>6915</v>
      </c>
      <c r="I125" s="28" t="s">
        <v>7818</v>
      </c>
      <c r="J125" s="54" t="s">
        <v>6118</v>
      </c>
      <c r="K125" s="55">
        <v>30</v>
      </c>
      <c r="L125" s="56">
        <v>1110190</v>
      </c>
      <c r="M125" s="54">
        <v>7</v>
      </c>
      <c r="N125" s="57" t="s">
        <v>7703</v>
      </c>
      <c r="O125" s="34" t="s">
        <v>7508</v>
      </c>
      <c r="P125" s="86">
        <v>91900169430</v>
      </c>
      <c r="Q125" s="148">
        <v>3984869</v>
      </c>
      <c r="R125" s="148">
        <v>3984869</v>
      </c>
      <c r="S125" s="149">
        <v>3371812</v>
      </c>
      <c r="T125" s="150">
        <v>3984869</v>
      </c>
      <c r="U125" s="150">
        <v>3678340</v>
      </c>
      <c r="V125" s="150">
        <v>3065284</v>
      </c>
      <c r="W125" s="150">
        <v>3371812</v>
      </c>
      <c r="X125" s="150">
        <v>2452227</v>
      </c>
      <c r="Y125" s="150"/>
      <c r="Z125" s="150"/>
      <c r="AA125" s="150"/>
      <c r="AB125" s="151"/>
      <c r="AC125" s="108">
        <f>SUM(Tabla32[[#This Row],[ENERO]:[DICIEMBRE]])</f>
        <v>27894082</v>
      </c>
    </row>
    <row r="126" spans="1:29" ht="11.25" customHeight="1" x14ac:dyDescent="0.2">
      <c r="A126" s="109">
        <v>11</v>
      </c>
      <c r="B126" s="47" t="s">
        <v>7509</v>
      </c>
      <c r="C126" s="48">
        <v>20032</v>
      </c>
      <c r="D126" s="49" t="s">
        <v>7507</v>
      </c>
      <c r="E126" s="50" t="s">
        <v>7632</v>
      </c>
      <c r="F126" s="51">
        <v>717150007</v>
      </c>
      <c r="G126" s="52" t="s">
        <v>7562</v>
      </c>
      <c r="H126" s="53">
        <v>6570</v>
      </c>
      <c r="I126" s="28" t="s">
        <v>7818</v>
      </c>
      <c r="J126" s="54" t="s">
        <v>6118</v>
      </c>
      <c r="K126" s="55">
        <v>50</v>
      </c>
      <c r="L126" s="56">
        <v>1110191</v>
      </c>
      <c r="M126" s="50">
        <v>36</v>
      </c>
      <c r="N126" s="57" t="s">
        <v>7587</v>
      </c>
      <c r="O126" s="34" t="s">
        <v>7512</v>
      </c>
      <c r="P126" s="191">
        <v>10705261</v>
      </c>
      <c r="Q126" s="110">
        <v>18100227</v>
      </c>
      <c r="R126" s="110">
        <v>14386592</v>
      </c>
      <c r="S126" s="111">
        <v>25189895</v>
      </c>
      <c r="T126" s="111">
        <v>16880160</v>
      </c>
      <c r="U126" s="111">
        <v>28021066</v>
      </c>
      <c r="V126" s="111">
        <v>20931399</v>
      </c>
      <c r="W126" s="111">
        <v>18230573</v>
      </c>
      <c r="X126" s="180">
        <v>16880160</v>
      </c>
      <c r="Y126" s="111"/>
      <c r="Z126" s="111"/>
      <c r="AA126" s="111"/>
      <c r="AB126" s="111"/>
      <c r="AC126" s="108">
        <f>SUM(Tabla32[[#This Row],[ENERO]:[DICIEMBRE]])</f>
        <v>158620072</v>
      </c>
    </row>
    <row r="127" spans="1:29" ht="11.25" customHeight="1" x14ac:dyDescent="0.2">
      <c r="A127" s="109">
        <v>11</v>
      </c>
      <c r="B127" s="47" t="s">
        <v>7509</v>
      </c>
      <c r="C127" s="48">
        <v>20032</v>
      </c>
      <c r="D127" s="49" t="s">
        <v>7507</v>
      </c>
      <c r="E127" s="66" t="s">
        <v>7514</v>
      </c>
      <c r="F127" s="51">
        <v>717150007</v>
      </c>
      <c r="G127" s="52" t="s">
        <v>7562</v>
      </c>
      <c r="H127" s="53">
        <v>6570</v>
      </c>
      <c r="I127" s="28" t="s">
        <v>7818</v>
      </c>
      <c r="J127" s="29" t="s">
        <v>6118</v>
      </c>
      <c r="K127" s="60">
        <v>20</v>
      </c>
      <c r="L127" s="62">
        <v>1110200</v>
      </c>
      <c r="M127" s="29"/>
      <c r="N127" s="63" t="s">
        <v>8392</v>
      </c>
      <c r="O127" s="78" t="s">
        <v>7512</v>
      </c>
      <c r="P127" s="194">
        <v>10713051</v>
      </c>
      <c r="Q127" s="71">
        <v>0</v>
      </c>
      <c r="R127" s="71">
        <v>0</v>
      </c>
      <c r="S127" s="71">
        <v>0</v>
      </c>
      <c r="T127" s="71">
        <v>0</v>
      </c>
      <c r="U127" s="71">
        <v>0</v>
      </c>
      <c r="V127" s="71">
        <v>0</v>
      </c>
      <c r="W127" s="71">
        <v>0</v>
      </c>
      <c r="X127" s="120">
        <v>4296768</v>
      </c>
      <c r="Y127" s="120"/>
      <c r="Z127" s="120"/>
      <c r="AA127" s="164"/>
      <c r="AB127" s="72"/>
      <c r="AC127" s="135">
        <f>SUM(Tabla32[[#This Row],[ENERO]:[DICIEMBRE]])</f>
        <v>4296768</v>
      </c>
    </row>
    <row r="128" spans="1:29" ht="11.25" customHeight="1" x14ac:dyDescent="0.2">
      <c r="A128" s="109">
        <v>11</v>
      </c>
      <c r="B128" s="47" t="s">
        <v>7509</v>
      </c>
      <c r="C128" s="48">
        <v>20032</v>
      </c>
      <c r="D128" s="49" t="s">
        <v>7507</v>
      </c>
      <c r="E128" s="66" t="s">
        <v>7516</v>
      </c>
      <c r="F128" s="51">
        <v>717150007</v>
      </c>
      <c r="G128" s="52" t="s">
        <v>7562</v>
      </c>
      <c r="H128" s="53">
        <v>6570</v>
      </c>
      <c r="I128" s="28" t="s">
        <v>7818</v>
      </c>
      <c r="J128" s="29" t="s">
        <v>6118</v>
      </c>
      <c r="K128" s="60">
        <v>20</v>
      </c>
      <c r="L128" s="62">
        <v>1110201</v>
      </c>
      <c r="M128" s="29"/>
      <c r="N128" s="63" t="s">
        <v>8393</v>
      </c>
      <c r="O128" s="78" t="s">
        <v>7512</v>
      </c>
      <c r="P128" s="194">
        <v>10713051</v>
      </c>
      <c r="Q128" s="71">
        <v>0</v>
      </c>
      <c r="R128" s="71">
        <v>0</v>
      </c>
      <c r="S128" s="71">
        <v>0</v>
      </c>
      <c r="T128" s="71">
        <v>0</v>
      </c>
      <c r="U128" s="71">
        <v>0</v>
      </c>
      <c r="V128" s="71">
        <v>0</v>
      </c>
      <c r="W128" s="71">
        <v>0</v>
      </c>
      <c r="X128" s="120">
        <v>5455361</v>
      </c>
      <c r="Y128" s="120"/>
      <c r="Z128" s="120"/>
      <c r="AA128" s="164"/>
      <c r="AB128" s="72"/>
      <c r="AC128" s="135">
        <f>SUM(Tabla32[[#This Row],[ENERO]:[DICIEMBRE]])</f>
        <v>5455361</v>
      </c>
    </row>
    <row r="129" spans="1:29" ht="11.25" customHeight="1" x14ac:dyDescent="0.2">
      <c r="A129" s="109">
        <v>12</v>
      </c>
      <c r="B129" s="47" t="s">
        <v>7509</v>
      </c>
      <c r="C129" s="48">
        <v>20032</v>
      </c>
      <c r="D129" s="49" t="s">
        <v>7507</v>
      </c>
      <c r="E129" s="66" t="s">
        <v>7514</v>
      </c>
      <c r="F129" s="61">
        <v>717150007</v>
      </c>
      <c r="G129" s="38" t="s">
        <v>6102</v>
      </c>
      <c r="H129" s="70">
        <v>6570</v>
      </c>
      <c r="I129" s="28" t="s">
        <v>7818</v>
      </c>
      <c r="J129" s="29" t="s">
        <v>6003</v>
      </c>
      <c r="K129" s="60">
        <v>12</v>
      </c>
      <c r="L129" s="62">
        <v>1120157</v>
      </c>
      <c r="M129" s="29">
        <v>11</v>
      </c>
      <c r="N129" s="63" t="s">
        <v>7588</v>
      </c>
      <c r="O129" s="34" t="s">
        <v>7512</v>
      </c>
      <c r="P129" s="194">
        <v>10669400</v>
      </c>
      <c r="Q129" s="71">
        <v>2185747</v>
      </c>
      <c r="R129" s="71">
        <v>2185747</v>
      </c>
      <c r="S129" s="72">
        <v>2185747</v>
      </c>
      <c r="T129" s="119">
        <v>2185747</v>
      </c>
      <c r="U129" s="120">
        <v>2185747</v>
      </c>
      <c r="V129" s="119">
        <v>2003602</v>
      </c>
      <c r="W129" s="119">
        <v>60715</v>
      </c>
      <c r="X129" s="119">
        <v>2003602</v>
      </c>
      <c r="Y129" s="119"/>
      <c r="Z129" s="119"/>
      <c r="AA129" s="76"/>
      <c r="AB129" s="72"/>
      <c r="AC129" s="108">
        <f>SUM(Tabla32[[#This Row],[ENERO]:[DICIEMBRE]])</f>
        <v>14996654</v>
      </c>
    </row>
    <row r="130" spans="1:29" ht="11.25" customHeight="1" x14ac:dyDescent="0.2">
      <c r="A130" s="109">
        <v>12</v>
      </c>
      <c r="B130" s="47" t="s">
        <v>7509</v>
      </c>
      <c r="C130" s="48">
        <v>20032</v>
      </c>
      <c r="D130" s="49" t="s">
        <v>7507</v>
      </c>
      <c r="E130" s="66" t="s">
        <v>7516</v>
      </c>
      <c r="F130" s="61">
        <v>717150007</v>
      </c>
      <c r="G130" s="38" t="s">
        <v>6102</v>
      </c>
      <c r="H130" s="70">
        <v>6570</v>
      </c>
      <c r="I130" s="28" t="s">
        <v>7818</v>
      </c>
      <c r="J130" s="29" t="s">
        <v>6003</v>
      </c>
      <c r="K130" s="60">
        <v>12</v>
      </c>
      <c r="L130" s="62">
        <v>1120158</v>
      </c>
      <c r="M130" s="29">
        <v>11</v>
      </c>
      <c r="N130" s="63" t="s">
        <v>7589</v>
      </c>
      <c r="O130" s="34" t="s">
        <v>7512</v>
      </c>
      <c r="P130" s="194">
        <v>10669400</v>
      </c>
      <c r="Q130" s="71">
        <v>2775118</v>
      </c>
      <c r="R130" s="71">
        <v>2543858</v>
      </c>
      <c r="S130" s="72">
        <v>2543858</v>
      </c>
      <c r="T130" s="119">
        <v>2312598</v>
      </c>
      <c r="U130" s="120">
        <v>2543858</v>
      </c>
      <c r="V130" s="119">
        <v>2312599</v>
      </c>
      <c r="W130" s="119">
        <v>77087</v>
      </c>
      <c r="X130" s="119">
        <v>2312599</v>
      </c>
      <c r="Y130" s="119"/>
      <c r="Z130" s="119"/>
      <c r="AA130" s="121"/>
      <c r="AB130" s="72"/>
      <c r="AC130" s="108">
        <f>SUM(Tabla32[[#This Row],[ENERO]:[DICIEMBRE]])</f>
        <v>17421575</v>
      </c>
    </row>
    <row r="131" spans="1:29" ht="11.25" customHeight="1" x14ac:dyDescent="0.2">
      <c r="A131" s="114">
        <v>12</v>
      </c>
      <c r="B131" s="64" t="s">
        <v>7509</v>
      </c>
      <c r="C131" s="27">
        <v>20032</v>
      </c>
      <c r="D131" s="65" t="s">
        <v>7507</v>
      </c>
      <c r="E131" s="66" t="s">
        <v>7632</v>
      </c>
      <c r="F131" s="61">
        <v>717150007</v>
      </c>
      <c r="G131" s="38" t="s">
        <v>7562</v>
      </c>
      <c r="H131" s="70">
        <v>6570</v>
      </c>
      <c r="I131" s="28" t="s">
        <v>7818</v>
      </c>
      <c r="J131" s="29" t="s">
        <v>6003</v>
      </c>
      <c r="K131" s="60">
        <v>40</v>
      </c>
      <c r="L131" s="62">
        <v>1120209</v>
      </c>
      <c r="M131" s="29">
        <v>36</v>
      </c>
      <c r="N131" s="63" t="s">
        <v>7914</v>
      </c>
      <c r="O131" s="78" t="s">
        <v>7512</v>
      </c>
      <c r="P131" s="194">
        <v>10705252</v>
      </c>
      <c r="Q131" s="71">
        <v>11246232</v>
      </c>
      <c r="R131" s="71">
        <v>11596679</v>
      </c>
      <c r="S131" s="72">
        <v>11596681</v>
      </c>
      <c r="T131" s="119">
        <v>14017872</v>
      </c>
      <c r="U131" s="120">
        <v>13667425</v>
      </c>
      <c r="V131" s="120">
        <v>14017872</v>
      </c>
      <c r="W131" s="120">
        <v>12616085</v>
      </c>
      <c r="X131" s="120">
        <v>12966532</v>
      </c>
      <c r="Y131" s="120"/>
      <c r="Z131" s="119"/>
      <c r="AA131" s="121"/>
      <c r="AB131" s="72"/>
      <c r="AC131" s="108">
        <f>SUM(Tabla32[[#This Row],[ENERO]:[DICIEMBRE]])</f>
        <v>101725378</v>
      </c>
    </row>
    <row r="132" spans="1:29" ht="11.25" customHeight="1" x14ac:dyDescent="0.2">
      <c r="A132" s="114">
        <v>12</v>
      </c>
      <c r="B132" s="64" t="s">
        <v>7509</v>
      </c>
      <c r="C132" s="27">
        <v>20032</v>
      </c>
      <c r="D132" s="65" t="s">
        <v>7507</v>
      </c>
      <c r="E132" s="66" t="s">
        <v>7514</v>
      </c>
      <c r="F132" s="61">
        <v>717150007</v>
      </c>
      <c r="G132" s="38" t="s">
        <v>7562</v>
      </c>
      <c r="H132" s="70">
        <v>6570</v>
      </c>
      <c r="I132" s="28" t="s">
        <v>7818</v>
      </c>
      <c r="J132" s="29" t="s">
        <v>6003</v>
      </c>
      <c r="K132" s="60">
        <v>12</v>
      </c>
      <c r="L132" s="62">
        <v>1120215</v>
      </c>
      <c r="M132" s="29"/>
      <c r="N132" s="63" t="s">
        <v>7588</v>
      </c>
      <c r="O132" s="78" t="s">
        <v>7512</v>
      </c>
      <c r="P132" s="194">
        <v>10713042</v>
      </c>
      <c r="Q132" s="71">
        <v>0</v>
      </c>
      <c r="R132" s="71">
        <v>0</v>
      </c>
      <c r="S132" s="71">
        <v>0</v>
      </c>
      <c r="T132" s="71">
        <v>0</v>
      </c>
      <c r="U132" s="71">
        <v>0</v>
      </c>
      <c r="V132" s="71">
        <v>0</v>
      </c>
      <c r="W132" s="71">
        <v>0</v>
      </c>
      <c r="X132" s="120">
        <v>2185747</v>
      </c>
      <c r="Y132" s="120"/>
      <c r="Z132" s="120"/>
      <c r="AA132" s="164"/>
      <c r="AB132" s="72"/>
      <c r="AC132" s="135">
        <f>SUM(Tabla32[[#This Row],[ENERO]:[DICIEMBRE]])</f>
        <v>2185747</v>
      </c>
    </row>
    <row r="133" spans="1:29" ht="11.25" customHeight="1" x14ac:dyDescent="0.2">
      <c r="A133" s="114">
        <v>12</v>
      </c>
      <c r="B133" s="64" t="s">
        <v>7509</v>
      </c>
      <c r="C133" s="27">
        <v>20032</v>
      </c>
      <c r="D133" s="65" t="s">
        <v>7507</v>
      </c>
      <c r="E133" s="66" t="s">
        <v>7516</v>
      </c>
      <c r="F133" s="61">
        <v>717150007</v>
      </c>
      <c r="G133" s="38" t="s">
        <v>7562</v>
      </c>
      <c r="H133" s="70">
        <v>6570</v>
      </c>
      <c r="I133" s="28" t="s">
        <v>7818</v>
      </c>
      <c r="J133" s="29" t="s">
        <v>6003</v>
      </c>
      <c r="K133" s="60">
        <v>12</v>
      </c>
      <c r="L133" s="62">
        <v>1120216</v>
      </c>
      <c r="M133" s="29"/>
      <c r="N133" s="63" t="s">
        <v>7589</v>
      </c>
      <c r="O133" s="78" t="s">
        <v>7512</v>
      </c>
      <c r="P133" s="194">
        <v>10713042</v>
      </c>
      <c r="Q133" s="71">
        <v>0</v>
      </c>
      <c r="R133" s="71">
        <v>0</v>
      </c>
      <c r="S133" s="71">
        <v>0</v>
      </c>
      <c r="T133" s="71">
        <v>0</v>
      </c>
      <c r="U133" s="71">
        <v>0</v>
      </c>
      <c r="V133" s="71">
        <v>0</v>
      </c>
      <c r="W133" s="71">
        <v>0</v>
      </c>
      <c r="X133" s="120">
        <v>2775118</v>
      </c>
      <c r="Y133" s="120"/>
      <c r="Z133" s="120"/>
      <c r="AA133" s="164"/>
      <c r="AB133" s="72"/>
      <c r="AC133" s="135">
        <f>SUM(Tabla32[[#This Row],[ENERO]:[DICIEMBRE]])</f>
        <v>2775118</v>
      </c>
    </row>
    <row r="134" spans="1:29" ht="11.25" customHeight="1" x14ac:dyDescent="0.2">
      <c r="A134" s="114">
        <v>13</v>
      </c>
      <c r="B134" s="64" t="s">
        <v>7509</v>
      </c>
      <c r="C134" s="27">
        <v>20032</v>
      </c>
      <c r="D134" s="65" t="s">
        <v>7507</v>
      </c>
      <c r="E134" s="66" t="s">
        <v>7514</v>
      </c>
      <c r="F134" s="61">
        <v>650450957</v>
      </c>
      <c r="G134" s="38" t="s">
        <v>6114</v>
      </c>
      <c r="H134" s="70">
        <v>7478</v>
      </c>
      <c r="I134" s="28" t="s">
        <v>7818</v>
      </c>
      <c r="J134" s="29" t="s">
        <v>68</v>
      </c>
      <c r="K134" s="60">
        <v>58</v>
      </c>
      <c r="L134" s="62">
        <v>1131888</v>
      </c>
      <c r="M134" s="29">
        <v>11</v>
      </c>
      <c r="N134" s="63" t="s">
        <v>7594</v>
      </c>
      <c r="O134" s="59" t="s">
        <v>7595</v>
      </c>
      <c r="P134" s="194">
        <v>140652333</v>
      </c>
      <c r="Q134" s="71">
        <v>2685480</v>
      </c>
      <c r="R134" s="71">
        <v>2568720</v>
      </c>
      <c r="S134" s="72">
        <v>2335200</v>
      </c>
      <c r="T134" s="119">
        <v>2101680</v>
      </c>
      <c r="U134" s="120">
        <v>2685480</v>
      </c>
      <c r="V134" s="120">
        <v>2568720</v>
      </c>
      <c r="W134" s="120">
        <v>3035760</v>
      </c>
      <c r="X134" s="120">
        <v>0</v>
      </c>
      <c r="Y134" s="120"/>
      <c r="Z134" s="119"/>
      <c r="AA134" s="76"/>
      <c r="AB134" s="72"/>
      <c r="AC134" s="108">
        <f>SUM(Tabla32[[#This Row],[ENERO]:[DICIEMBRE]])</f>
        <v>17981040</v>
      </c>
    </row>
    <row r="135" spans="1:29" ht="11.25" customHeight="1" x14ac:dyDescent="0.2">
      <c r="A135" s="114">
        <v>13</v>
      </c>
      <c r="B135" s="64" t="s">
        <v>7509</v>
      </c>
      <c r="C135" s="27">
        <v>20032</v>
      </c>
      <c r="D135" s="65" t="s">
        <v>7507</v>
      </c>
      <c r="E135" s="66" t="s">
        <v>7516</v>
      </c>
      <c r="F135" s="61">
        <v>650450957</v>
      </c>
      <c r="G135" s="38" t="s">
        <v>6114</v>
      </c>
      <c r="H135" s="70">
        <v>7478</v>
      </c>
      <c r="I135" s="28" t="s">
        <v>7818</v>
      </c>
      <c r="J135" s="29" t="s">
        <v>68</v>
      </c>
      <c r="K135" s="60">
        <v>58</v>
      </c>
      <c r="L135" s="62">
        <v>1131889</v>
      </c>
      <c r="M135" s="29">
        <v>11</v>
      </c>
      <c r="N135" s="63" t="s">
        <v>7596</v>
      </c>
      <c r="O135" s="59" t="s">
        <v>7595</v>
      </c>
      <c r="P135" s="194">
        <v>140652333</v>
      </c>
      <c r="Q135" s="71">
        <v>3409601</v>
      </c>
      <c r="R135" s="71">
        <v>3113114</v>
      </c>
      <c r="S135" s="72">
        <v>2816627</v>
      </c>
      <c r="T135" s="119">
        <v>2668383</v>
      </c>
      <c r="U135" s="120">
        <v>3261357</v>
      </c>
      <c r="V135" s="120">
        <v>3113114</v>
      </c>
      <c r="W135" s="120">
        <v>3854331</v>
      </c>
      <c r="X135" s="120">
        <v>0</v>
      </c>
      <c r="Y135" s="120"/>
      <c r="Z135" s="119"/>
      <c r="AA135" s="76"/>
      <c r="AB135" s="72"/>
      <c r="AC135" s="108">
        <f>SUM(Tabla32[[#This Row],[ENERO]:[DICIEMBRE]])</f>
        <v>22236527</v>
      </c>
    </row>
    <row r="136" spans="1:29" ht="11.25" customHeight="1" x14ac:dyDescent="0.2">
      <c r="A136" s="114">
        <v>13</v>
      </c>
      <c r="B136" s="64" t="s">
        <v>7509</v>
      </c>
      <c r="C136" s="27">
        <v>20032</v>
      </c>
      <c r="D136" s="65" t="s">
        <v>7507</v>
      </c>
      <c r="E136" s="66" t="s">
        <v>7514</v>
      </c>
      <c r="F136" s="61" t="s">
        <v>5966</v>
      </c>
      <c r="G136" s="38" t="s">
        <v>6115</v>
      </c>
      <c r="H136" s="70">
        <v>7497</v>
      </c>
      <c r="I136" s="28" t="s">
        <v>7818</v>
      </c>
      <c r="J136" s="29" t="s">
        <v>5993</v>
      </c>
      <c r="K136" s="60">
        <v>20</v>
      </c>
      <c r="L136" s="62">
        <v>1131891</v>
      </c>
      <c r="M136" s="29">
        <v>11</v>
      </c>
      <c r="N136" s="63" t="s">
        <v>7597</v>
      </c>
      <c r="O136" s="34" t="s">
        <v>7518</v>
      </c>
      <c r="P136" s="194">
        <v>4720170309</v>
      </c>
      <c r="Q136" s="71">
        <v>2335200</v>
      </c>
      <c r="R136" s="71">
        <v>2335200</v>
      </c>
      <c r="S136" s="72">
        <v>2218440</v>
      </c>
      <c r="T136" s="119">
        <v>2335200</v>
      </c>
      <c r="U136" s="120">
        <v>2335200</v>
      </c>
      <c r="V136" s="120">
        <v>2335200</v>
      </c>
      <c r="W136" s="120">
        <v>1961568</v>
      </c>
      <c r="X136" s="120">
        <v>140112</v>
      </c>
      <c r="Y136" s="120"/>
      <c r="Z136" s="120"/>
      <c r="AA136" s="158"/>
      <c r="AB136" s="72"/>
      <c r="AC136" s="108">
        <f>SUM(Tabla32[[#This Row],[ENERO]:[DICIEMBRE]])</f>
        <v>15996120</v>
      </c>
    </row>
    <row r="137" spans="1:29" ht="11.25" customHeight="1" x14ac:dyDescent="0.2">
      <c r="A137" s="114">
        <v>13</v>
      </c>
      <c r="B137" s="64" t="s">
        <v>7509</v>
      </c>
      <c r="C137" s="27">
        <v>20032</v>
      </c>
      <c r="D137" s="65" t="s">
        <v>7507</v>
      </c>
      <c r="E137" s="66" t="s">
        <v>7516</v>
      </c>
      <c r="F137" s="61" t="s">
        <v>5966</v>
      </c>
      <c r="G137" s="38" t="s">
        <v>6115</v>
      </c>
      <c r="H137" s="70">
        <v>7497</v>
      </c>
      <c r="I137" s="28" t="s">
        <v>7818</v>
      </c>
      <c r="J137" s="29" t="s">
        <v>5993</v>
      </c>
      <c r="K137" s="60">
        <v>20</v>
      </c>
      <c r="L137" s="62">
        <v>1131892</v>
      </c>
      <c r="M137" s="29">
        <v>11</v>
      </c>
      <c r="N137" s="63" t="s">
        <v>7598</v>
      </c>
      <c r="O137" s="34" t="s">
        <v>7518</v>
      </c>
      <c r="P137" s="194">
        <v>4720170309</v>
      </c>
      <c r="Q137" s="71">
        <v>2816627</v>
      </c>
      <c r="R137" s="71">
        <v>2816627</v>
      </c>
      <c r="S137" s="72">
        <v>2668383</v>
      </c>
      <c r="T137" s="119">
        <v>2816627</v>
      </c>
      <c r="U137" s="120">
        <v>2668383</v>
      </c>
      <c r="V137" s="120">
        <v>2816627</v>
      </c>
      <c r="W137" s="120">
        <v>2352131</v>
      </c>
      <c r="X137" s="120">
        <v>168009</v>
      </c>
      <c r="Y137" s="120"/>
      <c r="Z137" s="120"/>
      <c r="AA137" s="164"/>
      <c r="AB137" s="72"/>
      <c r="AC137" s="108">
        <f>SUM(Tabla32[[#This Row],[ENERO]:[DICIEMBRE]])</f>
        <v>19123414</v>
      </c>
    </row>
    <row r="138" spans="1:29" ht="11.25" customHeight="1" x14ac:dyDescent="0.2">
      <c r="A138" s="181">
        <v>13</v>
      </c>
      <c r="B138" s="28" t="s">
        <v>7509</v>
      </c>
      <c r="C138" s="27">
        <v>20032</v>
      </c>
      <c r="D138" s="30" t="s">
        <v>7507</v>
      </c>
      <c r="E138" s="29" t="s">
        <v>7510</v>
      </c>
      <c r="F138" s="29">
        <v>738689003</v>
      </c>
      <c r="G138" s="93" t="s">
        <v>6110</v>
      </c>
      <c r="H138" s="70">
        <v>6979</v>
      </c>
      <c r="I138" s="28" t="s">
        <v>7818</v>
      </c>
      <c r="J138" s="94" t="s">
        <v>7426</v>
      </c>
      <c r="K138" s="29">
        <v>88</v>
      </c>
      <c r="L138" s="37">
        <v>1132523</v>
      </c>
      <c r="M138" s="32">
        <v>12</v>
      </c>
      <c r="N138" s="38" t="s">
        <v>7605</v>
      </c>
      <c r="O138" s="34" t="s">
        <v>7513</v>
      </c>
      <c r="P138" s="205">
        <v>32045553</v>
      </c>
      <c r="Q138" s="35">
        <v>22658112</v>
      </c>
      <c r="R138" s="35">
        <v>20769936</v>
      </c>
      <c r="S138" s="36">
        <v>20769936</v>
      </c>
      <c r="T138" s="36">
        <v>21950046</v>
      </c>
      <c r="U138" s="36">
        <v>24546288</v>
      </c>
      <c r="V138" s="36">
        <v>22658112</v>
      </c>
      <c r="W138" s="36">
        <v>27850596</v>
      </c>
      <c r="X138" s="36">
        <v>20769936</v>
      </c>
      <c r="Y138" s="36"/>
      <c r="Z138" s="36"/>
      <c r="AA138" s="36"/>
      <c r="AB138" s="36"/>
      <c r="AC138" s="108">
        <f>SUM(Tabla32[[#This Row],[ENERO]:[DICIEMBRE]])</f>
        <v>181972962</v>
      </c>
    </row>
    <row r="139" spans="1:29" ht="11.25" customHeight="1" x14ac:dyDescent="0.2">
      <c r="A139" s="181">
        <v>13</v>
      </c>
      <c r="B139" s="28" t="s">
        <v>7509</v>
      </c>
      <c r="C139" s="27">
        <v>20032</v>
      </c>
      <c r="D139" s="30" t="s">
        <v>7507</v>
      </c>
      <c r="E139" s="29" t="s">
        <v>7525</v>
      </c>
      <c r="F139" s="29">
        <v>719400000</v>
      </c>
      <c r="G139" s="93" t="s">
        <v>6100</v>
      </c>
      <c r="H139" s="70">
        <v>3842</v>
      </c>
      <c r="I139" s="28" t="s">
        <v>7818</v>
      </c>
      <c r="J139" s="94" t="s">
        <v>6005</v>
      </c>
      <c r="K139" s="29">
        <v>80</v>
      </c>
      <c r="L139" s="37">
        <v>1132529</v>
      </c>
      <c r="M139" s="32">
        <v>14</v>
      </c>
      <c r="N139" s="38" t="s">
        <v>7606</v>
      </c>
      <c r="O139" s="34" t="s">
        <v>7520</v>
      </c>
      <c r="P139" s="205">
        <v>970143556</v>
      </c>
      <c r="Q139" s="35">
        <v>4013625</v>
      </c>
      <c r="R139" s="35">
        <v>3531990</v>
      </c>
      <c r="S139" s="36">
        <v>3853080</v>
      </c>
      <c r="T139" s="36">
        <v>3531990</v>
      </c>
      <c r="U139" s="36">
        <v>3050355</v>
      </c>
      <c r="V139" s="36">
        <v>3050355</v>
      </c>
      <c r="W139" s="36">
        <v>3531990</v>
      </c>
      <c r="X139" s="36">
        <v>4174170</v>
      </c>
      <c r="Y139" s="36"/>
      <c r="Z139" s="36"/>
      <c r="AA139" s="36"/>
      <c r="AB139" s="36"/>
      <c r="AC139" s="108">
        <f>SUM(Tabla32[[#This Row],[ENERO]:[DICIEMBRE]])</f>
        <v>28737555</v>
      </c>
    </row>
    <row r="140" spans="1:29" ht="11.25" customHeight="1" x14ac:dyDescent="0.2">
      <c r="A140" s="114">
        <v>13</v>
      </c>
      <c r="B140" s="28" t="s">
        <v>7509</v>
      </c>
      <c r="C140" s="27">
        <v>20032</v>
      </c>
      <c r="D140" s="30" t="s">
        <v>7507</v>
      </c>
      <c r="E140" s="60" t="s">
        <v>7522</v>
      </c>
      <c r="F140" s="67">
        <v>716316009</v>
      </c>
      <c r="G140" s="37" t="s">
        <v>6101</v>
      </c>
      <c r="H140" s="29">
        <v>6470</v>
      </c>
      <c r="I140" s="28" t="s">
        <v>7818</v>
      </c>
      <c r="J140" s="94" t="s">
        <v>221</v>
      </c>
      <c r="K140" s="60">
        <v>150</v>
      </c>
      <c r="L140" s="62">
        <v>1132536</v>
      </c>
      <c r="M140" s="29">
        <v>13</v>
      </c>
      <c r="N140" s="69" t="s">
        <v>7607</v>
      </c>
      <c r="O140" s="34" t="s">
        <v>7512</v>
      </c>
      <c r="P140" s="197">
        <v>10703861</v>
      </c>
      <c r="Q140" s="71">
        <v>13900695</v>
      </c>
      <c r="R140" s="71">
        <v>11809440</v>
      </c>
      <c r="S140" s="145">
        <v>12055470</v>
      </c>
      <c r="T140" s="76">
        <v>14023710</v>
      </c>
      <c r="U140" s="76">
        <v>14392755</v>
      </c>
      <c r="V140" s="76">
        <v>13900695</v>
      </c>
      <c r="W140" s="76">
        <v>13900695</v>
      </c>
      <c r="X140" s="76">
        <v>15376875</v>
      </c>
      <c r="Y140" s="76"/>
      <c r="Z140" s="76"/>
      <c r="AA140" s="76"/>
      <c r="AB140" s="72"/>
      <c r="AC140" s="108">
        <f>SUM(Tabla32[[#This Row],[ENERO]:[DICIEMBRE]])</f>
        <v>109360335</v>
      </c>
    </row>
    <row r="141" spans="1:29" ht="11.25" customHeight="1" x14ac:dyDescent="0.2">
      <c r="A141" s="114">
        <v>13</v>
      </c>
      <c r="B141" s="28" t="s">
        <v>7509</v>
      </c>
      <c r="C141" s="27">
        <v>20032</v>
      </c>
      <c r="D141" s="30" t="s">
        <v>7507</v>
      </c>
      <c r="E141" s="60" t="s">
        <v>7521</v>
      </c>
      <c r="F141" s="67">
        <v>716316009</v>
      </c>
      <c r="G141" s="37" t="s">
        <v>6101</v>
      </c>
      <c r="H141" s="29">
        <v>6470</v>
      </c>
      <c r="I141" s="28" t="s">
        <v>7818</v>
      </c>
      <c r="J141" s="74" t="s">
        <v>221</v>
      </c>
      <c r="K141" s="60">
        <v>91</v>
      </c>
      <c r="L141" s="62">
        <v>1132537</v>
      </c>
      <c r="M141" s="32">
        <v>12</v>
      </c>
      <c r="N141" s="69" t="s">
        <v>7608</v>
      </c>
      <c r="O141" s="34" t="s">
        <v>7512</v>
      </c>
      <c r="P141" s="197">
        <v>10703870</v>
      </c>
      <c r="Q141" s="71">
        <v>8535365</v>
      </c>
      <c r="R141" s="71">
        <v>8898572</v>
      </c>
      <c r="S141" s="145">
        <v>9443382</v>
      </c>
      <c r="T141" s="76">
        <v>10351400</v>
      </c>
      <c r="U141" s="76">
        <v>9988193</v>
      </c>
      <c r="V141" s="76">
        <v>9261779</v>
      </c>
      <c r="W141" s="76">
        <v>9443382</v>
      </c>
      <c r="X141" s="76">
        <v>9624986</v>
      </c>
      <c r="Y141" s="76"/>
      <c r="Z141" s="76"/>
      <c r="AA141" s="76"/>
      <c r="AB141" s="72"/>
      <c r="AC141" s="108">
        <f>SUM(Tabla32[[#This Row],[ENERO]:[DICIEMBRE]])</f>
        <v>75547059</v>
      </c>
    </row>
    <row r="142" spans="1:29" ht="11.25" customHeight="1" x14ac:dyDescent="0.2">
      <c r="A142" s="114">
        <v>13</v>
      </c>
      <c r="B142" s="28" t="s">
        <v>7509</v>
      </c>
      <c r="C142" s="27">
        <v>20032</v>
      </c>
      <c r="D142" s="30" t="s">
        <v>7507</v>
      </c>
      <c r="E142" s="60" t="s">
        <v>7510</v>
      </c>
      <c r="F142" s="67">
        <v>716316009</v>
      </c>
      <c r="G142" s="37" t="s">
        <v>6101</v>
      </c>
      <c r="H142" s="29">
        <v>6470</v>
      </c>
      <c r="I142" s="28" t="s">
        <v>7818</v>
      </c>
      <c r="J142" s="94" t="s">
        <v>221</v>
      </c>
      <c r="K142" s="60">
        <v>189</v>
      </c>
      <c r="L142" s="62">
        <v>1132538</v>
      </c>
      <c r="M142" s="32">
        <v>12</v>
      </c>
      <c r="N142" s="69" t="s">
        <v>7609</v>
      </c>
      <c r="O142" s="69" t="s">
        <v>7512</v>
      </c>
      <c r="P142" s="197">
        <v>10703853</v>
      </c>
      <c r="Q142" s="71">
        <v>34223190</v>
      </c>
      <c r="R142" s="71">
        <v>33043080</v>
      </c>
      <c r="S142" s="145">
        <v>32098992</v>
      </c>
      <c r="T142" s="76">
        <v>35875344</v>
      </c>
      <c r="U142" s="76">
        <v>36111366</v>
      </c>
      <c r="V142" s="76">
        <v>35875344</v>
      </c>
      <c r="W142" s="76">
        <v>35875344</v>
      </c>
      <c r="X142" s="76">
        <v>36583410</v>
      </c>
      <c r="Y142" s="76"/>
      <c r="Z142" s="76"/>
      <c r="AA142" s="76"/>
      <c r="AB142" s="72"/>
      <c r="AC142" s="108">
        <f>SUM(Tabla32[[#This Row],[ENERO]:[DICIEMBRE]])</f>
        <v>279686070</v>
      </c>
    </row>
    <row r="143" spans="1:29" ht="11.25" customHeight="1" x14ac:dyDescent="0.2">
      <c r="A143" s="114">
        <v>13</v>
      </c>
      <c r="B143" s="28" t="s">
        <v>7509</v>
      </c>
      <c r="C143" s="27">
        <v>20032</v>
      </c>
      <c r="D143" s="30" t="s">
        <v>7507</v>
      </c>
      <c r="E143" s="60" t="s">
        <v>7525</v>
      </c>
      <c r="F143" s="67">
        <v>717150007</v>
      </c>
      <c r="G143" s="37" t="s">
        <v>6102</v>
      </c>
      <c r="H143" s="29">
        <v>6570</v>
      </c>
      <c r="I143" s="28" t="s">
        <v>7818</v>
      </c>
      <c r="J143" s="29" t="s">
        <v>6004</v>
      </c>
      <c r="K143" s="60">
        <v>70</v>
      </c>
      <c r="L143" s="62">
        <v>1132540</v>
      </c>
      <c r="M143" s="32">
        <v>14</v>
      </c>
      <c r="N143" s="69" t="s">
        <v>7604</v>
      </c>
      <c r="O143" s="69" t="s">
        <v>7512</v>
      </c>
      <c r="P143" s="197">
        <v>10704108</v>
      </c>
      <c r="Q143" s="71">
        <v>4174170</v>
      </c>
      <c r="R143" s="71">
        <v>3853080</v>
      </c>
      <c r="S143" s="145">
        <v>3531990</v>
      </c>
      <c r="T143" s="76">
        <v>3531990</v>
      </c>
      <c r="U143" s="76">
        <v>3692535</v>
      </c>
      <c r="V143" s="76">
        <v>3371445</v>
      </c>
      <c r="W143" s="76">
        <v>3071445</v>
      </c>
      <c r="X143" s="76">
        <v>3371445</v>
      </c>
      <c r="Y143" s="76"/>
      <c r="Z143" s="76"/>
      <c r="AA143" s="76"/>
      <c r="AB143" s="72"/>
      <c r="AC143" s="108">
        <f>SUM(Tabla32[[#This Row],[ENERO]:[DICIEMBRE]])</f>
        <v>28598100</v>
      </c>
    </row>
    <row r="144" spans="1:29" ht="11.25" customHeight="1" x14ac:dyDescent="0.2">
      <c r="A144" s="114">
        <v>13</v>
      </c>
      <c r="B144" s="28" t="s">
        <v>7509</v>
      </c>
      <c r="C144" s="27">
        <v>20032</v>
      </c>
      <c r="D144" s="30" t="s">
        <v>7507</v>
      </c>
      <c r="E144" s="60" t="s">
        <v>7521</v>
      </c>
      <c r="F144" s="67">
        <v>717150007</v>
      </c>
      <c r="G144" s="37" t="s">
        <v>6102</v>
      </c>
      <c r="H144" s="29">
        <v>6570</v>
      </c>
      <c r="I144" s="28" t="s">
        <v>7818</v>
      </c>
      <c r="J144" s="94" t="s">
        <v>5990</v>
      </c>
      <c r="K144" s="60">
        <v>47</v>
      </c>
      <c r="L144" s="62">
        <v>1132541</v>
      </c>
      <c r="M144" s="32">
        <v>12</v>
      </c>
      <c r="N144" s="69" t="s">
        <v>7599</v>
      </c>
      <c r="O144" s="69" t="s">
        <v>7512</v>
      </c>
      <c r="P144" s="197">
        <v>10704159</v>
      </c>
      <c r="Q144" s="71">
        <v>10533004</v>
      </c>
      <c r="R144" s="71">
        <v>8535365</v>
      </c>
      <c r="S144" s="145">
        <v>10896211</v>
      </c>
      <c r="T144" s="76">
        <v>9988193</v>
      </c>
      <c r="U144" s="76">
        <v>11077814</v>
      </c>
      <c r="V144" s="76">
        <v>11303643</v>
      </c>
      <c r="W144" s="76">
        <v>12755576</v>
      </c>
      <c r="X144" s="76">
        <v>8395100</v>
      </c>
      <c r="Y144" s="76"/>
      <c r="Z144" s="76"/>
      <c r="AA144" s="76"/>
      <c r="AB144" s="72"/>
      <c r="AC144" s="108">
        <f>SUM(Tabla32[[#This Row],[ENERO]:[DICIEMBRE]])</f>
        <v>83484906</v>
      </c>
    </row>
    <row r="145" spans="1:29" ht="11.25" customHeight="1" x14ac:dyDescent="0.2">
      <c r="A145" s="114">
        <v>13</v>
      </c>
      <c r="B145" s="28" t="s">
        <v>7509</v>
      </c>
      <c r="C145" s="27">
        <v>20032</v>
      </c>
      <c r="D145" s="30" t="s">
        <v>7507</v>
      </c>
      <c r="E145" s="74" t="s">
        <v>7521</v>
      </c>
      <c r="F145" s="29">
        <v>717150007</v>
      </c>
      <c r="G145" s="37" t="s">
        <v>6102</v>
      </c>
      <c r="H145" s="70">
        <v>6570</v>
      </c>
      <c r="I145" s="28" t="s">
        <v>7818</v>
      </c>
      <c r="J145" s="94" t="s">
        <v>5998</v>
      </c>
      <c r="K145" s="74">
        <v>114</v>
      </c>
      <c r="L145" s="37">
        <v>1132542</v>
      </c>
      <c r="M145" s="74">
        <v>12</v>
      </c>
      <c r="N145" s="38" t="s">
        <v>7600</v>
      </c>
      <c r="O145" s="34" t="s">
        <v>7512</v>
      </c>
      <c r="P145" s="197">
        <v>10704167</v>
      </c>
      <c r="Q145" s="35">
        <v>7808951</v>
      </c>
      <c r="R145" s="35">
        <v>8353761</v>
      </c>
      <c r="S145" s="36">
        <v>7990554</v>
      </c>
      <c r="T145" s="36">
        <v>8172158</v>
      </c>
      <c r="U145" s="36">
        <v>8716968</v>
      </c>
      <c r="V145" s="36">
        <v>7808951</v>
      </c>
      <c r="W145" s="36">
        <v>9357965</v>
      </c>
      <c r="X145" s="36">
        <v>9443382</v>
      </c>
      <c r="Y145" s="36"/>
      <c r="Z145" s="36"/>
      <c r="AA145" s="36"/>
      <c r="AB145" s="36"/>
      <c r="AC145" s="108">
        <f>SUM(Tabla32[[#This Row],[ENERO]:[DICIEMBRE]])</f>
        <v>67652690</v>
      </c>
    </row>
    <row r="146" spans="1:29" ht="11.25" customHeight="1" x14ac:dyDescent="0.2">
      <c r="A146" s="114">
        <v>13</v>
      </c>
      <c r="B146" s="28" t="s">
        <v>7509</v>
      </c>
      <c r="C146" s="27">
        <v>20032</v>
      </c>
      <c r="D146" s="30" t="s">
        <v>7507</v>
      </c>
      <c r="E146" s="74" t="s">
        <v>7510</v>
      </c>
      <c r="F146" s="29">
        <v>717150007</v>
      </c>
      <c r="G146" s="37" t="s">
        <v>6102</v>
      </c>
      <c r="H146" s="29">
        <v>6570</v>
      </c>
      <c r="I146" s="28" t="s">
        <v>7818</v>
      </c>
      <c r="J146" s="29" t="s">
        <v>5991</v>
      </c>
      <c r="K146" s="74">
        <v>90</v>
      </c>
      <c r="L146" s="37">
        <v>1132543</v>
      </c>
      <c r="M146" s="74">
        <v>12</v>
      </c>
      <c r="N146" s="38" t="s">
        <v>7610</v>
      </c>
      <c r="O146" s="138" t="s">
        <v>7512</v>
      </c>
      <c r="P146" s="197">
        <v>10704205</v>
      </c>
      <c r="Q146" s="35">
        <v>21241980</v>
      </c>
      <c r="R146" s="35">
        <v>21241980</v>
      </c>
      <c r="S146" s="36">
        <v>24782310</v>
      </c>
      <c r="T146" s="36">
        <v>23602200</v>
      </c>
      <c r="U146" s="36">
        <v>23130156</v>
      </c>
      <c r="V146" s="36">
        <v>25490376</v>
      </c>
      <c r="W146" s="36">
        <v>24310266</v>
      </c>
      <c r="X146" s="36">
        <v>20991750</v>
      </c>
      <c r="Y146" s="36"/>
      <c r="Z146" s="36"/>
      <c r="AA146" s="36"/>
      <c r="AB146" s="36"/>
      <c r="AC146" s="108">
        <f>SUM(Tabla32[[#This Row],[ENERO]:[DICIEMBRE]])</f>
        <v>184791018</v>
      </c>
    </row>
    <row r="147" spans="1:29" ht="11.25" customHeight="1" x14ac:dyDescent="0.2">
      <c r="A147" s="114">
        <v>13</v>
      </c>
      <c r="B147" s="28" t="s">
        <v>7509</v>
      </c>
      <c r="C147" s="27">
        <v>20032</v>
      </c>
      <c r="D147" s="30" t="s">
        <v>7507</v>
      </c>
      <c r="E147" s="74" t="s">
        <v>7519</v>
      </c>
      <c r="F147" s="29">
        <v>717150007</v>
      </c>
      <c r="G147" s="37" t="s">
        <v>6102</v>
      </c>
      <c r="H147" s="29">
        <v>6570</v>
      </c>
      <c r="I147" s="28" t="s">
        <v>7818</v>
      </c>
      <c r="J147" s="74" t="s">
        <v>5999</v>
      </c>
      <c r="K147" s="74">
        <v>90</v>
      </c>
      <c r="L147" s="37">
        <v>1132556</v>
      </c>
      <c r="M147" s="74">
        <v>15</v>
      </c>
      <c r="N147" s="38" t="s">
        <v>7611</v>
      </c>
      <c r="O147" s="34" t="s">
        <v>7512</v>
      </c>
      <c r="P147" s="197">
        <v>10704175</v>
      </c>
      <c r="Q147" s="35">
        <v>9632700</v>
      </c>
      <c r="R147" s="35">
        <v>8829975</v>
      </c>
      <c r="S147" s="36">
        <v>6903435</v>
      </c>
      <c r="T147" s="36">
        <v>8508885</v>
      </c>
      <c r="U147" s="36">
        <v>8027250</v>
      </c>
      <c r="V147" s="36">
        <v>7189359</v>
      </c>
      <c r="W147" s="36">
        <v>6903435</v>
      </c>
      <c r="X147" s="36">
        <v>6261255</v>
      </c>
      <c r="Y147" s="36"/>
      <c r="Z147" s="36"/>
      <c r="AA147" s="36"/>
      <c r="AB147" s="36"/>
      <c r="AC147" s="108">
        <f>SUM(Tabla32[[#This Row],[ENERO]:[DICIEMBRE]])</f>
        <v>62256294</v>
      </c>
    </row>
    <row r="148" spans="1:29" ht="11.25" customHeight="1" x14ac:dyDescent="0.2">
      <c r="A148" s="114">
        <v>13</v>
      </c>
      <c r="B148" s="28" t="s">
        <v>7509</v>
      </c>
      <c r="C148" s="27">
        <v>20032</v>
      </c>
      <c r="D148" s="30" t="s">
        <v>7507</v>
      </c>
      <c r="E148" s="74" t="s">
        <v>7519</v>
      </c>
      <c r="F148" s="29">
        <v>717150007</v>
      </c>
      <c r="G148" s="37" t="s">
        <v>6102</v>
      </c>
      <c r="H148" s="29">
        <v>6570</v>
      </c>
      <c r="I148" s="28" t="s">
        <v>7818</v>
      </c>
      <c r="J148" s="74" t="s">
        <v>6004</v>
      </c>
      <c r="K148" s="74">
        <v>95</v>
      </c>
      <c r="L148" s="37">
        <v>1132557</v>
      </c>
      <c r="M148" s="74">
        <v>15</v>
      </c>
      <c r="N148" s="38" t="s">
        <v>7612</v>
      </c>
      <c r="O148" s="34" t="s">
        <v>7512</v>
      </c>
      <c r="P148" s="197">
        <v>10704221</v>
      </c>
      <c r="Q148" s="35">
        <v>10114335</v>
      </c>
      <c r="R148" s="35">
        <v>9632700</v>
      </c>
      <c r="S148" s="36">
        <v>9151065</v>
      </c>
      <c r="T148" s="36">
        <v>9311610</v>
      </c>
      <c r="U148" s="36">
        <v>8990520</v>
      </c>
      <c r="V148" s="36">
        <v>7706160</v>
      </c>
      <c r="W148" s="36">
        <v>7224525</v>
      </c>
      <c r="X148" s="36">
        <v>6442196</v>
      </c>
      <c r="Y148" s="36"/>
      <c r="Z148" s="36"/>
      <c r="AA148" s="36"/>
      <c r="AB148" s="36"/>
      <c r="AC148" s="108">
        <f>SUM(Tabla32[[#This Row],[ENERO]:[DICIEMBRE]])</f>
        <v>68573111</v>
      </c>
    </row>
    <row r="149" spans="1:29" ht="11.25" customHeight="1" x14ac:dyDescent="0.2">
      <c r="A149" s="112">
        <v>13</v>
      </c>
      <c r="B149" s="28" t="s">
        <v>7509</v>
      </c>
      <c r="C149" s="27">
        <v>20032</v>
      </c>
      <c r="D149" s="30" t="s">
        <v>7507</v>
      </c>
      <c r="E149" s="27" t="s">
        <v>7510</v>
      </c>
      <c r="F149" s="27">
        <v>717150007</v>
      </c>
      <c r="G149" s="37" t="s">
        <v>6102</v>
      </c>
      <c r="H149" s="29">
        <v>6570</v>
      </c>
      <c r="I149" s="28" t="s">
        <v>7818</v>
      </c>
      <c r="J149" s="94" t="s">
        <v>6005</v>
      </c>
      <c r="K149" s="27">
        <v>146</v>
      </c>
      <c r="L149" s="58">
        <v>1132558</v>
      </c>
      <c r="M149" s="32">
        <v>12</v>
      </c>
      <c r="N149" s="59" t="s">
        <v>7613</v>
      </c>
      <c r="O149" s="34" t="s">
        <v>7512</v>
      </c>
      <c r="P149" s="197">
        <v>10704213</v>
      </c>
      <c r="Q149" s="35">
        <v>28558662</v>
      </c>
      <c r="R149" s="35">
        <v>28322640</v>
      </c>
      <c r="S149" s="36">
        <v>28322640</v>
      </c>
      <c r="T149" s="36">
        <v>29738772</v>
      </c>
      <c r="U149" s="36">
        <v>33751146</v>
      </c>
      <c r="V149" s="36">
        <v>34459212</v>
      </c>
      <c r="W149" s="36">
        <v>33987168</v>
      </c>
      <c r="X149" s="36">
        <v>34163478</v>
      </c>
      <c r="Y149" s="36"/>
      <c r="Z149" s="36"/>
      <c r="AA149" s="36"/>
      <c r="AB149" s="36"/>
      <c r="AC149" s="108">
        <f>SUM(Tabla32[[#This Row],[ENERO]:[DICIEMBRE]])</f>
        <v>251303718</v>
      </c>
    </row>
    <row r="150" spans="1:29" ht="11.25" customHeight="1" x14ac:dyDescent="0.2">
      <c r="A150" s="109">
        <v>13</v>
      </c>
      <c r="B150" s="91" t="s">
        <v>7509</v>
      </c>
      <c r="C150" s="48">
        <v>20032</v>
      </c>
      <c r="D150" s="84" t="s">
        <v>7507</v>
      </c>
      <c r="E150" s="55" t="s">
        <v>7510</v>
      </c>
      <c r="F150" s="51">
        <v>717150007</v>
      </c>
      <c r="G150" s="85" t="s">
        <v>6102</v>
      </c>
      <c r="H150" s="53">
        <v>6570</v>
      </c>
      <c r="I150" s="28" t="s">
        <v>7818</v>
      </c>
      <c r="J150" s="94" t="s">
        <v>5998</v>
      </c>
      <c r="K150" s="55">
        <v>164</v>
      </c>
      <c r="L150" s="56">
        <v>1132561</v>
      </c>
      <c r="M150" s="54">
        <v>12</v>
      </c>
      <c r="N150" s="57" t="s">
        <v>7592</v>
      </c>
      <c r="O150" s="86" t="s">
        <v>7512</v>
      </c>
      <c r="P150" s="86">
        <v>10704183</v>
      </c>
      <c r="Q150" s="148">
        <v>30682860</v>
      </c>
      <c r="R150" s="148">
        <v>30918882</v>
      </c>
      <c r="S150" s="149">
        <v>14193601</v>
      </c>
      <c r="T150" s="150">
        <v>32335014</v>
      </c>
      <c r="U150" s="150">
        <v>34931256</v>
      </c>
      <c r="V150" s="150">
        <v>33279102</v>
      </c>
      <c r="W150" s="150">
        <v>33941962</v>
      </c>
      <c r="X150" s="150">
        <v>34223190</v>
      </c>
      <c r="Y150" s="150"/>
      <c r="Z150" s="150"/>
      <c r="AA150" s="182"/>
      <c r="AB150" s="151"/>
      <c r="AC150" s="108">
        <f>SUM(Tabla32[[#This Row],[ENERO]:[DICIEMBRE]])</f>
        <v>244505867</v>
      </c>
    </row>
    <row r="151" spans="1:29" ht="11.25" customHeight="1" x14ac:dyDescent="0.2">
      <c r="A151" s="109">
        <v>13</v>
      </c>
      <c r="B151" s="91" t="s">
        <v>7509</v>
      </c>
      <c r="C151" s="48">
        <v>20032</v>
      </c>
      <c r="D151" s="84" t="s">
        <v>7507</v>
      </c>
      <c r="E151" s="55" t="s">
        <v>7510</v>
      </c>
      <c r="F151" s="51">
        <v>717150007</v>
      </c>
      <c r="G151" s="85" t="s">
        <v>6102</v>
      </c>
      <c r="H151" s="53">
        <v>6570</v>
      </c>
      <c r="I151" s="28" t="s">
        <v>7818</v>
      </c>
      <c r="J151" s="94" t="s">
        <v>5990</v>
      </c>
      <c r="K151" s="55">
        <v>77</v>
      </c>
      <c r="L151" s="56">
        <v>1132562</v>
      </c>
      <c r="M151" s="54">
        <v>12</v>
      </c>
      <c r="N151" s="57" t="s">
        <v>7593</v>
      </c>
      <c r="O151" s="86" t="s">
        <v>7512</v>
      </c>
      <c r="P151" s="86">
        <v>10704191</v>
      </c>
      <c r="Q151" s="148">
        <v>20297892</v>
      </c>
      <c r="R151" s="148">
        <v>18173694</v>
      </c>
      <c r="S151" s="149">
        <v>19353804</v>
      </c>
      <c r="T151" s="76">
        <v>19589826</v>
      </c>
      <c r="U151" s="76">
        <v>25018332</v>
      </c>
      <c r="V151" s="76">
        <v>20533914</v>
      </c>
      <c r="W151" s="76">
        <v>26187084</v>
      </c>
      <c r="X151" s="76">
        <v>18173694</v>
      </c>
      <c r="Y151" s="76"/>
      <c r="Z151" s="76"/>
      <c r="AA151" s="121"/>
      <c r="AB151" s="72"/>
      <c r="AC151" s="108">
        <f>SUM(Tabla32[[#This Row],[ENERO]:[DICIEMBRE]])</f>
        <v>167328240</v>
      </c>
    </row>
    <row r="152" spans="1:29" ht="11.25" customHeight="1" x14ac:dyDescent="0.2">
      <c r="A152" s="109">
        <v>13</v>
      </c>
      <c r="B152" s="47" t="s">
        <v>7509</v>
      </c>
      <c r="C152" s="48">
        <v>20032</v>
      </c>
      <c r="D152" s="49" t="s">
        <v>7507</v>
      </c>
      <c r="E152" s="50" t="s">
        <v>7519</v>
      </c>
      <c r="F152" s="51">
        <v>700376001</v>
      </c>
      <c r="G152" s="52" t="s">
        <v>6289</v>
      </c>
      <c r="H152" s="53">
        <v>1800</v>
      </c>
      <c r="I152" s="28" t="s">
        <v>7818</v>
      </c>
      <c r="J152" s="29" t="s">
        <v>5231</v>
      </c>
      <c r="K152" s="55">
        <v>70</v>
      </c>
      <c r="L152" s="56">
        <v>1132565</v>
      </c>
      <c r="M152" s="50">
        <v>15</v>
      </c>
      <c r="N152" s="57" t="s">
        <v>7614</v>
      </c>
      <c r="O152" s="34" t="s">
        <v>7512</v>
      </c>
      <c r="P152" s="191">
        <v>21942251</v>
      </c>
      <c r="Q152" s="110">
        <v>10114335</v>
      </c>
      <c r="R152" s="110">
        <v>9632700</v>
      </c>
      <c r="S152" s="111">
        <v>8669430</v>
      </c>
      <c r="T152" s="111">
        <v>9151065</v>
      </c>
      <c r="U152" s="111">
        <v>9311610</v>
      </c>
      <c r="V152" s="111">
        <v>9793245</v>
      </c>
      <c r="W152" s="111">
        <v>8990520</v>
      </c>
      <c r="X152" s="111">
        <v>9793245</v>
      </c>
      <c r="Y152" s="111"/>
      <c r="Z152" s="111"/>
      <c r="AA152" s="108"/>
      <c r="AB152" s="111"/>
      <c r="AC152" s="108">
        <f>SUM(Tabla32[[#This Row],[ENERO]:[DICIEMBRE]])</f>
        <v>75456150</v>
      </c>
    </row>
    <row r="153" spans="1:29" ht="11.25" customHeight="1" x14ac:dyDescent="0.2">
      <c r="A153" s="109">
        <v>13</v>
      </c>
      <c r="B153" s="47" t="s">
        <v>7509</v>
      </c>
      <c r="C153" s="48">
        <v>20032</v>
      </c>
      <c r="D153" s="49" t="s">
        <v>7507</v>
      </c>
      <c r="E153" s="50" t="s">
        <v>7521</v>
      </c>
      <c r="F153" s="51">
        <v>700376001</v>
      </c>
      <c r="G153" s="52" t="s">
        <v>6289</v>
      </c>
      <c r="H153" s="53">
        <v>1800</v>
      </c>
      <c r="I153" s="28" t="s">
        <v>7818</v>
      </c>
      <c r="J153" s="74" t="s">
        <v>5231</v>
      </c>
      <c r="K153" s="55">
        <v>72</v>
      </c>
      <c r="L153" s="56">
        <v>1132566</v>
      </c>
      <c r="M153" s="50">
        <v>12</v>
      </c>
      <c r="N153" s="57" t="s">
        <v>7615</v>
      </c>
      <c r="O153" s="34" t="s">
        <v>7512</v>
      </c>
      <c r="P153" s="191">
        <v>21942269</v>
      </c>
      <c r="Q153" s="110">
        <v>8898572</v>
      </c>
      <c r="R153" s="110">
        <v>10896210</v>
      </c>
      <c r="S153" s="111">
        <v>11441021</v>
      </c>
      <c r="T153" s="111">
        <v>11597424</v>
      </c>
      <c r="U153" s="111">
        <v>10896210</v>
      </c>
      <c r="V153" s="111">
        <v>9975193</v>
      </c>
      <c r="W153" s="111">
        <v>10714607</v>
      </c>
      <c r="X153" s="111">
        <v>11441021</v>
      </c>
      <c r="Y153" s="111"/>
      <c r="Z153" s="111"/>
      <c r="AA153" s="108"/>
      <c r="AB153" s="111"/>
      <c r="AC153" s="108">
        <f>SUM(Tabla32[[#This Row],[ENERO]:[DICIEMBRE]])</f>
        <v>85860258</v>
      </c>
    </row>
    <row r="154" spans="1:29" ht="11.25" customHeight="1" x14ac:dyDescent="0.2">
      <c r="A154" s="114">
        <v>13</v>
      </c>
      <c r="B154" s="64" t="s">
        <v>7509</v>
      </c>
      <c r="C154" s="27">
        <v>20032</v>
      </c>
      <c r="D154" s="65" t="s">
        <v>7507</v>
      </c>
      <c r="E154" s="66" t="s">
        <v>7521</v>
      </c>
      <c r="F154" s="61">
        <v>719400000</v>
      </c>
      <c r="G154" s="38" t="s">
        <v>6100</v>
      </c>
      <c r="H154" s="70">
        <v>3842</v>
      </c>
      <c r="I154" s="28" t="s">
        <v>7818</v>
      </c>
      <c r="J154" s="29" t="s">
        <v>5231</v>
      </c>
      <c r="K154" s="60">
        <v>98</v>
      </c>
      <c r="L154" s="62">
        <v>1132581</v>
      </c>
      <c r="M154" s="29">
        <v>12</v>
      </c>
      <c r="N154" s="63" t="s">
        <v>7629</v>
      </c>
      <c r="O154" s="34" t="s">
        <v>7520</v>
      </c>
      <c r="P154" s="194">
        <v>970263225</v>
      </c>
      <c r="Q154" s="71">
        <v>6900933</v>
      </c>
      <c r="R154" s="71">
        <v>7082537</v>
      </c>
      <c r="S154" s="72">
        <v>8535365</v>
      </c>
      <c r="T154" s="119">
        <v>8172158</v>
      </c>
      <c r="U154" s="120">
        <v>9624986</v>
      </c>
      <c r="V154" s="120">
        <v>9443382</v>
      </c>
      <c r="W154" s="120">
        <v>10351400</v>
      </c>
      <c r="X154" s="120">
        <v>11804228</v>
      </c>
      <c r="Y154" s="120"/>
      <c r="Z154" s="119"/>
      <c r="AA154" s="76"/>
      <c r="AB154" s="72"/>
      <c r="AC154" s="108">
        <f>SUM(Tabla32[[#This Row],[ENERO]:[DICIEMBRE]])</f>
        <v>71914989</v>
      </c>
    </row>
    <row r="155" spans="1:29" ht="11.25" customHeight="1" x14ac:dyDescent="0.2">
      <c r="A155" s="114">
        <v>13</v>
      </c>
      <c r="B155" s="64" t="s">
        <v>7509</v>
      </c>
      <c r="C155" s="27">
        <v>20032</v>
      </c>
      <c r="D155" s="65" t="s">
        <v>7507</v>
      </c>
      <c r="E155" s="66" t="s">
        <v>7522</v>
      </c>
      <c r="F155" s="61">
        <v>719400000</v>
      </c>
      <c r="G155" s="38" t="s">
        <v>6100</v>
      </c>
      <c r="H155" s="70">
        <v>3842</v>
      </c>
      <c r="I155" s="28" t="s">
        <v>7818</v>
      </c>
      <c r="J155" s="29" t="s">
        <v>6000</v>
      </c>
      <c r="K155" s="60">
        <v>70</v>
      </c>
      <c r="L155" s="62">
        <v>1132582</v>
      </c>
      <c r="M155" s="29">
        <v>13</v>
      </c>
      <c r="N155" s="63" t="s">
        <v>7630</v>
      </c>
      <c r="O155" s="34" t="s">
        <v>7520</v>
      </c>
      <c r="P155" s="194">
        <v>971134968</v>
      </c>
      <c r="Q155" s="71">
        <v>12793560</v>
      </c>
      <c r="R155" s="71">
        <v>8611050</v>
      </c>
      <c r="S155" s="72">
        <v>13285620</v>
      </c>
      <c r="T155" s="119">
        <v>12547530</v>
      </c>
      <c r="U155" s="120">
        <v>17591145</v>
      </c>
      <c r="V155" s="120">
        <v>17222100</v>
      </c>
      <c r="W155" s="120">
        <v>17468130</v>
      </c>
      <c r="X155" s="120">
        <v>8611050</v>
      </c>
      <c r="Y155" s="120"/>
      <c r="Z155" s="119"/>
      <c r="AA155" s="76"/>
      <c r="AB155" s="72"/>
      <c r="AC155" s="108">
        <f>SUM(Tabla32[[#This Row],[ENERO]:[DICIEMBRE]])</f>
        <v>108130185</v>
      </c>
    </row>
    <row r="156" spans="1:29" ht="11.25" customHeight="1" x14ac:dyDescent="0.2">
      <c r="A156" s="114">
        <v>13</v>
      </c>
      <c r="B156" s="64" t="s">
        <v>7509</v>
      </c>
      <c r="C156" s="27">
        <v>20032</v>
      </c>
      <c r="D156" s="65" t="s">
        <v>7507</v>
      </c>
      <c r="E156" s="66" t="s">
        <v>7510</v>
      </c>
      <c r="F156" s="61">
        <v>719400000</v>
      </c>
      <c r="G156" s="38" t="s">
        <v>6100</v>
      </c>
      <c r="H156" s="70">
        <v>3842</v>
      </c>
      <c r="I156" s="28" t="s">
        <v>7818</v>
      </c>
      <c r="J156" s="29" t="s">
        <v>6007</v>
      </c>
      <c r="K156" s="60">
        <v>98</v>
      </c>
      <c r="L156" s="62">
        <v>1132583</v>
      </c>
      <c r="M156" s="29">
        <v>12</v>
      </c>
      <c r="N156" s="63" t="s">
        <v>7590</v>
      </c>
      <c r="O156" s="34" t="s">
        <v>7520</v>
      </c>
      <c r="P156" s="194">
        <v>970291733</v>
      </c>
      <c r="Q156" s="71">
        <v>19353804</v>
      </c>
      <c r="R156" s="71">
        <v>19825848</v>
      </c>
      <c r="S156" s="72">
        <v>20297892</v>
      </c>
      <c r="T156" s="119">
        <v>22186068</v>
      </c>
      <c r="U156" s="120">
        <v>22894134</v>
      </c>
      <c r="V156" s="120">
        <v>23130156</v>
      </c>
      <c r="W156" s="120">
        <v>22186068</v>
      </c>
      <c r="X156" s="120">
        <v>21241980</v>
      </c>
      <c r="Y156" s="120"/>
      <c r="Z156" s="119"/>
      <c r="AA156" s="76"/>
      <c r="AB156" s="72"/>
      <c r="AC156" s="108">
        <f>SUM(Tabla32[[#This Row],[ENERO]:[DICIEMBRE]])</f>
        <v>171115950</v>
      </c>
    </row>
    <row r="157" spans="1:29" ht="11.25" customHeight="1" x14ac:dyDescent="0.2">
      <c r="A157" s="114">
        <v>13</v>
      </c>
      <c r="B157" s="64" t="s">
        <v>7509</v>
      </c>
      <c r="C157" s="27">
        <v>20032</v>
      </c>
      <c r="D157" s="65" t="s">
        <v>7507</v>
      </c>
      <c r="E157" s="66" t="s">
        <v>7519</v>
      </c>
      <c r="F157" s="61">
        <v>719400000</v>
      </c>
      <c r="G157" s="38" t="s">
        <v>6100</v>
      </c>
      <c r="H157" s="70">
        <v>3842</v>
      </c>
      <c r="I157" s="28" t="s">
        <v>7818</v>
      </c>
      <c r="J157" s="29" t="s">
        <v>6000</v>
      </c>
      <c r="K157" s="60">
        <v>60</v>
      </c>
      <c r="L157" s="62">
        <v>1132584</v>
      </c>
      <c r="M157" s="29">
        <v>15</v>
      </c>
      <c r="N157" s="63" t="s">
        <v>7631</v>
      </c>
      <c r="O157" s="78" t="s">
        <v>7520</v>
      </c>
      <c r="P157" s="194">
        <v>970826742</v>
      </c>
      <c r="Q157" s="71">
        <v>6582345</v>
      </c>
      <c r="R157" s="71">
        <v>6100710</v>
      </c>
      <c r="S157" s="72">
        <v>6742890</v>
      </c>
      <c r="T157" s="119">
        <v>6421800</v>
      </c>
      <c r="U157" s="120">
        <v>6421800</v>
      </c>
      <c r="V157" s="120">
        <v>6582345</v>
      </c>
      <c r="W157" s="120">
        <v>6421800</v>
      </c>
      <c r="X157" s="120">
        <v>6421800</v>
      </c>
      <c r="Y157" s="120"/>
      <c r="Z157" s="119"/>
      <c r="AA157" s="76"/>
      <c r="AB157" s="72"/>
      <c r="AC157" s="108">
        <f>SUM(Tabla32[[#This Row],[ENERO]:[DICIEMBRE]])</f>
        <v>51695490</v>
      </c>
    </row>
    <row r="158" spans="1:29" ht="11.25" customHeight="1" x14ac:dyDescent="0.2">
      <c r="A158" s="159">
        <v>13</v>
      </c>
      <c r="B158" s="28" t="s">
        <v>7509</v>
      </c>
      <c r="C158" s="27">
        <v>20032</v>
      </c>
      <c r="D158" s="30" t="s">
        <v>7507</v>
      </c>
      <c r="E158" s="29" t="s">
        <v>7510</v>
      </c>
      <c r="F158" s="39">
        <v>719400000</v>
      </c>
      <c r="G158" s="37" t="s">
        <v>6100</v>
      </c>
      <c r="H158" s="29">
        <v>3842</v>
      </c>
      <c r="I158" s="28" t="s">
        <v>7818</v>
      </c>
      <c r="J158" s="29" t="s">
        <v>6000</v>
      </c>
      <c r="K158" s="29">
        <v>83</v>
      </c>
      <c r="L158" s="122">
        <v>1132585</v>
      </c>
      <c r="M158" s="32">
        <v>12</v>
      </c>
      <c r="N158" s="34" t="s">
        <v>7591</v>
      </c>
      <c r="O158" s="34" t="s">
        <v>7520</v>
      </c>
      <c r="P158" s="206">
        <v>970826718</v>
      </c>
      <c r="Q158" s="35">
        <v>14633364</v>
      </c>
      <c r="R158" s="35">
        <v>14869386</v>
      </c>
      <c r="S158" s="36">
        <v>14869386</v>
      </c>
      <c r="T158" s="36">
        <v>15813474</v>
      </c>
      <c r="U158" s="36">
        <v>16521540</v>
      </c>
      <c r="V158" s="36">
        <v>16993584</v>
      </c>
      <c r="W158" s="36">
        <v>16757562</v>
      </c>
      <c r="X158" s="36">
        <v>16521540</v>
      </c>
      <c r="Y158" s="36"/>
      <c r="Z158" s="36"/>
      <c r="AA158" s="36"/>
      <c r="AB158" s="36"/>
      <c r="AC158" s="108">
        <f>SUM(Tabla32[[#This Row],[ENERO]:[DICIEMBRE]])</f>
        <v>126979836</v>
      </c>
    </row>
    <row r="159" spans="1:29" ht="11.25" customHeight="1" x14ac:dyDescent="0.2">
      <c r="A159" s="159">
        <v>13</v>
      </c>
      <c r="B159" s="28" t="s">
        <v>7509</v>
      </c>
      <c r="C159" s="27">
        <v>20032</v>
      </c>
      <c r="D159" s="30" t="s">
        <v>7507</v>
      </c>
      <c r="E159" s="29" t="s">
        <v>7523</v>
      </c>
      <c r="F159" s="39">
        <v>738689003</v>
      </c>
      <c r="G159" s="93" t="s">
        <v>6110</v>
      </c>
      <c r="H159" s="29">
        <v>6979</v>
      </c>
      <c r="I159" s="28" t="s">
        <v>7818</v>
      </c>
      <c r="J159" s="29" t="s">
        <v>5999</v>
      </c>
      <c r="K159" s="29">
        <v>100</v>
      </c>
      <c r="L159" s="122">
        <v>1132586</v>
      </c>
      <c r="M159" s="32">
        <v>7</v>
      </c>
      <c r="N159" s="34" t="s">
        <v>7602</v>
      </c>
      <c r="O159" s="34" t="s">
        <v>7513</v>
      </c>
      <c r="P159" s="206">
        <v>84881392</v>
      </c>
      <c r="Q159" s="35">
        <v>16659150</v>
      </c>
      <c r="R159" s="35">
        <v>16659150</v>
      </c>
      <c r="S159" s="36">
        <v>14993235</v>
      </c>
      <c r="T159" s="36">
        <v>16659150</v>
      </c>
      <c r="U159" s="36">
        <v>15992784</v>
      </c>
      <c r="V159" s="36">
        <v>16659150</v>
      </c>
      <c r="W159" s="36">
        <v>16659150</v>
      </c>
      <c r="X159" s="36">
        <v>16659150</v>
      </c>
      <c r="Y159" s="36"/>
      <c r="Z159" s="36"/>
      <c r="AA159" s="36"/>
      <c r="AB159" s="36"/>
      <c r="AC159" s="108">
        <f>SUM(Tabla32[[#This Row],[ENERO]:[DICIEMBRE]])</f>
        <v>130940919</v>
      </c>
    </row>
    <row r="160" spans="1:29" ht="11.25" customHeight="1" x14ac:dyDescent="0.2">
      <c r="A160" s="159">
        <v>13</v>
      </c>
      <c r="B160" s="28" t="s">
        <v>7509</v>
      </c>
      <c r="C160" s="27">
        <v>20032</v>
      </c>
      <c r="D160" s="30" t="s">
        <v>7507</v>
      </c>
      <c r="E160" s="29" t="s">
        <v>7523</v>
      </c>
      <c r="F160" s="39">
        <v>717150007</v>
      </c>
      <c r="G160" s="37" t="s">
        <v>6102</v>
      </c>
      <c r="H160" s="29">
        <v>6570</v>
      </c>
      <c r="I160" s="28" t="s">
        <v>7818</v>
      </c>
      <c r="J160" s="29" t="s">
        <v>5990</v>
      </c>
      <c r="K160" s="29">
        <v>50</v>
      </c>
      <c r="L160" s="122">
        <v>1132588</v>
      </c>
      <c r="M160" s="32">
        <v>7</v>
      </c>
      <c r="N160" s="34" t="s">
        <v>7663</v>
      </c>
      <c r="O160" s="34" t="s">
        <v>7512</v>
      </c>
      <c r="P160" s="206">
        <v>10705171</v>
      </c>
      <c r="Q160" s="35">
        <v>6663660</v>
      </c>
      <c r="R160" s="35">
        <v>5997294</v>
      </c>
      <c r="S160" s="36">
        <v>6497069</v>
      </c>
      <c r="T160" s="36">
        <v>8329575</v>
      </c>
      <c r="U160" s="36">
        <v>6663660</v>
      </c>
      <c r="V160" s="36">
        <v>6830252</v>
      </c>
      <c r="W160" s="36">
        <v>6830252</v>
      </c>
      <c r="X160" s="36">
        <v>6497069</v>
      </c>
      <c r="Y160" s="36"/>
      <c r="Z160" s="36"/>
      <c r="AA160" s="36"/>
      <c r="AB160" s="36"/>
      <c r="AC160" s="108">
        <f>SUM(Tabla32[[#This Row],[ENERO]:[DICIEMBRE]])</f>
        <v>54308831</v>
      </c>
    </row>
    <row r="161" spans="1:29" ht="11.25" customHeight="1" x14ac:dyDescent="0.2">
      <c r="A161" s="159">
        <v>13</v>
      </c>
      <c r="B161" s="28" t="s">
        <v>7509</v>
      </c>
      <c r="C161" s="27">
        <v>20032</v>
      </c>
      <c r="D161" s="30" t="s">
        <v>7507</v>
      </c>
      <c r="E161" s="29" t="s">
        <v>7523</v>
      </c>
      <c r="F161" s="44">
        <v>716316009</v>
      </c>
      <c r="G161" s="183" t="s">
        <v>6101</v>
      </c>
      <c r="H161" s="184">
        <v>6470</v>
      </c>
      <c r="I161" s="28" t="s">
        <v>7818</v>
      </c>
      <c r="J161" s="29" t="s">
        <v>6006</v>
      </c>
      <c r="K161" s="29">
        <v>80</v>
      </c>
      <c r="L161" s="45">
        <v>1132589</v>
      </c>
      <c r="M161" s="32">
        <v>7</v>
      </c>
      <c r="N161" s="46" t="s">
        <v>7672</v>
      </c>
      <c r="O161" s="34" t="s">
        <v>7512</v>
      </c>
      <c r="P161" s="189">
        <v>10706658</v>
      </c>
      <c r="Q161" s="35">
        <v>10495265</v>
      </c>
      <c r="R161" s="35">
        <v>10495265</v>
      </c>
      <c r="S161" s="36">
        <v>10162082</v>
      </c>
      <c r="T161" s="36">
        <v>11494814</v>
      </c>
      <c r="U161" s="36">
        <v>12161180</v>
      </c>
      <c r="V161" s="36">
        <v>12494363</v>
      </c>
      <c r="W161" s="36">
        <v>12494363</v>
      </c>
      <c r="X161" s="36">
        <v>13327320</v>
      </c>
      <c r="Y161" s="36"/>
      <c r="Z161" s="36"/>
      <c r="AA161" s="36"/>
      <c r="AB161" s="36"/>
      <c r="AC161" s="108">
        <f>SUM(Tabla32[[#This Row],[ENERO]:[DICIEMBRE]])</f>
        <v>93124652</v>
      </c>
    </row>
    <row r="162" spans="1:29" ht="11.25" customHeight="1" x14ac:dyDescent="0.2">
      <c r="A162" s="159">
        <v>13</v>
      </c>
      <c r="B162" s="28" t="s">
        <v>7509</v>
      </c>
      <c r="C162" s="27">
        <v>20032</v>
      </c>
      <c r="D162" s="30" t="s">
        <v>7507</v>
      </c>
      <c r="E162" s="29" t="s">
        <v>7523</v>
      </c>
      <c r="F162" s="44">
        <v>731013004</v>
      </c>
      <c r="G162" s="37" t="s">
        <v>6112</v>
      </c>
      <c r="H162" s="29">
        <v>7003</v>
      </c>
      <c r="I162" s="28" t="s">
        <v>7818</v>
      </c>
      <c r="J162" s="29" t="s">
        <v>6007</v>
      </c>
      <c r="K162" s="29">
        <v>75</v>
      </c>
      <c r="L162" s="45">
        <v>1132590</v>
      </c>
      <c r="M162" s="32">
        <v>7</v>
      </c>
      <c r="N162" s="46" t="s">
        <v>7601</v>
      </c>
      <c r="O162" s="34" t="s">
        <v>7512</v>
      </c>
      <c r="P162" s="190">
        <v>11282380</v>
      </c>
      <c r="Q162" s="35">
        <v>12494363</v>
      </c>
      <c r="R162" s="35">
        <v>12494363</v>
      </c>
      <c r="S162" s="36">
        <v>12494363</v>
      </c>
      <c r="T162" s="36">
        <v>12494363</v>
      </c>
      <c r="U162" s="36">
        <v>12494363</v>
      </c>
      <c r="V162" s="36">
        <v>12494363</v>
      </c>
      <c r="W162" s="36">
        <v>0</v>
      </c>
      <c r="X162" s="36">
        <v>24988726</v>
      </c>
      <c r="Y162" s="36"/>
      <c r="Z162" s="36"/>
      <c r="AA162" s="36"/>
      <c r="AB162" s="36"/>
      <c r="AC162" s="108">
        <f>SUM(Tabla32[[#This Row],[ENERO]:[DICIEMBRE]])</f>
        <v>99954904</v>
      </c>
    </row>
    <row r="163" spans="1:29" ht="11.25" customHeight="1" x14ac:dyDescent="0.2">
      <c r="A163" s="159">
        <v>13</v>
      </c>
      <c r="B163" s="28" t="s">
        <v>7509</v>
      </c>
      <c r="C163" s="27">
        <v>20032</v>
      </c>
      <c r="D163" s="30" t="s">
        <v>7507</v>
      </c>
      <c r="E163" s="29" t="s">
        <v>7523</v>
      </c>
      <c r="F163" s="44">
        <v>738689003</v>
      </c>
      <c r="G163" s="37" t="s">
        <v>6110</v>
      </c>
      <c r="H163" s="29">
        <v>6979</v>
      </c>
      <c r="I163" s="28" t="s">
        <v>7818</v>
      </c>
      <c r="J163" s="29" t="s">
        <v>6000</v>
      </c>
      <c r="K163" s="29">
        <v>140</v>
      </c>
      <c r="L163" s="45">
        <v>1132591</v>
      </c>
      <c r="M163" s="32">
        <v>7</v>
      </c>
      <c r="N163" s="46" t="s">
        <v>7603</v>
      </c>
      <c r="O163" s="34" t="s">
        <v>7513</v>
      </c>
      <c r="P163" s="190">
        <v>84881376</v>
      </c>
      <c r="Q163" s="35">
        <v>20324163</v>
      </c>
      <c r="R163" s="35">
        <v>19824389</v>
      </c>
      <c r="S163" s="36">
        <v>18824840</v>
      </c>
      <c r="T163" s="36">
        <v>18158474</v>
      </c>
      <c r="U163" s="36">
        <v>16825742</v>
      </c>
      <c r="V163" s="36">
        <v>17325516</v>
      </c>
      <c r="W163" s="36">
        <v>18158474</v>
      </c>
      <c r="X163" s="36">
        <v>18824840</v>
      </c>
      <c r="Y163" s="36"/>
      <c r="Z163" s="36"/>
      <c r="AA163" s="36"/>
      <c r="AB163" s="36"/>
      <c r="AC163" s="108">
        <f>SUM(Tabla32[[#This Row],[ENERO]:[DICIEMBRE]])</f>
        <v>148266438</v>
      </c>
    </row>
    <row r="164" spans="1:29" ht="11.25" customHeight="1" x14ac:dyDescent="0.2">
      <c r="A164" s="159">
        <v>13</v>
      </c>
      <c r="B164" s="28" t="s">
        <v>7509</v>
      </c>
      <c r="C164" s="27">
        <v>20032</v>
      </c>
      <c r="D164" s="30" t="s">
        <v>7507</v>
      </c>
      <c r="E164" s="29" t="s">
        <v>7523</v>
      </c>
      <c r="F164" s="44">
        <v>717150007</v>
      </c>
      <c r="G164" s="37" t="s">
        <v>7562</v>
      </c>
      <c r="H164" s="29">
        <v>6570</v>
      </c>
      <c r="I164" s="28" t="s">
        <v>7818</v>
      </c>
      <c r="J164" s="29" t="s">
        <v>5991</v>
      </c>
      <c r="K164" s="29">
        <v>75</v>
      </c>
      <c r="L164" s="45">
        <v>1132593</v>
      </c>
      <c r="M164" s="32">
        <v>7</v>
      </c>
      <c r="N164" s="46" t="s">
        <v>7704</v>
      </c>
      <c r="O164" s="34" t="s">
        <v>7512</v>
      </c>
      <c r="P164" s="190">
        <v>10705198</v>
      </c>
      <c r="Q164" s="35">
        <v>10828448</v>
      </c>
      <c r="R164" s="35">
        <v>12327771</v>
      </c>
      <c r="S164" s="36">
        <v>12494363</v>
      </c>
      <c r="T164" s="36">
        <v>12494363</v>
      </c>
      <c r="U164" s="36">
        <v>12494363</v>
      </c>
      <c r="V164" s="36">
        <v>12494363</v>
      </c>
      <c r="W164" s="36">
        <v>12494363</v>
      </c>
      <c r="X164" s="36">
        <v>12494363</v>
      </c>
      <c r="Y164" s="36"/>
      <c r="Z164" s="36"/>
      <c r="AA164" s="36"/>
      <c r="AB164" s="36"/>
      <c r="AC164" s="108">
        <f>SUM(Tabla32[[#This Row],[ENERO]:[DICIEMBRE]])</f>
        <v>98122397</v>
      </c>
    </row>
    <row r="165" spans="1:29" ht="11.25" customHeight="1" x14ac:dyDescent="0.2">
      <c r="A165" s="109">
        <v>13</v>
      </c>
      <c r="B165" s="83" t="s">
        <v>7509</v>
      </c>
      <c r="C165" s="48">
        <v>20032</v>
      </c>
      <c r="D165" s="84" t="s">
        <v>7507</v>
      </c>
      <c r="E165" s="55" t="s">
        <v>7522</v>
      </c>
      <c r="F165" s="51">
        <v>719400000</v>
      </c>
      <c r="G165" s="85" t="s">
        <v>6100</v>
      </c>
      <c r="H165" s="53">
        <v>3842</v>
      </c>
      <c r="I165" s="28" t="s">
        <v>7818</v>
      </c>
      <c r="J165" s="29" t="s">
        <v>6005</v>
      </c>
      <c r="K165" s="55">
        <v>65</v>
      </c>
      <c r="L165" s="56">
        <v>1132595</v>
      </c>
      <c r="M165" s="54">
        <v>13</v>
      </c>
      <c r="N165" s="57" t="s">
        <v>7826</v>
      </c>
      <c r="O165" s="86" t="s">
        <v>7520</v>
      </c>
      <c r="P165" s="86">
        <v>970721169</v>
      </c>
      <c r="Q165" s="148">
        <v>7626930</v>
      </c>
      <c r="R165" s="148">
        <v>7257885</v>
      </c>
      <c r="S165" s="149">
        <v>7380900</v>
      </c>
      <c r="T165" s="76">
        <v>7872960</v>
      </c>
      <c r="U165" s="76">
        <v>7380900</v>
      </c>
      <c r="V165" s="76">
        <v>6273765</v>
      </c>
      <c r="W165" s="76">
        <v>6519795</v>
      </c>
      <c r="X165" s="76">
        <v>7380900</v>
      </c>
      <c r="Y165" s="76"/>
      <c r="Z165" s="76"/>
      <c r="AA165" s="76"/>
      <c r="AB165" s="72"/>
      <c r="AC165" s="108">
        <f>SUM(Tabla32[[#This Row],[ENERO]:[DICIEMBRE]])</f>
        <v>57694035</v>
      </c>
    </row>
    <row r="166" spans="1:29" ht="11.25" customHeight="1" x14ac:dyDescent="0.2">
      <c r="A166" s="159">
        <v>13</v>
      </c>
      <c r="B166" s="28" t="s">
        <v>7509</v>
      </c>
      <c r="C166" s="27">
        <v>20032</v>
      </c>
      <c r="D166" s="30" t="s">
        <v>7507</v>
      </c>
      <c r="E166" s="29" t="s">
        <v>7522</v>
      </c>
      <c r="F166" s="44">
        <v>717150007</v>
      </c>
      <c r="G166" s="37" t="s">
        <v>7562</v>
      </c>
      <c r="H166" s="29">
        <v>6570</v>
      </c>
      <c r="I166" s="28" t="s">
        <v>7818</v>
      </c>
      <c r="J166" s="29" t="s">
        <v>5989</v>
      </c>
      <c r="K166" s="29">
        <v>90</v>
      </c>
      <c r="L166" s="45">
        <v>1132596</v>
      </c>
      <c r="M166" s="32">
        <v>13</v>
      </c>
      <c r="N166" s="33" t="s">
        <v>7827</v>
      </c>
      <c r="O166" s="34" t="s">
        <v>7512</v>
      </c>
      <c r="P166" s="190">
        <v>10705210</v>
      </c>
      <c r="Q166" s="35">
        <v>9349140</v>
      </c>
      <c r="R166" s="35"/>
      <c r="S166" s="36">
        <v>18575265</v>
      </c>
      <c r="T166" s="36">
        <v>9226125</v>
      </c>
      <c r="U166" s="36">
        <v>8611050</v>
      </c>
      <c r="V166" s="36">
        <v>9226125</v>
      </c>
      <c r="W166" s="36">
        <v>8611050</v>
      </c>
      <c r="X166" s="36">
        <v>10087230</v>
      </c>
      <c r="Y166" s="36"/>
      <c r="Z166" s="36"/>
      <c r="AA166" s="36"/>
      <c r="AB166" s="36"/>
      <c r="AC166" s="108">
        <f>SUM(Tabla32[[#This Row],[ENERO]:[DICIEMBRE]])</f>
        <v>73685985</v>
      </c>
    </row>
    <row r="167" spans="1:29" ht="11.25" customHeight="1" x14ac:dyDescent="0.2">
      <c r="A167" s="159">
        <v>13</v>
      </c>
      <c r="B167" s="28" t="s">
        <v>7509</v>
      </c>
      <c r="C167" s="27">
        <v>20032</v>
      </c>
      <c r="D167" s="30" t="s">
        <v>7507</v>
      </c>
      <c r="E167" s="60" t="s">
        <v>7521</v>
      </c>
      <c r="F167" s="44">
        <v>719400000</v>
      </c>
      <c r="G167" s="38" t="s">
        <v>6100</v>
      </c>
      <c r="H167" s="29">
        <v>3842</v>
      </c>
      <c r="I167" s="28" t="s">
        <v>7818</v>
      </c>
      <c r="J167" s="29" t="s">
        <v>6007</v>
      </c>
      <c r="K167" s="60">
        <v>64</v>
      </c>
      <c r="L167" s="207">
        <v>1132587</v>
      </c>
      <c r="M167" s="32">
        <v>12</v>
      </c>
      <c r="N167" s="198" t="s">
        <v>8201</v>
      </c>
      <c r="O167" s="63" t="s">
        <v>7520</v>
      </c>
      <c r="P167" s="194">
        <v>971134984</v>
      </c>
      <c r="Q167" s="71"/>
      <c r="R167" s="199">
        <v>11441021</v>
      </c>
      <c r="S167" s="72">
        <v>5992916</v>
      </c>
      <c r="T167" s="119">
        <v>6900933</v>
      </c>
      <c r="U167" s="120">
        <v>6537726</v>
      </c>
      <c r="V167" s="120">
        <v>7990554</v>
      </c>
      <c r="W167" s="120">
        <v>7264140</v>
      </c>
      <c r="X167" s="120">
        <v>6719330</v>
      </c>
      <c r="Y167" s="120"/>
      <c r="Z167" s="120"/>
      <c r="AA167" s="164"/>
      <c r="AB167" s="72"/>
      <c r="AC167" s="108">
        <f>SUM(Tabla32[[#This Row],[ENERO]:[DICIEMBRE]])</f>
        <v>52846620</v>
      </c>
    </row>
    <row r="168" spans="1:29" ht="11.25" customHeight="1" x14ac:dyDescent="0.2">
      <c r="A168" s="159">
        <v>13</v>
      </c>
      <c r="B168" s="28" t="s">
        <v>7509</v>
      </c>
      <c r="C168" s="27">
        <v>20032</v>
      </c>
      <c r="D168" s="30" t="s">
        <v>7507</v>
      </c>
      <c r="E168" s="60" t="s">
        <v>7522</v>
      </c>
      <c r="F168" s="44">
        <v>719400000</v>
      </c>
      <c r="G168" s="38" t="s">
        <v>6100</v>
      </c>
      <c r="H168" s="29">
        <v>3842</v>
      </c>
      <c r="I168" s="28" t="s">
        <v>7818</v>
      </c>
      <c r="J168" s="29" t="s">
        <v>6007</v>
      </c>
      <c r="K168" s="60">
        <v>75</v>
      </c>
      <c r="L168" s="198">
        <v>1132594</v>
      </c>
      <c r="M168" s="32">
        <v>13</v>
      </c>
      <c r="N168" s="198" t="s">
        <v>8202</v>
      </c>
      <c r="O168" s="63" t="s">
        <v>7520</v>
      </c>
      <c r="P168" s="194">
        <v>970291752</v>
      </c>
      <c r="Q168" s="71"/>
      <c r="R168" s="199">
        <v>14884815</v>
      </c>
      <c r="S168" s="72">
        <v>6888840</v>
      </c>
      <c r="T168" s="119">
        <v>7380900</v>
      </c>
      <c r="U168" s="120">
        <v>6658793</v>
      </c>
      <c r="V168" s="120">
        <v>6888840</v>
      </c>
      <c r="W168" s="120">
        <v>6888840</v>
      </c>
      <c r="X168" s="120">
        <v>7134870</v>
      </c>
      <c r="Y168" s="120"/>
      <c r="Z168" s="120"/>
      <c r="AA168" s="164"/>
      <c r="AB168" s="72"/>
      <c r="AC168" s="108">
        <f>SUM(Tabla32[[#This Row],[ENERO]:[DICIEMBRE]])</f>
        <v>56725898</v>
      </c>
    </row>
    <row r="169" spans="1:29" ht="11.25" customHeight="1" x14ac:dyDescent="0.2">
      <c r="A169" s="159">
        <v>13</v>
      </c>
      <c r="B169" s="28" t="s">
        <v>7509</v>
      </c>
      <c r="C169" s="27">
        <v>20032</v>
      </c>
      <c r="D169" s="30" t="s">
        <v>7507</v>
      </c>
      <c r="E169" s="29" t="s">
        <v>7522</v>
      </c>
      <c r="F169" s="44">
        <v>717150007</v>
      </c>
      <c r="G169" s="37" t="s">
        <v>7562</v>
      </c>
      <c r="H169" s="29">
        <v>6570</v>
      </c>
      <c r="I169" s="28" t="s">
        <v>7818</v>
      </c>
      <c r="J169" s="29" t="s">
        <v>7825</v>
      </c>
      <c r="K169" s="29">
        <v>110</v>
      </c>
      <c r="L169" s="45">
        <v>1132597</v>
      </c>
      <c r="M169" s="32">
        <v>13</v>
      </c>
      <c r="N169" s="33" t="s">
        <v>7828</v>
      </c>
      <c r="O169" s="34" t="s">
        <v>7512</v>
      </c>
      <c r="P169" s="190">
        <v>10705201</v>
      </c>
      <c r="Q169" s="35">
        <v>13162605</v>
      </c>
      <c r="R169" s="35">
        <v>13531650</v>
      </c>
      <c r="S169" s="36">
        <v>13777680</v>
      </c>
      <c r="T169" s="36">
        <v>12916575</v>
      </c>
      <c r="U169" s="36">
        <v>12793560</v>
      </c>
      <c r="V169" s="36">
        <v>12424515</v>
      </c>
      <c r="W169" s="36">
        <v>13141986</v>
      </c>
      <c r="X169" s="36">
        <v>13531650</v>
      </c>
      <c r="Y169" s="36"/>
      <c r="Z169" s="36"/>
      <c r="AA169" s="36"/>
      <c r="AB169" s="36"/>
      <c r="AC169" s="108">
        <f>SUM(Tabla32[[#This Row],[ENERO]:[DICIEMBRE]])</f>
        <v>105280221</v>
      </c>
    </row>
    <row r="170" spans="1:29" x14ac:dyDescent="0.2">
      <c r="A170" s="159">
        <v>13</v>
      </c>
      <c r="B170" s="28" t="s">
        <v>7509</v>
      </c>
      <c r="C170" s="27">
        <v>20032</v>
      </c>
      <c r="D170" s="30" t="s">
        <v>7507</v>
      </c>
      <c r="E170" s="66" t="s">
        <v>7514</v>
      </c>
      <c r="F170" s="316">
        <v>650450957</v>
      </c>
      <c r="G170" s="38" t="s">
        <v>6114</v>
      </c>
      <c r="H170" s="29">
        <v>7478</v>
      </c>
      <c r="I170" s="28" t="s">
        <v>7818</v>
      </c>
      <c r="J170" s="29" t="s">
        <v>68</v>
      </c>
      <c r="K170" s="66">
        <v>30</v>
      </c>
      <c r="L170" s="207">
        <v>1132598</v>
      </c>
      <c r="M170" s="32"/>
      <c r="N170" s="317" t="s">
        <v>8394</v>
      </c>
      <c r="O170" s="78" t="s">
        <v>7595</v>
      </c>
      <c r="P170" s="194">
        <v>140652333</v>
      </c>
      <c r="Q170" s="71">
        <v>0</v>
      </c>
      <c r="R170" s="71">
        <v>0</v>
      </c>
      <c r="S170" s="71">
        <v>0</v>
      </c>
      <c r="T170" s="71">
        <v>0</v>
      </c>
      <c r="U170" s="71">
        <v>0</v>
      </c>
      <c r="V170" s="71">
        <v>0</v>
      </c>
      <c r="W170" s="71">
        <v>0</v>
      </c>
      <c r="X170" s="120">
        <v>700560</v>
      </c>
      <c r="Y170" s="120"/>
      <c r="Z170" s="120"/>
      <c r="AA170" s="164"/>
      <c r="AB170" s="72"/>
      <c r="AC170" s="135">
        <f>SUM(Tabla32[[#This Row],[ENERO]:[DICIEMBRE]])</f>
        <v>700560</v>
      </c>
    </row>
    <row r="171" spans="1:29" x14ac:dyDescent="0.2">
      <c r="A171" s="159">
        <v>13</v>
      </c>
      <c r="B171" s="28" t="s">
        <v>7509</v>
      </c>
      <c r="C171" s="27">
        <v>20032</v>
      </c>
      <c r="D171" s="30" t="s">
        <v>7507</v>
      </c>
      <c r="E171" s="66" t="s">
        <v>7516</v>
      </c>
      <c r="F171" s="316">
        <v>650450957</v>
      </c>
      <c r="G171" s="38" t="s">
        <v>6114</v>
      </c>
      <c r="H171" s="29">
        <v>7478</v>
      </c>
      <c r="I171" s="28" t="s">
        <v>7818</v>
      </c>
      <c r="J171" s="29" t="s">
        <v>68</v>
      </c>
      <c r="K171" s="66">
        <v>30</v>
      </c>
      <c r="L171" s="207">
        <v>1132599</v>
      </c>
      <c r="M171" s="32"/>
      <c r="N171" s="317" t="s">
        <v>8395</v>
      </c>
      <c r="O171" s="78" t="s">
        <v>7595</v>
      </c>
      <c r="P171" s="194">
        <v>140652333</v>
      </c>
      <c r="Q171" s="71">
        <v>0</v>
      </c>
      <c r="R171" s="71">
        <v>0</v>
      </c>
      <c r="S171" s="71">
        <v>0</v>
      </c>
      <c r="T171" s="71">
        <v>0</v>
      </c>
      <c r="U171" s="71">
        <v>0</v>
      </c>
      <c r="V171" s="71">
        <v>0</v>
      </c>
      <c r="W171" s="71">
        <v>0</v>
      </c>
      <c r="X171" s="120">
        <v>4150818</v>
      </c>
      <c r="Y171" s="120"/>
      <c r="Z171" s="120"/>
      <c r="AA171" s="164"/>
      <c r="AB171" s="72"/>
      <c r="AC171" s="135">
        <f>SUM(Tabla32[[#This Row],[ENERO]:[DICIEMBRE]])</f>
        <v>4150818</v>
      </c>
    </row>
    <row r="172" spans="1:29" x14ac:dyDescent="0.2">
      <c r="A172" s="159">
        <v>13</v>
      </c>
      <c r="B172" s="28" t="s">
        <v>7509</v>
      </c>
      <c r="C172" s="27">
        <v>20032</v>
      </c>
      <c r="D172" s="30" t="s">
        <v>7507</v>
      </c>
      <c r="E172" s="66" t="s">
        <v>7514</v>
      </c>
      <c r="F172" s="316" t="s">
        <v>5966</v>
      </c>
      <c r="G172" s="38" t="s">
        <v>6115</v>
      </c>
      <c r="H172" s="29">
        <v>7497</v>
      </c>
      <c r="I172" s="28" t="s">
        <v>7818</v>
      </c>
      <c r="J172" s="29" t="s">
        <v>5993</v>
      </c>
      <c r="K172" s="66">
        <v>25</v>
      </c>
      <c r="L172" s="207">
        <v>1132600</v>
      </c>
      <c r="M172" s="32"/>
      <c r="N172" s="317" t="s">
        <v>8394</v>
      </c>
      <c r="O172" s="78" t="s">
        <v>7518</v>
      </c>
      <c r="P172" s="194">
        <v>4720170309</v>
      </c>
      <c r="Q172" s="71">
        <v>0</v>
      </c>
      <c r="R172" s="71">
        <v>0</v>
      </c>
      <c r="S172" s="71">
        <v>0</v>
      </c>
      <c r="T172" s="71">
        <v>0</v>
      </c>
      <c r="U172" s="71">
        <v>0</v>
      </c>
      <c r="V172" s="71">
        <v>0</v>
      </c>
      <c r="W172" s="71">
        <v>0</v>
      </c>
      <c r="X172" s="120">
        <v>2218440</v>
      </c>
      <c r="Y172" s="120"/>
      <c r="Z172" s="120"/>
      <c r="AA172" s="164"/>
      <c r="AB172" s="72"/>
      <c r="AC172" s="135">
        <f>SUM(Tabla32[[#This Row],[ENERO]:[DICIEMBRE]])</f>
        <v>2218440</v>
      </c>
    </row>
    <row r="173" spans="1:29" x14ac:dyDescent="0.2">
      <c r="A173" s="159">
        <v>13</v>
      </c>
      <c r="B173" s="28" t="s">
        <v>7509</v>
      </c>
      <c r="C173" s="27">
        <v>20032</v>
      </c>
      <c r="D173" s="30" t="s">
        <v>7507</v>
      </c>
      <c r="E173" s="66" t="s">
        <v>7516</v>
      </c>
      <c r="F173" s="316" t="s">
        <v>5966</v>
      </c>
      <c r="G173" s="38" t="s">
        <v>6115</v>
      </c>
      <c r="H173" s="29">
        <v>7497</v>
      </c>
      <c r="I173" s="28" t="s">
        <v>7818</v>
      </c>
      <c r="J173" s="29" t="s">
        <v>5993</v>
      </c>
      <c r="K173" s="66">
        <v>25</v>
      </c>
      <c r="L173" s="207">
        <v>1132601</v>
      </c>
      <c r="M173" s="32"/>
      <c r="N173" s="317" t="s">
        <v>8395</v>
      </c>
      <c r="O173" s="78" t="s">
        <v>7518</v>
      </c>
      <c r="P173" s="194">
        <v>4720170309</v>
      </c>
      <c r="Q173" s="71">
        <v>0</v>
      </c>
      <c r="R173" s="71">
        <v>0</v>
      </c>
      <c r="S173" s="71">
        <v>0</v>
      </c>
      <c r="T173" s="71">
        <v>0</v>
      </c>
      <c r="U173" s="71">
        <v>0</v>
      </c>
      <c r="V173" s="71">
        <v>0</v>
      </c>
      <c r="W173" s="71">
        <v>0</v>
      </c>
      <c r="X173" s="120">
        <v>2816627</v>
      </c>
      <c r="Y173" s="120"/>
      <c r="Z173" s="120"/>
      <c r="AA173" s="164"/>
      <c r="AB173" s="72"/>
      <c r="AC173" s="135">
        <f>SUM(Tabla32[[#This Row],[ENERO]:[DICIEMBRE]])</f>
        <v>2816627</v>
      </c>
    </row>
    <row r="174" spans="1:29" x14ac:dyDescent="0.2">
      <c r="A174" s="114">
        <v>14</v>
      </c>
      <c r="B174" s="29" t="s">
        <v>7509</v>
      </c>
      <c r="C174" s="27">
        <v>20032</v>
      </c>
      <c r="D174" s="30" t="s">
        <v>7507</v>
      </c>
      <c r="E174" s="29" t="s">
        <v>7514</v>
      </c>
      <c r="F174" s="29">
        <v>700376001</v>
      </c>
      <c r="G174" s="37" t="s">
        <v>6289</v>
      </c>
      <c r="H174" s="29">
        <v>1800</v>
      </c>
      <c r="I174" s="28" t="s">
        <v>7818</v>
      </c>
      <c r="J174" s="29" t="s">
        <v>5997</v>
      </c>
      <c r="K174" s="29">
        <v>15</v>
      </c>
      <c r="L174" s="37">
        <v>1140139</v>
      </c>
      <c r="M174" s="32">
        <v>11</v>
      </c>
      <c r="N174" s="38" t="s">
        <v>7616</v>
      </c>
      <c r="O174" s="38" t="s">
        <v>7512</v>
      </c>
      <c r="P174" s="200">
        <v>10577165</v>
      </c>
      <c r="Q174" s="35">
        <v>1197958</v>
      </c>
      <c r="R174" s="35">
        <v>1180626</v>
      </c>
      <c r="S174" s="36">
        <v>931745</v>
      </c>
      <c r="T174" s="36">
        <v>931745</v>
      </c>
      <c r="U174" s="36">
        <v>931745</v>
      </c>
      <c r="V174" s="36">
        <v>1064851</v>
      </c>
      <c r="W174" s="36">
        <v>1064851</v>
      </c>
      <c r="X174" s="36">
        <v>1147170</v>
      </c>
      <c r="Y174" s="36"/>
      <c r="Z174" s="36"/>
      <c r="AA174" s="36"/>
      <c r="AB174" s="36"/>
      <c r="AC174" s="108">
        <f>SUM(Tabla32[[#This Row],[ENERO]:[DICIEMBRE]])</f>
        <v>8450691</v>
      </c>
    </row>
    <row r="175" spans="1:29" x14ac:dyDescent="0.2">
      <c r="A175" s="114">
        <v>14</v>
      </c>
      <c r="B175" s="29" t="s">
        <v>7509</v>
      </c>
      <c r="C175" s="27">
        <v>20032</v>
      </c>
      <c r="D175" s="30" t="s">
        <v>7507</v>
      </c>
      <c r="E175" s="29" t="s">
        <v>7516</v>
      </c>
      <c r="F175" s="29">
        <v>700376001</v>
      </c>
      <c r="G175" s="37" t="s">
        <v>6289</v>
      </c>
      <c r="H175" s="29">
        <v>1800</v>
      </c>
      <c r="I175" s="28" t="s">
        <v>7818</v>
      </c>
      <c r="J175" s="29" t="s">
        <v>5997</v>
      </c>
      <c r="K175" s="29">
        <v>15</v>
      </c>
      <c r="L175" s="37">
        <v>1140140</v>
      </c>
      <c r="M175" s="32">
        <v>11</v>
      </c>
      <c r="N175" s="38" t="s">
        <v>7617</v>
      </c>
      <c r="O175" s="38" t="s">
        <v>7512</v>
      </c>
      <c r="P175" s="200">
        <v>10577165</v>
      </c>
      <c r="Q175" s="35">
        <v>1351981</v>
      </c>
      <c r="R175" s="35">
        <v>1351981</v>
      </c>
      <c r="S175" s="36">
        <v>1182983</v>
      </c>
      <c r="T175" s="36">
        <v>1182983</v>
      </c>
      <c r="U175" s="36">
        <v>1013986</v>
      </c>
      <c r="V175" s="36">
        <v>1182983</v>
      </c>
      <c r="W175" s="36">
        <v>1351981</v>
      </c>
      <c r="X175" s="36">
        <v>1182983</v>
      </c>
      <c r="Y175" s="36"/>
      <c r="Z175" s="36"/>
      <c r="AA175" s="36"/>
      <c r="AB175" s="36"/>
      <c r="AC175" s="108">
        <f>SUM(Tabla32[[#This Row],[ENERO]:[DICIEMBRE]])</f>
        <v>9801861</v>
      </c>
    </row>
    <row r="176" spans="1:29" x14ac:dyDescent="0.2">
      <c r="A176" s="114">
        <v>14</v>
      </c>
      <c r="B176" s="28" t="s">
        <v>7509</v>
      </c>
      <c r="C176" s="27">
        <v>20032</v>
      </c>
      <c r="D176" s="30" t="s">
        <v>7507</v>
      </c>
      <c r="E176" s="74" t="s">
        <v>7523</v>
      </c>
      <c r="F176" s="29">
        <v>738689003</v>
      </c>
      <c r="G176" s="37" t="s">
        <v>6110</v>
      </c>
      <c r="H176" s="29">
        <v>6979</v>
      </c>
      <c r="I176" s="28" t="s">
        <v>7818</v>
      </c>
      <c r="J176" s="74" t="s">
        <v>5997</v>
      </c>
      <c r="K176" s="74">
        <v>50</v>
      </c>
      <c r="L176" s="37">
        <v>1140221</v>
      </c>
      <c r="M176" s="74">
        <v>7</v>
      </c>
      <c r="N176" s="38" t="s">
        <v>7618</v>
      </c>
      <c r="O176" s="138" t="s">
        <v>7513</v>
      </c>
      <c r="P176" s="197">
        <v>84881198</v>
      </c>
      <c r="Q176" s="35">
        <v>4937772</v>
      </c>
      <c r="R176" s="35">
        <v>7216744</v>
      </c>
      <c r="S176" s="36">
        <v>5887344</v>
      </c>
      <c r="T176" s="36">
        <v>6836916</v>
      </c>
      <c r="U176" s="36">
        <v>7216744</v>
      </c>
      <c r="V176" s="36">
        <v>7596572</v>
      </c>
      <c r="W176" s="36">
        <v>8546144</v>
      </c>
      <c r="X176" s="36">
        <v>8925973</v>
      </c>
      <c r="Y176" s="36"/>
      <c r="Z176" s="36"/>
      <c r="AA176" s="36"/>
      <c r="AB176" s="36"/>
      <c r="AC176" s="108">
        <f>SUM(Tabla32[[#This Row],[ENERO]:[DICIEMBRE]])</f>
        <v>57164209</v>
      </c>
    </row>
    <row r="177" spans="1:29" x14ac:dyDescent="0.2">
      <c r="A177" s="114">
        <v>14</v>
      </c>
      <c r="B177" s="28" t="s">
        <v>7509</v>
      </c>
      <c r="C177" s="27">
        <v>20032</v>
      </c>
      <c r="D177" s="30" t="s">
        <v>7507</v>
      </c>
      <c r="E177" s="74" t="s">
        <v>7632</v>
      </c>
      <c r="F177" s="29">
        <v>700376001</v>
      </c>
      <c r="G177" s="37" t="s">
        <v>7916</v>
      </c>
      <c r="H177" s="29">
        <v>1800</v>
      </c>
      <c r="I177" s="28" t="s">
        <v>7818</v>
      </c>
      <c r="J177" s="29" t="s">
        <v>5997</v>
      </c>
      <c r="K177" s="74">
        <v>100</v>
      </c>
      <c r="L177" s="37">
        <v>1140222</v>
      </c>
      <c r="M177" s="74">
        <v>36</v>
      </c>
      <c r="N177" s="38" t="s">
        <v>7932</v>
      </c>
      <c r="O177" s="138" t="s">
        <v>7512</v>
      </c>
      <c r="P177" s="197">
        <v>35401176</v>
      </c>
      <c r="Q177" s="35">
        <v>11761015</v>
      </c>
      <c r="R177" s="35">
        <v>12223294</v>
      </c>
      <c r="S177" s="36">
        <v>11551848</v>
      </c>
      <c r="T177" s="36">
        <v>11475556</v>
      </c>
      <c r="U177" s="36">
        <v>14703038</v>
      </c>
      <c r="V177" s="36">
        <v>14223370</v>
      </c>
      <c r="W177" s="36">
        <v>14432537</v>
      </c>
      <c r="X177" s="36">
        <v>16429009</v>
      </c>
      <c r="Y177" s="36"/>
      <c r="Z177" s="36"/>
      <c r="AA177" s="172"/>
      <c r="AB177" s="36"/>
      <c r="AC177" s="108">
        <f>SUM(Tabla32[[#This Row],[ENERO]:[DICIEMBRE]])</f>
        <v>106799667</v>
      </c>
    </row>
    <row r="178" spans="1:29" x14ac:dyDescent="0.2">
      <c r="A178" s="114">
        <v>14</v>
      </c>
      <c r="B178" s="28" t="s">
        <v>7509</v>
      </c>
      <c r="C178" s="27">
        <v>20032</v>
      </c>
      <c r="D178" s="30" t="s">
        <v>7507</v>
      </c>
      <c r="E178" s="66" t="s">
        <v>7516</v>
      </c>
      <c r="F178" s="29">
        <v>700376001</v>
      </c>
      <c r="G178" s="37" t="s">
        <v>7916</v>
      </c>
      <c r="H178" s="29">
        <v>1800</v>
      </c>
      <c r="I178" s="28" t="s">
        <v>7818</v>
      </c>
      <c r="J178" s="29" t="s">
        <v>5997</v>
      </c>
      <c r="K178" s="66">
        <v>15</v>
      </c>
      <c r="L178" s="58">
        <v>1140228</v>
      </c>
      <c r="M178" s="29"/>
      <c r="N178" s="59" t="s">
        <v>8396</v>
      </c>
      <c r="O178" s="59" t="s">
        <v>7512</v>
      </c>
      <c r="P178" s="194">
        <v>10577165</v>
      </c>
      <c r="Q178" s="71">
        <v>0</v>
      </c>
      <c r="R178" s="71">
        <v>0</v>
      </c>
      <c r="S178" s="71">
        <v>0</v>
      </c>
      <c r="T178" s="71">
        <v>0</v>
      </c>
      <c r="U178" s="71">
        <v>0</v>
      </c>
      <c r="V178" s="71">
        <v>0</v>
      </c>
      <c r="W178" s="71">
        <v>0</v>
      </c>
      <c r="X178" s="120">
        <v>2534964</v>
      </c>
      <c r="Y178" s="120"/>
      <c r="Z178" s="120"/>
      <c r="AA178" s="164"/>
      <c r="AB178" s="72"/>
      <c r="AC178" s="135">
        <f>SUM(Tabla32[[#This Row],[ENERO]:[DICIEMBRE]])</f>
        <v>2534964</v>
      </c>
    </row>
    <row r="179" spans="1:29" x14ac:dyDescent="0.2">
      <c r="A179" s="114">
        <v>14</v>
      </c>
      <c r="B179" s="28" t="s">
        <v>7509</v>
      </c>
      <c r="C179" s="27">
        <v>20032</v>
      </c>
      <c r="D179" s="30" t="s">
        <v>7507</v>
      </c>
      <c r="E179" s="66" t="s">
        <v>7514</v>
      </c>
      <c r="F179" s="29">
        <v>700376001</v>
      </c>
      <c r="G179" s="37" t="s">
        <v>7916</v>
      </c>
      <c r="H179" s="29">
        <v>1800</v>
      </c>
      <c r="I179" s="28" t="s">
        <v>7818</v>
      </c>
      <c r="J179" s="29" t="s">
        <v>5997</v>
      </c>
      <c r="K179" s="66">
        <v>15</v>
      </c>
      <c r="L179" s="58">
        <v>1140231</v>
      </c>
      <c r="M179" s="29"/>
      <c r="N179" s="59" t="s">
        <v>8397</v>
      </c>
      <c r="O179" s="59" t="s">
        <v>7512</v>
      </c>
      <c r="P179" s="194">
        <v>10577165</v>
      </c>
      <c r="Q179" s="71">
        <v>0</v>
      </c>
      <c r="R179" s="71">
        <v>0</v>
      </c>
      <c r="S179" s="71">
        <v>0</v>
      </c>
      <c r="T179" s="71">
        <v>0</v>
      </c>
      <c r="U179" s="71">
        <v>0</v>
      </c>
      <c r="V179" s="71">
        <v>0</v>
      </c>
      <c r="W179" s="71">
        <v>0</v>
      </c>
      <c r="X179" s="120">
        <v>1996596</v>
      </c>
      <c r="Y179" s="120"/>
      <c r="Z179" s="120"/>
      <c r="AA179" s="164"/>
      <c r="AB179" s="72"/>
      <c r="AC179" s="135">
        <f>SUM(Tabla32[[#This Row],[ENERO]:[DICIEMBRE]])</f>
        <v>1996596</v>
      </c>
    </row>
    <row r="180" spans="1:29" x14ac:dyDescent="0.2">
      <c r="A180" s="155">
        <v>15</v>
      </c>
      <c r="B180" s="66" t="s">
        <v>7509</v>
      </c>
      <c r="C180" s="27">
        <v>20032</v>
      </c>
      <c r="D180" s="65" t="s">
        <v>7507</v>
      </c>
      <c r="E180" s="60" t="s">
        <v>7514</v>
      </c>
      <c r="F180" s="67">
        <v>717449002</v>
      </c>
      <c r="G180" s="38" t="s">
        <v>6103</v>
      </c>
      <c r="H180" s="29">
        <v>6830</v>
      </c>
      <c r="I180" s="28" t="s">
        <v>7818</v>
      </c>
      <c r="J180" s="29" t="s">
        <v>5982</v>
      </c>
      <c r="K180" s="60">
        <v>10</v>
      </c>
      <c r="L180" s="62">
        <v>1150078</v>
      </c>
      <c r="M180" s="29">
        <v>11</v>
      </c>
      <c r="N180" s="81" t="s">
        <v>7619</v>
      </c>
      <c r="O180" s="34" t="s">
        <v>7520</v>
      </c>
      <c r="P180" s="194">
        <v>971844663</v>
      </c>
      <c r="Q180" s="156">
        <v>896717</v>
      </c>
      <c r="R180" s="35">
        <v>896717</v>
      </c>
      <c r="S180" s="145">
        <v>1046170</v>
      </c>
      <c r="T180" s="76">
        <v>747264</v>
      </c>
      <c r="U180" s="76">
        <v>896717</v>
      </c>
      <c r="V180" s="76">
        <v>896717</v>
      </c>
      <c r="W180" s="76">
        <v>1345075</v>
      </c>
      <c r="X180" s="76">
        <v>1494528</v>
      </c>
      <c r="Y180" s="76"/>
      <c r="Z180" s="76"/>
      <c r="AA180" s="121"/>
      <c r="AB180" s="72"/>
      <c r="AC180" s="108">
        <f>SUM(Tabla32[[#This Row],[ENERO]:[DICIEMBRE]])</f>
        <v>8219905</v>
      </c>
    </row>
    <row r="181" spans="1:29" x14ac:dyDescent="0.2">
      <c r="A181" s="155">
        <v>15</v>
      </c>
      <c r="B181" s="66" t="s">
        <v>7509</v>
      </c>
      <c r="C181" s="27">
        <v>20032</v>
      </c>
      <c r="D181" s="65" t="s">
        <v>7507</v>
      </c>
      <c r="E181" s="60" t="s">
        <v>7516</v>
      </c>
      <c r="F181" s="67">
        <v>717449002</v>
      </c>
      <c r="G181" s="37" t="s">
        <v>6103</v>
      </c>
      <c r="H181" s="29">
        <v>6830</v>
      </c>
      <c r="I181" s="28" t="s">
        <v>7818</v>
      </c>
      <c r="J181" s="29" t="s">
        <v>5982</v>
      </c>
      <c r="K181" s="60">
        <v>10</v>
      </c>
      <c r="L181" s="62">
        <v>1150079</v>
      </c>
      <c r="M181" s="29">
        <v>11</v>
      </c>
      <c r="N181" s="81" t="s">
        <v>7620</v>
      </c>
      <c r="O181" s="82" t="s">
        <v>7520</v>
      </c>
      <c r="P181" s="194">
        <v>971844663</v>
      </c>
      <c r="Q181" s="156">
        <v>948759</v>
      </c>
      <c r="R181" s="35">
        <v>948759</v>
      </c>
      <c r="S181" s="145">
        <v>1138510</v>
      </c>
      <c r="T181" s="76">
        <v>1138510</v>
      </c>
      <c r="U181" s="76">
        <v>948759</v>
      </c>
      <c r="V181" s="76">
        <v>948758</v>
      </c>
      <c r="W181" s="76">
        <v>948758</v>
      </c>
      <c r="X181" s="76">
        <v>948758</v>
      </c>
      <c r="Y181" s="76"/>
      <c r="Z181" s="76"/>
      <c r="AA181" s="76"/>
      <c r="AB181" s="72"/>
      <c r="AC181" s="108">
        <f>SUM(Tabla32[[#This Row],[ENERO]:[DICIEMBRE]])</f>
        <v>7969571</v>
      </c>
    </row>
    <row r="182" spans="1:29" x14ac:dyDescent="0.2">
      <c r="A182" s="155">
        <v>15</v>
      </c>
      <c r="B182" s="66" t="s">
        <v>7509</v>
      </c>
      <c r="C182" s="27">
        <v>20032</v>
      </c>
      <c r="D182" s="65" t="s">
        <v>7507</v>
      </c>
      <c r="E182" s="60" t="s">
        <v>7523</v>
      </c>
      <c r="F182" s="67">
        <v>717449002</v>
      </c>
      <c r="G182" s="38" t="s">
        <v>6103</v>
      </c>
      <c r="H182" s="29">
        <v>6830</v>
      </c>
      <c r="I182" s="28" t="s">
        <v>7818</v>
      </c>
      <c r="J182" s="29" t="s">
        <v>5982</v>
      </c>
      <c r="K182" s="60">
        <v>35</v>
      </c>
      <c r="L182" s="62">
        <v>1150141</v>
      </c>
      <c r="M182" s="32">
        <v>7</v>
      </c>
      <c r="N182" s="81" t="s">
        <v>7621</v>
      </c>
      <c r="O182" s="34" t="s">
        <v>7520</v>
      </c>
      <c r="P182" s="194">
        <v>972293679</v>
      </c>
      <c r="Q182" s="156">
        <v>7463299</v>
      </c>
      <c r="R182" s="35">
        <v>7463299</v>
      </c>
      <c r="S182" s="145">
        <v>7463299</v>
      </c>
      <c r="T182" s="76">
        <v>7463299</v>
      </c>
      <c r="U182" s="76">
        <v>7463299</v>
      </c>
      <c r="V182" s="76">
        <v>7463299</v>
      </c>
      <c r="W182" s="76">
        <v>7463299</v>
      </c>
      <c r="X182" s="76">
        <v>7463299</v>
      </c>
      <c r="Y182" s="76"/>
      <c r="Z182" s="76"/>
      <c r="AA182" s="76"/>
      <c r="AB182" s="72"/>
      <c r="AC182" s="108">
        <f>SUM(Tabla32[[#This Row],[ENERO]:[DICIEMBRE]])</f>
        <v>59706392</v>
      </c>
    </row>
    <row r="183" spans="1:29" x14ac:dyDescent="0.2">
      <c r="A183" s="155">
        <v>15</v>
      </c>
      <c r="B183" s="66" t="s">
        <v>7509</v>
      </c>
      <c r="C183" s="27">
        <v>20032</v>
      </c>
      <c r="D183" s="65" t="s">
        <v>7507</v>
      </c>
      <c r="E183" s="60" t="s">
        <v>7632</v>
      </c>
      <c r="F183" s="67">
        <v>717449002</v>
      </c>
      <c r="G183" s="38" t="s">
        <v>6103</v>
      </c>
      <c r="H183" s="29">
        <v>6830</v>
      </c>
      <c r="I183" s="28" t="s">
        <v>7818</v>
      </c>
      <c r="J183" s="29" t="s">
        <v>5982</v>
      </c>
      <c r="K183" s="60">
        <v>85</v>
      </c>
      <c r="L183" s="62">
        <v>1150142</v>
      </c>
      <c r="M183" s="32">
        <v>36</v>
      </c>
      <c r="N183" s="81" t="s">
        <v>7622</v>
      </c>
      <c r="O183" s="34" t="s">
        <v>7520</v>
      </c>
      <c r="P183" s="194">
        <v>972352780</v>
      </c>
      <c r="Q183" s="156">
        <v>15369728</v>
      </c>
      <c r="R183" s="35">
        <v>14665165</v>
      </c>
      <c r="S183" s="145">
        <v>13960600</v>
      </c>
      <c r="T183" s="76">
        <v>16439808</v>
      </c>
      <c r="U183" s="76">
        <v>17379226</v>
      </c>
      <c r="V183" s="76">
        <v>16909517</v>
      </c>
      <c r="W183" s="76">
        <v>18553498</v>
      </c>
      <c r="X183" s="76">
        <v>19962624</v>
      </c>
      <c r="Y183" s="76"/>
      <c r="Z183" s="76"/>
      <c r="AA183" s="76"/>
      <c r="AB183" s="72"/>
      <c r="AC183" s="108">
        <f>SUM(Tabla32[[#This Row],[ENERO]:[DICIEMBRE]])</f>
        <v>133240166</v>
      </c>
    </row>
    <row r="184" spans="1:29" x14ac:dyDescent="0.2">
      <c r="A184" s="155">
        <v>15</v>
      </c>
      <c r="B184" s="66" t="s">
        <v>7509</v>
      </c>
      <c r="C184" s="27">
        <v>20032</v>
      </c>
      <c r="D184" s="65" t="s">
        <v>7507</v>
      </c>
      <c r="E184" s="60" t="s">
        <v>7510</v>
      </c>
      <c r="F184" s="67">
        <v>717449002</v>
      </c>
      <c r="G184" s="37" t="s">
        <v>6103</v>
      </c>
      <c r="H184" s="29">
        <v>6830</v>
      </c>
      <c r="I184" s="28" t="s">
        <v>7818</v>
      </c>
      <c r="J184" s="29" t="s">
        <v>5982</v>
      </c>
      <c r="K184" s="60">
        <v>30</v>
      </c>
      <c r="L184" s="62">
        <v>1150148</v>
      </c>
      <c r="M184" s="32">
        <v>12</v>
      </c>
      <c r="N184" s="81" t="s">
        <v>7915</v>
      </c>
      <c r="O184" s="82" t="s">
        <v>7520</v>
      </c>
      <c r="P184" s="194">
        <v>970283032</v>
      </c>
      <c r="Q184" s="156">
        <v>6213865</v>
      </c>
      <c r="R184" s="35">
        <v>6213865</v>
      </c>
      <c r="S184" s="145">
        <v>5911757</v>
      </c>
      <c r="T184" s="76">
        <v>7552704</v>
      </c>
      <c r="U184" s="76">
        <v>7250596</v>
      </c>
      <c r="V184" s="76">
        <v>7854812</v>
      </c>
      <c r="W184" s="76">
        <v>7854812</v>
      </c>
      <c r="X184" s="76">
        <v>7552704</v>
      </c>
      <c r="Y184" s="76"/>
      <c r="Z184" s="76"/>
      <c r="AA184" s="76"/>
      <c r="AB184" s="72"/>
      <c r="AC184" s="108">
        <f>SUM(Tabla32[[#This Row],[ENERO]:[DICIEMBRE]])</f>
        <v>56405115</v>
      </c>
    </row>
    <row r="185" spans="1:29" x14ac:dyDescent="0.2">
      <c r="A185" s="114">
        <v>16</v>
      </c>
      <c r="B185" s="66" t="s">
        <v>7509</v>
      </c>
      <c r="C185" s="27">
        <v>20032</v>
      </c>
      <c r="D185" s="65" t="s">
        <v>7507</v>
      </c>
      <c r="E185" s="60" t="s">
        <v>7514</v>
      </c>
      <c r="F185" s="61">
        <v>719926002</v>
      </c>
      <c r="G185" s="73" t="s">
        <v>6104</v>
      </c>
      <c r="H185" s="70">
        <v>6866</v>
      </c>
      <c r="I185" s="28" t="s">
        <v>7818</v>
      </c>
      <c r="J185" s="29" t="s">
        <v>5985</v>
      </c>
      <c r="K185" s="60">
        <v>15</v>
      </c>
      <c r="L185" s="62">
        <v>1160042</v>
      </c>
      <c r="M185" s="29">
        <v>11</v>
      </c>
      <c r="N185" s="63" t="s">
        <v>7623</v>
      </c>
      <c r="O185" s="82" t="s">
        <v>7512</v>
      </c>
      <c r="P185" s="194">
        <v>67087809</v>
      </c>
      <c r="Q185" s="71">
        <v>1996596</v>
      </c>
      <c r="R185" s="71"/>
      <c r="S185" s="157">
        <v>3993192</v>
      </c>
      <c r="T185" s="76">
        <v>1863490</v>
      </c>
      <c r="U185" s="158">
        <v>1863490</v>
      </c>
      <c r="V185" s="158">
        <v>1730383</v>
      </c>
      <c r="W185" s="158">
        <v>1730383</v>
      </c>
      <c r="X185" s="158">
        <v>1730383</v>
      </c>
      <c r="Y185" s="158"/>
      <c r="Z185" s="76"/>
      <c r="AA185" s="76"/>
      <c r="AB185" s="72"/>
      <c r="AC185" s="108">
        <f>SUM(Tabla32[[#This Row],[ENERO]:[DICIEMBRE]])</f>
        <v>14907917</v>
      </c>
    </row>
    <row r="186" spans="1:29" x14ac:dyDescent="0.2">
      <c r="A186" s="114">
        <v>16</v>
      </c>
      <c r="B186" s="66" t="s">
        <v>7509</v>
      </c>
      <c r="C186" s="27">
        <v>20032</v>
      </c>
      <c r="D186" s="65" t="s">
        <v>7507</v>
      </c>
      <c r="E186" s="60" t="s">
        <v>7516</v>
      </c>
      <c r="F186" s="61">
        <v>719926002</v>
      </c>
      <c r="G186" s="73" t="s">
        <v>6104</v>
      </c>
      <c r="H186" s="70">
        <v>6866</v>
      </c>
      <c r="I186" s="28" t="s">
        <v>7818</v>
      </c>
      <c r="J186" s="29" t="s">
        <v>5985</v>
      </c>
      <c r="K186" s="60">
        <v>15</v>
      </c>
      <c r="L186" s="62">
        <v>1160043</v>
      </c>
      <c r="M186" s="29">
        <v>11</v>
      </c>
      <c r="N186" s="63" t="s">
        <v>7624</v>
      </c>
      <c r="O186" s="82" t="s">
        <v>7512</v>
      </c>
      <c r="P186" s="194">
        <v>67087809</v>
      </c>
      <c r="Q186" s="71">
        <v>2534964</v>
      </c>
      <c r="R186" s="71"/>
      <c r="S186" s="157">
        <v>4562935</v>
      </c>
      <c r="T186" s="76">
        <v>2365966</v>
      </c>
      <c r="U186" s="158">
        <v>2027971</v>
      </c>
      <c r="V186" s="158">
        <v>2027971</v>
      </c>
      <c r="W186" s="158">
        <v>1858973</v>
      </c>
      <c r="X186" s="158">
        <v>1858973</v>
      </c>
      <c r="Y186" s="158"/>
      <c r="Z186" s="76"/>
      <c r="AA186" s="76"/>
      <c r="AB186" s="72"/>
      <c r="AC186" s="108">
        <f>SUM(Tabla32[[#This Row],[ENERO]:[DICIEMBRE]])</f>
        <v>17237753</v>
      </c>
    </row>
    <row r="187" spans="1:29" x14ac:dyDescent="0.2">
      <c r="A187" s="114">
        <v>16</v>
      </c>
      <c r="B187" s="28" t="s">
        <v>7509</v>
      </c>
      <c r="C187" s="27">
        <v>20032</v>
      </c>
      <c r="D187" s="30" t="s">
        <v>7507</v>
      </c>
      <c r="E187" s="29" t="s">
        <v>7523</v>
      </c>
      <c r="F187" s="44">
        <v>719926002</v>
      </c>
      <c r="G187" s="93" t="s">
        <v>6104</v>
      </c>
      <c r="H187" s="70">
        <v>6866</v>
      </c>
      <c r="I187" s="28" t="s">
        <v>7818</v>
      </c>
      <c r="J187" s="94" t="s">
        <v>5985</v>
      </c>
      <c r="K187" s="29">
        <v>35</v>
      </c>
      <c r="L187" s="45">
        <v>1160075</v>
      </c>
      <c r="M187" s="32">
        <v>7</v>
      </c>
      <c r="N187" s="46" t="s">
        <v>7660</v>
      </c>
      <c r="O187" s="34" t="s">
        <v>7512</v>
      </c>
      <c r="P187" s="205">
        <v>67088481</v>
      </c>
      <c r="Q187" s="35">
        <v>6457087</v>
      </c>
      <c r="R187" s="35">
        <v>4937772</v>
      </c>
      <c r="S187" s="36">
        <v>5697429</v>
      </c>
      <c r="T187" s="36">
        <v>5887344</v>
      </c>
      <c r="U187" s="36">
        <v>5887344</v>
      </c>
      <c r="V187" s="36">
        <v>6647001</v>
      </c>
      <c r="W187" s="36">
        <v>6647001</v>
      </c>
      <c r="X187" s="36">
        <v>6647001</v>
      </c>
      <c r="Y187" s="36"/>
      <c r="Z187" s="36"/>
      <c r="AA187" s="36"/>
      <c r="AB187" s="36"/>
      <c r="AC187" s="108">
        <f>SUM(Tabla32[[#This Row],[ENERO]:[DICIEMBRE]])</f>
        <v>48807979</v>
      </c>
    </row>
    <row r="188" spans="1:29" x14ac:dyDescent="0.2">
      <c r="A188" s="114">
        <v>16</v>
      </c>
      <c r="B188" s="28" t="s">
        <v>7509</v>
      </c>
      <c r="C188" s="27">
        <v>20032</v>
      </c>
      <c r="D188" s="30" t="s">
        <v>7507</v>
      </c>
      <c r="E188" s="29" t="s">
        <v>7632</v>
      </c>
      <c r="F188" s="44">
        <v>719926002</v>
      </c>
      <c r="G188" s="93" t="s">
        <v>6104</v>
      </c>
      <c r="H188" s="70">
        <v>6866</v>
      </c>
      <c r="I188" s="28" t="s">
        <v>7818</v>
      </c>
      <c r="J188" s="94" t="s">
        <v>5985</v>
      </c>
      <c r="K188" s="29">
        <v>130</v>
      </c>
      <c r="L188" s="45">
        <v>1160076</v>
      </c>
      <c r="M188" s="32">
        <v>36</v>
      </c>
      <c r="N188" s="46" t="s">
        <v>7625</v>
      </c>
      <c r="O188" s="34" t="s">
        <v>7512</v>
      </c>
      <c r="P188" s="205">
        <v>67088481</v>
      </c>
      <c r="Q188" s="35">
        <v>24220759</v>
      </c>
      <c r="R188" s="35">
        <v>23174923</v>
      </c>
      <c r="S188" s="36">
        <v>23174923</v>
      </c>
      <c r="T188" s="36">
        <v>23174925</v>
      </c>
      <c r="U188" s="36">
        <v>27191736</v>
      </c>
      <c r="V188" s="36">
        <v>36813427</v>
      </c>
      <c r="W188" s="36">
        <v>27191736</v>
      </c>
      <c r="X188" s="36">
        <v>33885087</v>
      </c>
      <c r="Y188" s="36"/>
      <c r="Z188" s="36"/>
      <c r="AA188" s="36"/>
      <c r="AB188" s="36"/>
      <c r="AC188" s="108">
        <f>SUM(Tabla32[[#This Row],[ENERO]:[DICIEMBRE]])</f>
        <v>218827516</v>
      </c>
    </row>
    <row r="189" spans="1:29" x14ac:dyDescent="0.2">
      <c r="A189" s="97"/>
      <c r="Q189" s="186">
        <f>SUBTOTAL(109,Tabla32[ENERO])</f>
        <v>1218243238</v>
      </c>
      <c r="R189" s="186">
        <f>SUBTOTAL(109,Tabla32[FEBRERO])</f>
        <v>1197842132</v>
      </c>
      <c r="S189" s="186">
        <f>SUBTOTAL(109,Tabla32[MARZO])</f>
        <v>1252205075</v>
      </c>
      <c r="T189" s="186">
        <f>SUBTOTAL(109,Tabla32[ABRIL])</f>
        <v>1259352225</v>
      </c>
      <c r="U189" s="186">
        <f>SUBTOTAL(109,Tabla32[MAYO])</f>
        <v>1313762200</v>
      </c>
      <c r="V189" s="186">
        <f>SUBTOTAL(109,Tabla32[JUNIO])</f>
        <v>1328237436</v>
      </c>
      <c r="W189" s="186">
        <f>SUBTOTAL(109,Tabla32[JULIO])</f>
        <v>1263661794</v>
      </c>
      <c r="X189" s="186">
        <f>SUBTOTAL(109,Tabla32[AGOSTO])</f>
        <v>1439870010</v>
      </c>
      <c r="Y189" s="186">
        <f>SUBTOTAL(109,Tabla32[SEPTIEMBRE])</f>
        <v>0</v>
      </c>
      <c r="Z189" s="186">
        <f>SUBTOTAL(109,Tabla32[OCTUBRE])</f>
        <v>0</v>
      </c>
      <c r="AA189" s="186">
        <f>SUBTOTAL(109,Tabla32[NOVIEMBRE])</f>
        <v>0</v>
      </c>
      <c r="AB189" s="186">
        <f>SUBTOTAL(109,Tabla32[DICIEMBRE])</f>
        <v>0</v>
      </c>
      <c r="AC189" s="186">
        <f>SUBTOTAL(109,Tabla32[ACUMULADO])</f>
        <v>10273174110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AGO 2023</vt:lpstr>
      <vt:lpstr>AUD AGOSTO</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2023-09-11T15:50:36Z</dcterms:modified>
</cp:coreProperties>
</file>